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ill8\Heuris Pty. Ltd. Dropbox\Work\Papers\Crowdy Three literature review\Review of literature for trade offs\Data and analysis\"/>
    </mc:Choice>
  </mc:AlternateContent>
  <xr:revisionPtr revIDLastSave="0" documentId="13_ncr:1_{B2AC93A8-C9FF-49CD-8ACE-943F29A7C84E}" xr6:coauthVersionLast="47" xr6:coauthVersionMax="47" xr10:uidLastSave="{00000000-0000-0000-0000-000000000000}"/>
  <bookViews>
    <workbookView xWindow="-110" yWindow="-110" windowWidth="19420" windowHeight="10300" xr2:uid="{00000000-000D-0000-FFFF-FFFF00000000}"/>
  </bookViews>
  <sheets>
    <sheet name="Extracted_data" sheetId="1" r:id="rId1"/>
    <sheet name="Multiple case studies" sheetId="2" r:id="rId2"/>
  </sheets>
  <definedNames>
    <definedName name="_xlnm._FilterDatabase" localSheetId="0" hidden="1">Extracted_data!$A$1:$BW$345</definedName>
    <definedName name="_xlnm._FilterDatabase" localSheetId="1" hidden="1">'Multiple case studies'!$A$1:$BE$94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38" i="1" l="1"/>
  <c r="S237" i="1"/>
  <c r="S236" i="1"/>
  <c r="S158" i="1"/>
  <c r="S157" i="1"/>
  <c r="S156" i="1"/>
  <c r="S97" i="1"/>
  <c r="S96" i="1"/>
  <c r="S336" i="1"/>
  <c r="S335" i="1"/>
  <c r="S334" i="1"/>
  <c r="S320" i="1"/>
  <c r="S319" i="1"/>
  <c r="S213" i="1"/>
  <c r="S20" i="1"/>
  <c r="S19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tc={C3496364-B2F7-4398-9071-CBCB9C16B03F}</author>
    <author>tc={2FFAE5CC-E5CB-4722-BBB2-A653EC0FD518}</author>
  </authors>
  <commentList>
    <comment ref="AW1" authorId="0" shapeId="0" xr:uid="{C3496364-B2F7-4398-9071-CBCB9C16B03F}">
      <text>
        <t xml:space="preserve">[Threaded comment]
Your version of Excel allows you to read this threaded comment; however, any edits to it will get removed if the file is opened in a newer version of Excel. Learn more: https://go.microsoft.com/fwlink/?linkid=870924
Comment:
    While a case study value chain may appear exclusive, further interrogation suggests this is because of value preferences. This column adjusts the overall inclusion measure for these value chains. Value outcomes have also been adjusted. </t>
      </text>
    </comment>
    <comment ref="BG1" authorId="1" shapeId="0" xr:uid="{2FFAE5CC-E5CB-4722-BBB2-A653EC0FD518}">
      <text>
        <t>[Threaded comment]
Your version of Excel allows you to read this threaded comment; however, any edits to it will get removed if the file is opened in a newer version of Excel. Learn more: https://go.microsoft.com/fwlink/?linkid=870924
Comment:
    Includes market access and market information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tc={D82501BC-6828-471B-BB4B-747DD65845F1}</author>
  </authors>
  <commentList>
    <comment ref="AF1" authorId="0" shapeId="0" xr:uid="{D82501BC-6828-471B-BB4B-747DD65845F1}">
      <text>
        <t>[Threaded comment]
Your version of Excel allows you to read this threaded comment; however, any edits to it will get removed if the file is opened in a newer version of Excel. Learn more: https://go.microsoft.com/fwlink/?linkid=870924
Comment:
    Includes market access and market information</t>
      </text>
    </comment>
  </commentList>
</comments>
</file>

<file path=xl/sharedStrings.xml><?xml version="1.0" encoding="utf-8"?>
<sst xmlns="http://schemas.openxmlformats.org/spreadsheetml/2006/main" count="16797" uniqueCount="2117">
  <si>
    <t>Covidence #</t>
  </si>
  <si>
    <t>Study ID</t>
  </si>
  <si>
    <t>Title</t>
  </si>
  <si>
    <t>Study type</t>
  </si>
  <si>
    <t>Type of data</t>
  </si>
  <si>
    <t>Sample size of data (total)</t>
  </si>
  <si>
    <t>Target population of study</t>
  </si>
  <si>
    <t>Type of value chain interaction</t>
  </si>
  <si>
    <t>Countries operated in</t>
  </si>
  <si>
    <t>[ 2020</t>
  </si>
  <si>
    <t>Determinants of Coffee Producer Market Outlet Choice in Gololcha District of Oromia Region, Ethiopia: A Multivariate Probit Regression Analysis</t>
  </si>
  <si>
    <t>Studies in Agricultural Economics</t>
  </si>
  <si>
    <t>Mixed methods case study considering determinants of participation</t>
  </si>
  <si>
    <t>Smallholders</t>
  </si>
  <si>
    <t>Cooperative, collective or other producer driven organisation</t>
  </si>
  <si>
    <t>Ethiopia</t>
  </si>
  <si>
    <t>Yes</t>
  </si>
  <si>
    <t xml:space="preserve">Time burden and resources to access distant cooperative markets for women and smaller producers, access to information through education </t>
  </si>
  <si>
    <t>[ 2018</t>
  </si>
  <si>
    <t>Quality as a Driver of Sustainable Agricultural Value Chains: The Case of the Relationship Coffee Model</t>
  </si>
  <si>
    <t>Business Strategy and the Environment</t>
  </si>
  <si>
    <t>Quantitative impact evaluation with selection bias controlled for</t>
  </si>
  <si>
    <t>Cross-section household surveys</t>
  </si>
  <si>
    <t>Contract farming</t>
  </si>
  <si>
    <t>Colombia</t>
  </si>
  <si>
    <t>credit access</t>
  </si>
  <si>
    <t>[ 2022</t>
  </si>
  <si>
    <t>Maize Seed Production in Thailand: Costs, Returns, and Contract Participation</t>
  </si>
  <si>
    <t>Journal of Agricultural Science and Technology</t>
  </si>
  <si>
    <t>Quantitative impact evaluation without selection bias controlled for</t>
  </si>
  <si>
    <t>Nucleus estate or outgrower scheme</t>
  </si>
  <si>
    <t>Maize</t>
  </si>
  <si>
    <t>Thailand</t>
  </si>
  <si>
    <t>experience tricky because those participating with traders and SMEs are likely ex out growers of the multinational corps who exit the region. Household members a criteria for selection</t>
  </si>
  <si>
    <t>[ 2013</t>
  </si>
  <si>
    <t>Systemic Impact Evaluation: A Methodology for Complex Agricultural Development Projects. The Case of a Contract Farming Project in Guinea</t>
  </si>
  <si>
    <t xml:space="preserve">European Journal of Development Research </t>
  </si>
  <si>
    <t xml:space="preserve">Mixed methods case study considering value outcomes of participation </t>
  </si>
  <si>
    <t xml:space="preserve">Guinea </t>
  </si>
  <si>
    <t xml:space="preserve">Requirement for capital and labour to participate. </t>
  </si>
  <si>
    <t xml:space="preserve">Influences on land markets in the project where land is given up for the development, and reallocated, resulting in heterogeneous impacts </t>
  </si>
  <si>
    <t>Land redistribution done to prevent slash and burn for rice. But program created spillover impacts on land and ag markets which led to similar landscape changes such as flooded rice and independent plantations</t>
  </si>
  <si>
    <t>[ 2016</t>
  </si>
  <si>
    <t>Contractual Farming Arrangements, Quality Control, Incentives, and Distribution Failure in Kenya's Smallholder Horticulture: A Multivariate Probit Analysis</t>
  </si>
  <si>
    <t>Agribusiness</t>
  </si>
  <si>
    <t>Kenya</t>
  </si>
  <si>
    <t xml:space="preserve">large farms need more guarantees for purchases and input provision. </t>
  </si>
  <si>
    <t>Asset building in response to value chain development: lessons from taro producers in Nicaragua</t>
  </si>
  <si>
    <t>International Journal of Agricultural Sustainability</t>
  </si>
  <si>
    <t>Nicaragua</t>
  </si>
  <si>
    <t>not assessed</t>
  </si>
  <si>
    <t>Gendered differences in decision-making and participation in value chains: lessons from the highlands of Peru</t>
  </si>
  <si>
    <t>Development in Practice</t>
  </si>
  <si>
    <t>Peru</t>
  </si>
  <si>
    <t xml:space="preserve">decision to participate nearly always the male household head, and it is men who consider them participants in the household. Time burden for women is an excuse, but more likely existing gender norm barriers from participation. </t>
  </si>
  <si>
    <t>[ 2021</t>
  </si>
  <si>
    <t>Oil Palm Contract Farming in Brazil: Labour Constraints and Inclusivity Challenges</t>
  </si>
  <si>
    <t>Journal of Development Studies</t>
  </si>
  <si>
    <t>Oil palm</t>
  </si>
  <si>
    <t>Brazil</t>
  </si>
  <si>
    <t xml:space="preserve">larger household more likely, but those with more children less likely. Firm places exclusions based on registration and minimum household income to be viable. Farmer ability to adopt a priority. farmer's are aware of potential constraints and also self select. Labour burden to opt out of oil palm and participate in other activities. </t>
  </si>
  <si>
    <t>Which type of producer organization is (more) inclusive? Dynamics of farmers' membership and participation in the decision-making process</t>
  </si>
  <si>
    <t>Annals of Public and Cooperative Economics</t>
  </si>
  <si>
    <t>Dairy</t>
  </si>
  <si>
    <t>The effect of membership in producer organizations on women's empowerment: Evidence from Kenya</t>
  </si>
  <si>
    <t>WOMENS STUDIES INTERNATIONAL FORUM</t>
  </si>
  <si>
    <t xml:space="preserve">Input and marketing cooperatives similar demographics. </t>
  </si>
  <si>
    <t>[ 2012</t>
  </si>
  <si>
    <t>The drivers of contract eucalypt farming in Thailand</t>
  </si>
  <si>
    <t>International Forestry Review</t>
  </si>
  <si>
    <t xml:space="preserve">minimum plantation size, price discrimination for closer smallholders where cost of delivery lower. </t>
  </si>
  <si>
    <t>Potential benefits include lower labour than other crops, and choice to sell when best suits them</t>
  </si>
  <si>
    <t>Financial Performance of Contract Tree Farming for Smallholders: The Case of Contract Eucalypt Tree Farming in Thailand</t>
  </si>
  <si>
    <t>Small scale forestry</t>
  </si>
  <si>
    <t xml:space="preserve">no minimum size for landholdings, just max distance from pulper. Land tenure is required. If tenure not available, need to get it from village head. </t>
  </si>
  <si>
    <t>[ 2019</t>
  </si>
  <si>
    <t>Mechanisms of Inclusion: Evidence from Zambia's Farmer Organisations</t>
  </si>
  <si>
    <t>European Journal of Development Research</t>
  </si>
  <si>
    <t>Zambia</t>
  </si>
  <si>
    <t>Inclusion aspects - financial barriers. Alleviated through diverse payment mechanisms e.g. upfront, instalments etc. Also helped when FO reserves funds for more vulnerable groups. Church FO most inclusive, partly because it is a homogenous group of those seeking help from the church. Finding show that inclusion measures may have trade offs to create non-inclusive or low value outcomes, e.g. the queuing for subsidised inputs. 
'Inclusive when: commitment and either provide financial services to vulnerable members, promote  social identities or compensate disadvantaged members for not being able to access  subsidised inputs.'</t>
  </si>
  <si>
    <t>[ 2023</t>
  </si>
  <si>
    <t>Public-private partnership generates economic benefits to smallholder bean growers in Uganda</t>
  </si>
  <si>
    <t>Food Security</t>
  </si>
  <si>
    <t>Panel or time series household surveys</t>
  </si>
  <si>
    <t>Uganda</t>
  </si>
  <si>
    <t>not presented (DID study)</t>
  </si>
  <si>
    <t>men benefitted more due to market orientation</t>
  </si>
  <si>
    <t>Do market outlet combinations improve smallholder gross margin for smallholder French beans producers?</t>
  </si>
  <si>
    <t>International Journal of Vegetable Science</t>
  </si>
  <si>
    <t>Determinants of agricultural households to join farmer producer organisations (FPOs) in Northeast India: evidence from Sikkim</t>
  </si>
  <si>
    <t>International Journal of Social Economics</t>
  </si>
  <si>
    <t>India</t>
  </si>
  <si>
    <t xml:space="preserve">Participation focussed on those who seek to expand (i.e. specialise) rather than reduce of stay the same in landholdings. Education helps understand functions of cooperative. Big farms more likely to sell produce rather than home consumption. Cooperatives may reduce costs of distance. </t>
  </si>
  <si>
    <t>What is the benefit of membership in farm producer organizations? The case of coffee producers in Peru</t>
  </si>
  <si>
    <t>Annals of Public and cooperative economics</t>
  </si>
  <si>
    <t>Coffee</t>
  </si>
  <si>
    <t>Ethnicity</t>
  </si>
  <si>
    <t xml:space="preserve">Complex information needed to participate. </t>
  </si>
  <si>
    <t>Inequality regimes in Indonesian dairy cooperatives: understanding institutional barriers to gender equality</t>
  </si>
  <si>
    <t>Agriculture and Human Values</t>
  </si>
  <si>
    <t>Indonesia</t>
  </si>
  <si>
    <t xml:space="preserve">male dominated voting rights within the cooperative. Extension fails to be gender-sensitive (i.e. does not focus on roles important for women). </t>
  </si>
  <si>
    <t>[ 2010</t>
  </si>
  <si>
    <t>Rice</t>
  </si>
  <si>
    <t>[ 2017</t>
  </si>
  <si>
    <t>Processor Linkages and Farm Household Productivity: Evidence from Dairy Hubs in East Africa</t>
  </si>
  <si>
    <t>Risk aversion, cooperative membership, and path dependences of smallholder farmers in Ethiopia</t>
  </si>
  <si>
    <t>Review of Development Economics</t>
  </si>
  <si>
    <t>women more likely to be non-members. Those with higher education more likely to be non-members ((alternative livelihood activities). Those with peer information far more likely to participate, due to information access. Those with higher risk aversion more likely to participate (reflecting benefits of participation)</t>
  </si>
  <si>
    <t>THE IMPACT OF COOPERATIVE PATRONAGE: THE CASE OF NATIONAL SMALL HOLDER FARMERS' ASSOCIATION (NASFAM) OF MALAWI IN KASUNGU DISTRICT</t>
  </si>
  <si>
    <t>Agrekon</t>
  </si>
  <si>
    <t>Tobacco</t>
  </si>
  <si>
    <t>Malawi</t>
  </si>
  <si>
    <t xml:space="preserve">field officers rarely travel to distant areas for recruitment. Women may have greater difficulty finding labour for land preparation. </t>
  </si>
  <si>
    <t>Does Participation in Aquaculture Cooperatives Increase Farmers ' Profit and Output?</t>
  </si>
  <si>
    <t>Fishes</t>
  </si>
  <si>
    <t>China</t>
  </si>
  <si>
    <t xml:space="preserve">social participation not relevant for outcomes. </t>
  </si>
  <si>
    <t>[ 2014</t>
  </si>
  <si>
    <t>Export horticulture - empowering female small-scale farmers in Kenya?</t>
  </si>
  <si>
    <t>DIE ERDE</t>
  </si>
  <si>
    <t>preference of buyer to contract with women due to gendered aspects of production</t>
  </si>
  <si>
    <t>Chained to Development? Livelihoods and global value chains in the coffee-producing Toraja region of Indonesia</t>
  </si>
  <si>
    <t>Australian Geographer</t>
  </si>
  <si>
    <t xml:space="preserve">Mixed methods case study considering determinants of participation; Mixed methods case study considering value outcomes of participation </t>
  </si>
  <si>
    <t>Participation in coffee is dependent on local livelihood priorities, with income and assets priorities towards other production including highly complex ceremonial customs of which redirects capital and focusses on buffaloes. Self sufficiency from rice and other commodities also important, plus pigs and off farm work offer better outcomes for many</t>
  </si>
  <si>
    <t>Changes to livelihood priorities and labour allocations</t>
  </si>
  <si>
    <t>The THE IMPACT OF DAIRY COOPERATIVES ON MILK PRODUCERS' REVENUES OF IHUZA ABOROZI BA KIJYAMBERE BAFATANYINJE (IAKIB) IN GICUMBI DISTRICT OF RWANDA. APPLICATION OF PROPENSITY SCORE MATCHING (PSM)</t>
  </si>
  <si>
    <t>Journal of Agribusiness and Rural Development</t>
  </si>
  <si>
    <t>Rwanda</t>
  </si>
  <si>
    <t>mean results reported. land sizes are relatively large for Rwanda which might explain why it is inclusive (i.e. dairy production biased rather than value chain participation)</t>
  </si>
  <si>
    <t>Vertical Coordination to Smallholder Small Grain Growers in Zimbabwe: Benefits of Contract Farming and Policy Implications</t>
  </si>
  <si>
    <t>International Journal of Food System Dynamics</t>
  </si>
  <si>
    <t>Zimbabwe</t>
  </si>
  <si>
    <t>Yields</t>
  </si>
  <si>
    <t xml:space="preserve">Educated farmers pursue other opportunities. Access to credit likely through the contract so not a determinant. Same with yields. Results suggest contract farming somewhat inclusive but because larger households have alternative options of higher value. </t>
  </si>
  <si>
    <t>Determinants of smallholder farmers' membership in co-operative societies: evidence from rural Kenya</t>
  </si>
  <si>
    <t>International Journal of Social Econoomics</t>
  </si>
  <si>
    <t>information availability with education. Information also linked to social connectiveness</t>
  </si>
  <si>
    <t>Outgrower schemes and sugar value-chains in Zambia: Rethinking determinants of rural inclusion and exclusion</t>
  </si>
  <si>
    <t>World Development</t>
  </si>
  <si>
    <t>minimum and max land requirements. Women and landless excluded from this. Intermediaries seek to fill gaps for smaller producers, but many feel these diminish the value (i.e. more inclusion = less value)</t>
  </si>
  <si>
    <t xml:space="preserve">intrahousehold conflicts, water access, trapped under contract conditions, lower community outcomes to compensate for land </t>
  </si>
  <si>
    <t>Adoption of Contract Farming and Precautionary Savings to Manage the Catastrophic Risk of Maize Farming: Evidence from Bangladesh</t>
  </si>
  <si>
    <t>Sustainability</t>
  </si>
  <si>
    <t>Bangladesh</t>
  </si>
  <si>
    <t xml:space="preserve">While farm size if inclusive, landholdings owned exclusive. Also show that choice of contract farming is related to choice of other risk management activities such as precautionary savings. </t>
  </si>
  <si>
    <t>Outgrowers and Livelihoods: The Case of Magobbo Smallholder Block Farming in Mazabuka District in Zambia</t>
  </si>
  <si>
    <t>Journal of South African Studies</t>
  </si>
  <si>
    <t>Those with assets could take advantage of land parcel consolidation. Social elite who had access to information could access these opportunities as well.  Land access for women prevented participation (especially at the start due to patrilineal land ownership)</t>
  </si>
  <si>
    <t xml:space="preserve">Household cohesion due to changes in land ownership and tenure. </t>
  </si>
  <si>
    <t>Case by case basis</t>
  </si>
  <si>
    <t>Who gains from contract farming? Dependencies, power relations, and institutional change</t>
  </si>
  <si>
    <t>Journal of Peasant Studies</t>
  </si>
  <si>
    <t xml:space="preserve">Most participants linked to traditional leadership due to traditional rules of land access allowing appropriation of communal land for outgrowing. </t>
  </si>
  <si>
    <t>Reduced access to communal land for non participants. Changing dependency and cash flow dynamics where outgrowing changed social reciprocity outcomes</t>
  </si>
  <si>
    <t>Improving the Income of Small Scale Rice Producers through Outgrower Scheme in the Volta Region of Ghana</t>
  </si>
  <si>
    <t xml:space="preserve">Indian Journal of Economics and Development </t>
  </si>
  <si>
    <t>Ghana</t>
  </si>
  <si>
    <t xml:space="preserve">education makes participants more likely to adapt and adopt. </t>
  </si>
  <si>
    <t>[ 2011</t>
  </si>
  <si>
    <t>Developing Agricultural Markets in Sub-Saharan Africa: Organic Cocoa in Rural Uganda</t>
  </si>
  <si>
    <t>JOURNAL OF DEVELOPMENT STUDIES</t>
  </si>
  <si>
    <t>Cocoa</t>
  </si>
  <si>
    <t xml:space="preserve">mean values. </t>
  </si>
  <si>
    <t>[ 2015</t>
  </si>
  <si>
    <t>The impact of contracts on organic honey producers' incomes in southwestern Ethiopia</t>
  </si>
  <si>
    <t>Forest Policy and Economics</t>
  </si>
  <si>
    <t>Honey</t>
  </si>
  <si>
    <t xml:space="preserve">criteria include distance, organic criteria, more than 10 hives and 50kg honey. Because selection was done by local extension officers, favoured certain socially connected individuals. </t>
  </si>
  <si>
    <t>Membership of Chinese Farmer Specialized Cooperatives and Direct Subsidies for Farmer Households: A Multi-Province Data Study</t>
  </si>
  <si>
    <t>Chinese Economy</t>
  </si>
  <si>
    <t>Various</t>
  </si>
  <si>
    <t xml:space="preserve">Assets exclusionary, land not considered. Those without credit access may use the value chain for credit access. </t>
  </si>
  <si>
    <t>Outgrower schemes, livelihoods and response pathways on the Zambian 'sugarbelt'</t>
  </si>
  <si>
    <t>Geoforum</t>
  </si>
  <si>
    <t xml:space="preserve">mean result. Those with more land can access more and lease out. </t>
  </si>
  <si>
    <t xml:space="preserve">Family disputes over land </t>
  </si>
  <si>
    <t>Do cooperatives exclude small-scale farming households? Evidence from Fuchuan County, Guangxi Province</t>
  </si>
  <si>
    <t>PLOS One</t>
  </si>
  <si>
    <t xml:space="preserve">Focus on full time farmers, available capital, crop choices (possibly simultaneous decision), personal networks. Many implicitly excluded as they don't believe they will meet the criteria. </t>
  </si>
  <si>
    <t>Value chain analysis of potato in Farta District of South Gondar Zone, Amhara National Regional State of Ethiopia</t>
  </si>
  <si>
    <t>Heliyon</t>
  </si>
  <si>
    <t>none</t>
  </si>
  <si>
    <t>Can Producer Associations Improve Rural Livelihoods? Evidence from Farmer Centres in India</t>
  </si>
  <si>
    <t xml:space="preserve">All female participation so women not relevant. Land is measured by farm income before intervention. Fixed effects control for outcomes. </t>
  </si>
  <si>
    <t>Transaction Costs, Institutional Arrangements and Inequality Outcomes: Potato Marketing by Small Producers in Rural Peru</t>
  </si>
  <si>
    <t xml:space="preserve">Female headed households more likely have male remittances from outside work to afford contract requirements. Education effect negative at higher levels due to off farm work. Minimum plot size and fragmentation detrimental for participation. </t>
  </si>
  <si>
    <t>Small Farmers and Big Retail: Trade-offs of Supplying Supermarkets in Nicaragua</t>
  </si>
  <si>
    <t>NA</t>
  </si>
  <si>
    <t>[ 2005</t>
  </si>
  <si>
    <t>What Tanzania's coffee farmers can teach the world: a performance-based look at the fair trade-free trade debate</t>
  </si>
  <si>
    <t>Sustainable Development</t>
  </si>
  <si>
    <t>Tanzania</t>
  </si>
  <si>
    <t>Constructing the female coffee farmer: Do corporate smart-economic initiatives promote gender equity within agricultural value chains?</t>
  </si>
  <si>
    <t>Economic Anthropology</t>
  </si>
  <si>
    <t>Mexico</t>
  </si>
  <si>
    <t xml:space="preserve">requirements for land title under women's name. Women more likely to participate in cooperative leadership where gender targeted intervention. </t>
  </si>
  <si>
    <t>An Assessment of Potato Contract Farming in West Bengal State, India</t>
  </si>
  <si>
    <t>Potato research</t>
  </si>
  <si>
    <t xml:space="preserve">small and marginal farmers hesitate to participate because of lack of information. But indication that no discrimination from buyer </t>
  </si>
  <si>
    <t>Human wellbeing outcomes of involvement in industrial crop production: Evidence from sugarcane, oil palm and jatropha sites in Ghana</t>
  </si>
  <si>
    <t xml:space="preserve">Those with less land more likely to work on the main plantation (thereby inclusion?). </t>
  </si>
  <si>
    <t>Rural Development Strategies and Government Roles in the Development of Farmers' Cooperatives in China</t>
  </si>
  <si>
    <t>Journal of Agriculture, Food systems and community development</t>
  </si>
  <si>
    <t xml:space="preserve">China </t>
  </si>
  <si>
    <t xml:space="preserve">core members often the village elite, either through self initiation of a cooperative or targeted through interventions. </t>
  </si>
  <si>
    <t>Food safety for local communities, local food supply chain spillovers</t>
  </si>
  <si>
    <t>A Case Study of a Contract Farming Chain Involving Supermarkets and Smallholders in Thailand</t>
  </si>
  <si>
    <t>Canadian Journal of Development Studies</t>
  </si>
  <si>
    <t>renting landholders</t>
  </si>
  <si>
    <t xml:space="preserve">mature land markets mean households rent land on a cyclical basis such that they never need to rent land under fallow. All participants had been participating for a number of years (selection bias of those remaining?) Mature credit markets allow for upfront costs. Sample size difficult to draw conclusions from this paper directly. </t>
  </si>
  <si>
    <t>Bitter sugarification: sugar frontier and contract farming in Uganda</t>
  </si>
  <si>
    <t>Globalizations</t>
  </si>
  <si>
    <t xml:space="preserve">"emergent capitalist farmers" capture benefits are push smaller outgrowers out - simple reproduction squeeze. </t>
  </si>
  <si>
    <t>Costs, revenues and profits: an economic analysis of smallholder tobacco farmer livelihoods in Malawi</t>
  </si>
  <si>
    <t>Tobacco Control</t>
  </si>
  <si>
    <t>INFLUENCE OF NEIGHBOR EXPERIENCE AND EXIT ON SMALL FARMER MARKET PARTICIPATION</t>
  </si>
  <si>
    <t>American Journal of Agricultural Economics</t>
  </si>
  <si>
    <t>distance to road</t>
  </si>
  <si>
    <t>not presented. Anecdotally location. Neighbours (participants wait and choose to participate afterwards)</t>
  </si>
  <si>
    <t>Costs, contracts and the narrative of prosperity: an economic analysis of smallholder tobacco farming livelihoods in Kenya</t>
  </si>
  <si>
    <t>Tob Control</t>
  </si>
  <si>
    <t>How can organic rice be a boon to smallholders? Evidence from contract farming in India</t>
  </si>
  <si>
    <t>Food Policy</t>
  </si>
  <si>
    <t>farmers use Contracts to ease institutional credit constraints</t>
  </si>
  <si>
    <t>similar by risk aversion, and for non-adopters</t>
  </si>
  <si>
    <t>Tobacco Farmers and Their Communities: Interlinkages, Gains and Losses in Mazowe, Zimbabwe</t>
  </si>
  <si>
    <t>JOURNAL OF SOUTHERN AFRICAN STUDIES</t>
  </si>
  <si>
    <t>assets more important than land</t>
  </si>
  <si>
    <t>asset poor households do not receive credit or favourable contract terms</t>
  </si>
  <si>
    <t>Land Allocation Choice in Both Contract and Non-Contract Farming: A Study of Potato Growers in West Bengal, India</t>
  </si>
  <si>
    <t>Sage Open</t>
  </si>
  <si>
    <t>marginal land more likely to participate. Higher education individuals drop out. Those with large amount of leased in more likely to participate, counteracting the landholdings impact</t>
  </si>
  <si>
    <t>[ 2009</t>
  </si>
  <si>
    <t>SMALL-SCALE FARMER PARTICIPATION IN NEW AGRI-FOOD SUPPLY CHAINS: CASE OF THE SUPERMARKET SUPPLY CHAIN FOR FRUIT AND VEGETABLES IN HONDURAS</t>
  </si>
  <si>
    <t>Journal of International Development</t>
  </si>
  <si>
    <t>Honduras</t>
  </si>
  <si>
    <t xml:space="preserve">price is the main factor determining participation. Perceived risk aversion due to more strict standards.  Not in probit but nearly all are members of cooperatives, relative to only half for those who do not. Argued they join after benefits from supermarkets are realised. to pay for fees and market collectively. </t>
  </si>
  <si>
    <t>The influence of uncertainty on the choice of business relationships: The case of vegetable farmers in China</t>
  </si>
  <si>
    <t>Other: Cooperatives with and without marketing, and contracts</t>
  </si>
  <si>
    <t xml:space="preserve">People with lack of information access cooperatives, those who perceive risks are high use contract farming. </t>
  </si>
  <si>
    <t>Impact of Collective Action Membership on the Economic, Social and Environmental Performance of Fruit and Vegetable Farmers in Toledo, Brazil</t>
  </si>
  <si>
    <t>Journal of Cooperative organisation and management</t>
  </si>
  <si>
    <t>Horticulture</t>
  </si>
  <si>
    <t>What is the influence of government programs on farmer organizations and their impacts? Evidence from Zambia</t>
  </si>
  <si>
    <t>ANNALS OF PUBLIC AND COOPERATIVE ECONOMICS</t>
  </si>
  <si>
    <t xml:space="preserve">middle class effect farm size. Women participate as they have limited access to productive inputs and assets otherwise. FOS are also a means to access subsidised inputs so suggests they might be more dependent. This is true when considering the subset without external support, where gender is not significant. </t>
  </si>
  <si>
    <t>Determinants of Smallholder Farmers' Marketing Channel Choice: Evidence from the Vietnamese Rice Sector</t>
  </si>
  <si>
    <t>Other: specialty contracts through cooperative, direct marketing</t>
  </si>
  <si>
    <t>Vietnam</t>
  </si>
  <si>
    <t>Competition between biofuel feedstock and food production: Empirical evidence from sugarcane outgrower settings in Malawi</t>
  </si>
  <si>
    <t>Biomass and bioenergy</t>
  </si>
  <si>
    <t>Sugarcane</t>
  </si>
  <si>
    <t xml:space="preserve">'progressive' farmers were first to participate, taking early risks and able to derive early benefits. insufficient land and credit reasons for not joining.  </t>
  </si>
  <si>
    <t>Impact of membership in frankincense cooperative firms on rural income and poverty in Tigray, Northern Ethiopia</t>
  </si>
  <si>
    <t>Forest commons, vertical integration and smallholder's saving and investment responses: Evidence from a quasi-experiment</t>
  </si>
  <si>
    <t xml:space="preserve">landholdings inclusionary, but more relevant for assets related to forest products such as woodlot ownership. </t>
  </si>
  <si>
    <t>Supermarket procurement and farmgate prices in India</t>
  </si>
  <si>
    <t>Depends on crop so generalised</t>
  </si>
  <si>
    <t>Why do small-scale producers choose to produce under contract? Lessons from nontraditional vegetable exports from Zimbabwe</t>
  </si>
  <si>
    <t xml:space="preserve">Only explores perceptions. Most valued lower transaction costs for marketing and guaranteed markets when choosing to participate. </t>
  </si>
  <si>
    <t>Following Up on Smallholder Farmers and Supermarkets in Kenya</t>
  </si>
  <si>
    <t xml:space="preserve">American Journal of Agricultural Economics </t>
  </si>
  <si>
    <t xml:space="preserve">neighbour effect for newcomers and stayers. Access to irrigation important for participation. Males more likely to drop out, as is assets such as transport and electricity. Household size important for stayers. Land holdings irrelevant for decision to participate. </t>
  </si>
  <si>
    <t>The fragmented politics of sugarcane contract farming in Uganda</t>
  </si>
  <si>
    <t>Journal of Agrarian Change</t>
  </si>
  <si>
    <t>Small Farmers, NGOs, and a Walmart World: Welfare Effects of Supermarkets Operating in Nicaragua</t>
  </si>
  <si>
    <t xml:space="preserve">area of land becomes negative in some years. Also notes the first stage bias of Barrett et al 2012, with some corridors with good conditions and road access far more likely to participate. </t>
  </si>
  <si>
    <t>Impacts of Supermarkets on Farm Household Nutrition in Kenya</t>
  </si>
  <si>
    <t>The regulatory effect of cooperation degree in increasing tobacco farmers' income by mitigating production risk shocks</t>
  </si>
  <si>
    <t>Pro-poor? Inclusion and exclusion in native potato value chains in the central highlands of Peru</t>
  </si>
  <si>
    <t>Journal of Rural Studies</t>
  </si>
  <si>
    <t xml:space="preserve">More potato varieties, more diversified households also more likely to participate. Pooling resources important to meet contract requirements means social factors important. cooperative leaders chose who to participate to benefit themselves via explicit or implicit means. Small plots dedicated to home consumption or more profitable land uses. </t>
  </si>
  <si>
    <t>Attitudes of Kazakh Rural Households towards Joining and Creating Cooperatives</t>
  </si>
  <si>
    <t>Agriculture</t>
  </si>
  <si>
    <t xml:space="preserve">Kazakhstan </t>
  </si>
  <si>
    <t xml:space="preserve">Education negative, but only measured at tertiary level (i.e. may be u shaped). </t>
  </si>
  <si>
    <t>Regional agricultural cooperatives and subjective wellbeing of rural households in China</t>
  </si>
  <si>
    <t>Regional Science Policy &amp; Practice</t>
  </si>
  <si>
    <t>Wellbeing, through social capital and income</t>
  </si>
  <si>
    <t>[ 2006</t>
  </si>
  <si>
    <t>Factors affecting farmers' decision to enter agricultural cooperatives using random utility model in the South Eastern Anatolian Region of Turkey</t>
  </si>
  <si>
    <t>Journal of Agriculture and Rural Development in the Tropics and Subtropics</t>
  </si>
  <si>
    <t>Turkey</t>
  </si>
  <si>
    <t>Middle sized farms most likely, outside options</t>
  </si>
  <si>
    <t>Aid, collective action and benefits to smallholders: Evaluating the World Food Program's purchase for progress pilot</t>
  </si>
  <si>
    <t>use of cell phone</t>
  </si>
  <si>
    <t>[ 2008</t>
  </si>
  <si>
    <t>Rural market imperfections and the role of institutions in collective action to improve markets for the poor</t>
  </si>
  <si>
    <t>Natural Resources Forum</t>
  </si>
  <si>
    <t xml:space="preserve">Higher prices, but undermined by operational failures of cooperatives which prevents all participants benefiting. </t>
  </si>
  <si>
    <t>Impact of an Agricultural Value Chain Project on Smallholder Farmers, Households, and Children in Liberia</t>
  </si>
  <si>
    <t>Liberia</t>
  </si>
  <si>
    <t>Sustainability and Gender Dynamics of Coffee Value-Chain Development Intervention: Lessons from Ethiopia</t>
  </si>
  <si>
    <t xml:space="preserve">extension from the project focussed on male household heads as 'model' farmers, and whom have traditional control of resources in the household. </t>
  </si>
  <si>
    <t xml:space="preserve">some spillovers of technology adoption. </t>
  </si>
  <si>
    <t>Agricultural commercialisation models, agrarian dynamics and local development in Ghana</t>
  </si>
  <si>
    <t>Fruits</t>
  </si>
  <si>
    <t xml:space="preserve">Land prices/available land displaces small farmers and women. Employment favours men due to perceived labour intensity of activities such as spraying and slashing. </t>
  </si>
  <si>
    <t>Dynamics of smallholder participation in horticultural export chains: evidence from Ecuador</t>
  </si>
  <si>
    <t>Agricultural Economics</t>
  </si>
  <si>
    <t>Ecuador</t>
  </si>
  <si>
    <t xml:space="preserve">Those with family members in processing more likely to drop out because fewer repercussions of side selling. Women and poorer households more likely to drop out. Cooperative participants less likely to drop out but could be because those who drop out no longer participate in the cooperative. </t>
  </si>
  <si>
    <t>Plantations, outgrowers and commercial farming in Africa: agricultural commercialisation and implications for agrarian change</t>
  </si>
  <si>
    <t>Sustainability of centralized contract farming among tobacco smallholder farmers in Makoni North District, Zimbabwe</t>
  </si>
  <si>
    <t>Cogent social sciences</t>
  </si>
  <si>
    <t xml:space="preserve">Participation shaped by limited outside options. Informants suggest participation important for women and widows who can receive monetary income and remain in the household. </t>
  </si>
  <si>
    <t>Insights into smallholder capacity for agricultural commercialisation: Evidence from four African contexts</t>
  </si>
  <si>
    <t>EUROPEAN JOURNAL OF DEVELOPMENT RESEARCH</t>
  </si>
  <si>
    <t>The Dynamics and Role of Gender in High-Value Avocado Farming in Kenya</t>
  </si>
  <si>
    <t>Other: cooperative with contracts</t>
  </si>
  <si>
    <t>Un/associated: Accounting for gender difference and farmer heterogeneity among Peruvian Sierra potato small farmers</t>
  </si>
  <si>
    <t xml:space="preserve">no direct reasons provided, other than differentiation by gender allows for a more nuanced understanding of inclusion/exclusion. Women not excluded on face value, but aspects such as literacy and land title can make them less likely to participate. </t>
  </si>
  <si>
    <t>Participation in farmers' organization and production efficiency: empirical evidence from smallholder farmers in Bangladesh</t>
  </si>
  <si>
    <t>Journal of Agribusiness in
Developing and Emerging
Economies</t>
  </si>
  <si>
    <t xml:space="preserve">Information access for higher educated/understand benefits of participation. More household members makes it more likely a member is a participant of the cooperative. Wealthy households more socially connected, can access cheaper credit, and are more likely to have decision making power in cooperatives  </t>
  </si>
  <si>
    <t>Determinants of participation and intensity of participation in collective action: evidence from smallholder avocado farmers in Kenya</t>
  </si>
  <si>
    <t>Journal on Chain and Network Scienc</t>
  </si>
  <si>
    <t>intensity of participation all null results</t>
  </si>
  <si>
    <t>Economics of Contract Farming in Potato Cultivation: Micro Empirical Evidences from Hooghly District of West Bengal (India)</t>
  </si>
  <si>
    <t xml:space="preserve">
Journal of Rural and Industrial Development</t>
  </si>
  <si>
    <t>The triple burden: the impact of time poverty on women's participation in coffee producer organizational governance in Mexico</t>
  </si>
  <si>
    <t>Many widowed women join cooperatives to assume responsibility of their household coffee and find support. Other aspects not explored</t>
  </si>
  <si>
    <t>Can producer groups improve technical efficiency among artisanal shrimpers in Nigeria? A study accounting for observed and unobserved selectivity</t>
  </si>
  <si>
    <t xml:space="preserve">Agricultural and Food Economics </t>
  </si>
  <si>
    <t>Aquaculture</t>
  </si>
  <si>
    <t>Nigeria</t>
  </si>
  <si>
    <t>Road surfaces</t>
  </si>
  <si>
    <t xml:space="preserve">Female participation in fisher group - alleviates information and search costs for household. But measure is difficult to suggest it is exclusionary for women as a whole. </t>
  </si>
  <si>
    <t>Determinants of Member Participation in Activities of Multipurpose Primary Cooperatives: The Case of Kindo Koysha District, Southern Ethiopia</t>
  </si>
  <si>
    <t>Advances in Agriculture</t>
  </si>
  <si>
    <t>Reaching the rural poor through rural producer organizations? A study of agricultural marketing cooperatives in Ethiopia</t>
  </si>
  <si>
    <t xml:space="preserve">Middle class effect landholdings. Upfront fee to join cooperative can be significant relative to benefits. Higher participation rates where committee and president more closely resemble rest of cooperative (which direction of causality a question though.) But suggests elite capture in decision making and therefore participation outcomes. </t>
  </si>
  <si>
    <t xml:space="preserve">Spill overs for information </t>
  </si>
  <si>
    <t>REACHING THE RURAL POOR THROUGH AGRICULTURAL COOPERATIVES IN MONGOLIA</t>
  </si>
  <si>
    <t>Mongolia</t>
  </si>
  <si>
    <t xml:space="preserve">fewer sheep. </t>
  </si>
  <si>
    <t>board members appropriate benefits at detriment of smaller producers</t>
  </si>
  <si>
    <t>Does Bonga sheep producers' cooperative membership improve households' income in southern Ethiopia?</t>
  </si>
  <si>
    <t xml:space="preserve">African Journal of Science Technology Innovation and Development </t>
  </si>
  <si>
    <t>Social connections ease information constraints</t>
  </si>
  <si>
    <t>Effects of cooperative membership on financial performance of banana farmers in China: A heterogeneous analysis</t>
  </si>
  <si>
    <t xml:space="preserve">Asset ownership inclusive, land size not considered directly (only land dedicated to orchards). But this might be capturing a middle class effect depending on the sample and distributional assumptions of the probit. 
Cooperatives may form an important information source for newer, less experienced farmers. </t>
  </si>
  <si>
    <t>Linking small-scale farmers to the durum wheat value chain in Ethiopia: Assessing the effects on production and wellbeing</t>
  </si>
  <si>
    <t>Wheat</t>
  </si>
  <si>
    <t>Distance</t>
  </si>
  <si>
    <t xml:space="preserve">Assignment to intention random as everyone offered to participate. </t>
  </si>
  <si>
    <t>Landholdings - same benefits to all</t>
  </si>
  <si>
    <t>Gender, agricultural commercialization, and collective action in Kenya</t>
  </si>
  <si>
    <t xml:space="preserve">for the poorest households, outcomes switch and female control over income increases </t>
  </si>
  <si>
    <t>Estimation of profit efficiency of smallholder rice farmers in Uganda: A stochastic frontier approach</t>
  </si>
  <si>
    <t>Journal of Agriculture and Food Research</t>
  </si>
  <si>
    <t>Global Retail Chains and Poor Farmers: Evidence from Madagascar</t>
  </si>
  <si>
    <t>Madagascar</t>
  </si>
  <si>
    <t>The benefits of geographical indication certification through farmer organizations on low-income farmers: the case of Hoa Vang sticky rice in Vietnam</t>
  </si>
  <si>
    <t>Cahiers Agriculture</t>
  </si>
  <si>
    <t>mean results. Comparing sticky rice farmers so could be comparing cooperative members to others who have other high value supply chain participation. Poor marketing from cooperative</t>
  </si>
  <si>
    <t xml:space="preserve">smaller farmer perform even worse. </t>
  </si>
  <si>
    <t>Ethiopian Agricultural Cooperatives in an Era of Global Commodity Exchange: Does Organisational Form Matter?</t>
  </si>
  <si>
    <t>Journal of African Economies</t>
  </si>
  <si>
    <t>Technology and market access via contracts and cooperatives for smallholders: Evidence from honey producers in Ethiopia</t>
  </si>
  <si>
    <t>African Journal of Science Technology Innovation and Development</t>
  </si>
  <si>
    <t>Contracting Sugarcane Farming in Global Agricultural Value Chains in Eastern Africa: Debates, Dynamics, and Struggles</t>
  </si>
  <si>
    <t>Agrarian South: Journal of 
Political Economy</t>
  </si>
  <si>
    <t>Determinants of Producers Participation in Agricultural Cooperatives: Evidence from Northern China</t>
  </si>
  <si>
    <t>APPLIED ECONOMIC PERSPECTIVES AND POLICY</t>
  </si>
  <si>
    <t>middle class effect when considering participation ratio (but not binary participation)</t>
  </si>
  <si>
    <t>Supported cooperative groups and the economic performance of small farmers: evidence from georgia</t>
  </si>
  <si>
    <t>Journal of Development Effectiveness</t>
  </si>
  <si>
    <t>Georgia</t>
  </si>
  <si>
    <t xml:space="preserve">Information search costs support those with larger social networks. </t>
  </si>
  <si>
    <t>Impacts of sustainability certification on farm income: Evidence from small-scale specialty green tea farmers in Vietnam</t>
  </si>
  <si>
    <t>Tea</t>
  </si>
  <si>
    <t>None</t>
  </si>
  <si>
    <t>Do Sustainability Standards Benefit Smallholder Farmers Also When Accounting For Cooperative Effects? Evidence from Cote d'Ivoire</t>
  </si>
  <si>
    <t>Supermarket contracts, opportunity cost and trade-offs, and farm household welfare: Panel data evidence from Kenya</t>
  </si>
  <si>
    <t>Capital requirements, quality requirements, labour, delayed payments</t>
  </si>
  <si>
    <t>Vertical coordination and cooperative member benefits: Case studies of four dairy farmers' cooperatives in China</t>
  </si>
  <si>
    <t>Journal of Cleaner Production</t>
  </si>
  <si>
    <t xml:space="preserve">Decision making and negotiation. Residual claims rights </t>
  </si>
  <si>
    <t>Vertical coordination of cooperatives u shaped - semi-tight structures deliver most benefits</t>
  </si>
  <si>
    <t>The Effect of Value Chain Interventions for Staple Crops: Evidence from Small-Scale Farmers in Nicaragua</t>
  </si>
  <si>
    <t xml:space="preserve">mean results above - panel so not assessed through probit. </t>
  </si>
  <si>
    <t>Supermarket contracts and smallholder farmers: Implications for income and multidimensional poverty</t>
  </si>
  <si>
    <t>Food policy</t>
  </si>
  <si>
    <t xml:space="preserve">mean differences (fixed effects estimation). Group members less likely to use contracts despite joint marketing . See Rao and Qaim 2011 for others. </t>
  </si>
  <si>
    <t>The implications of sugarcane contract farming on land rights, labor, and food security in the Bunyoro sub-region, Uganda</t>
  </si>
  <si>
    <t>Land use policy</t>
  </si>
  <si>
    <t>Minimum land area of 3 ha, and sign contracts in English. Sugar contracts 'a masculine enclave' with contract wording and bargaining power in negotiation enforcing this. Poorer and youth more often work as employees (with contracted employees facing poor wages and security). Does not discriminate directly but land titles etc make it difficult to participate.</t>
  </si>
  <si>
    <t xml:space="preserve">Low bargaining power and voice. </t>
  </si>
  <si>
    <t>Fairtrade Certification and Livelihood Impacts on Small-scale Coffee Producers in a Tribal Community of India</t>
  </si>
  <si>
    <t>Applied Economic Perspectives and Policy</t>
  </si>
  <si>
    <t>Education U shaped where those with higher education more likely to join (likely as leaders)</t>
  </si>
  <si>
    <t>spillovers for community development from fairtrade premium</t>
  </si>
  <si>
    <t>The impact of coffee certification on small-scale producers' livelihoods: a case study from the Jimma Zone, Ethiopia</t>
  </si>
  <si>
    <t>Agricultural economics</t>
  </si>
  <si>
    <t xml:space="preserve">Quantitative impact evaluation with selection bias controlled for; Mixed methods case study considering value outcomes of participation </t>
  </si>
  <si>
    <t>The Economics of Smallholder Organic Contract Farming in Tropical Africa</t>
  </si>
  <si>
    <t xml:space="preserve">number of trees for landholdings. Altitude also important. </t>
  </si>
  <si>
    <t>Contracting and gender equity in Tanzania: using a value chain approach to understand the role of gender in organic spice certification</t>
  </si>
  <si>
    <t>Renewable Agriculture and Food Systems</t>
  </si>
  <si>
    <t>women slightly less likely to participate. Cooperative membership an important determinant for participation.</t>
  </si>
  <si>
    <t>Effects of nucleus-farmer outgrower schemes on profitability among smallholder farmers: Empirical evidence from Northern Ghana</t>
  </si>
  <si>
    <t>Cogent Food and Agriculture</t>
  </si>
  <si>
    <t xml:space="preserve">household size captured by married dummy. Farmer organisations and extension officer contacts likely to promote participation. Female farmers lack productive resources relative to male farmers and may seek to take advantage of services from outgrowers. </t>
  </si>
  <si>
    <t>Evaluating the commercialization of smallholder malt barley farmers via vertical coordination in Arsi highlands, Oromia region, Ethiopia</t>
  </si>
  <si>
    <t>Cogent Economics and Finance</t>
  </si>
  <si>
    <t>Diversification amongst larger farms, particularly of other cash crops. Cooperative membership for social indicators (no reasons)</t>
  </si>
  <si>
    <t>Large-Scale Agricultural Investments and Smaliholder Welfare: A Comparison of Wage Labor and Outgrower Channels in Tanzania</t>
  </si>
  <si>
    <t>Does Participation in Agricultural Value Chain Activities Influence Smallholder Fruit Grower Production Performance? A Cross-Sectional Study of Apple Farmers in Shandong, China</t>
  </si>
  <si>
    <t>horticulturae</t>
  </si>
  <si>
    <t xml:space="preserve">'Women are more conservative", </t>
  </si>
  <si>
    <t>Large-scale Agro-Industrial Investments and Rural Poverty: Evidence from Sugarcane in Malawi</t>
  </si>
  <si>
    <t xml:space="preserve">Journal of African Economies, </t>
  </si>
  <si>
    <t xml:space="preserve">older age heads participate. Ethnic minority groups included, but are more likely to participate as an estate worker, as most have migrated to the area. The time the buyer has run has led to smaller farmers participating. </t>
  </si>
  <si>
    <t xml:space="preserve">all households benefit approximately equally in respect to income and poverty. </t>
  </si>
  <si>
    <t>Do farmer groups improve the situation of women in agriculture in rural Kenya?</t>
  </si>
  <si>
    <t>International Food and Agribusiness Management Review</t>
  </si>
  <si>
    <t xml:space="preserve">Collateral required for group obligations, access production inputs and membership fees. </t>
  </si>
  <si>
    <t>Impacts of interlocked contractual arrangements on dairy farmers' welfare in Zambia: a robust Bayesian instrumental variable analysis</t>
  </si>
  <si>
    <t>Social and environmental impacts of agricultural cooperatives: evidence from Ethiopia</t>
  </si>
  <si>
    <t>International Journal of Sustainable Development &amp; World Ecology</t>
  </si>
  <si>
    <t>social capital</t>
  </si>
  <si>
    <t>Dairy farming, cooperatives and livelihoods: lessons learned from six indian villages</t>
  </si>
  <si>
    <t>Journal of Asian Eonomiccs</t>
  </si>
  <si>
    <t>Caste</t>
  </si>
  <si>
    <t xml:space="preserve">human assets incl household size and education - significant determinant of participation </t>
  </si>
  <si>
    <t>Landless and marginal farmers benefit more than larger farmers (ATT)</t>
  </si>
  <si>
    <t>Land, labor, and rural development: Analyzing participation in India's village dairy cooperatives</t>
  </si>
  <si>
    <t>Professional Geographer</t>
  </si>
  <si>
    <t xml:space="preserve">Gendered tasks for dairying, simultaneous outcomes from specialisation. </t>
  </si>
  <si>
    <t>Smallholder Farmers' Dissatisfaction with Contract Schemes in Spite of Economic Benefits: Issues of Mistrust and Lack of Transparency</t>
  </si>
  <si>
    <t>Impact of traditional versus modern dairy value chains on food security: Evidence from India's dairy sector</t>
  </si>
  <si>
    <t xml:space="preserve">Middle class effect landholdings, education. </t>
  </si>
  <si>
    <t>Determinants of contract farming in barley production - Regression tree approach</t>
  </si>
  <si>
    <t>Indian Journal of Agricultural Sciences</t>
  </si>
  <si>
    <t>The effect of large-scale agricultural investments on household food security in Madagascar</t>
  </si>
  <si>
    <t>mean results, no reasons given</t>
  </si>
  <si>
    <t>Can Cooperative Supports and Adoption of Improved Technologies Help Increase Agricultural Income? Evidence from a Recent Study</t>
  </si>
  <si>
    <t>Land</t>
  </si>
  <si>
    <t>Pakistan</t>
  </si>
  <si>
    <t>Farmers' Participation in Modern Supply Chains: The Case of Mandarin Profitability in Punjab-Pakistan</t>
  </si>
  <si>
    <t>Horticulturae</t>
  </si>
  <si>
    <t xml:space="preserve">land ownership not important, but farm size is. Education helps meet requirements. </t>
  </si>
  <si>
    <t>Linking Smallholders to Markets: Determinants and Impacts of Farmer Collective Action in Kenya</t>
  </si>
  <si>
    <t xml:space="preserve"> middle class effect land size, complex information to participate, more land to dedicate to banana without impacting household needs, membership fees</t>
  </si>
  <si>
    <t>Newer collectives perform worse, member landholding smaller performs better</t>
  </si>
  <si>
    <t>De-commoditizing Ethiopian coffees after the establishment of the Ethiopian Commodity Exchange: an empirical investigation of smallholder coffee producers in Ethiopia</t>
  </si>
  <si>
    <t>Limitations of Inclusive Agribusiness in Contributing to Food and Nutrition Security in a Smallholder Community. A Case of Mango Initiative in Makueni County, Kenya</t>
  </si>
  <si>
    <t xml:space="preserve">SUSTAINABILITY </t>
  </si>
  <si>
    <t>By default not discrimination of participants. Lack of trust a big reason for not participating. Transaction costs for smaller producers. Relative inclusive conditions would not have occurred without external support e.g. women</t>
  </si>
  <si>
    <t>Women and collective action: lessons from the Indian dairy cooperative sector</t>
  </si>
  <si>
    <t>Community Development Journal</t>
  </si>
  <si>
    <t>Mean comparisons. Irrigated land also exclusive</t>
  </si>
  <si>
    <t>WHAT DETERMINES WOMEN'S PARTICIPATION IN COLLECTIVE ACTION? EVIDENCE FROM A WESTERN UGANDAN COFFEE COOPERATIVE</t>
  </si>
  <si>
    <t>Feminist Economics</t>
  </si>
  <si>
    <t xml:space="preserve">Focus is only on women farmers. Literacy important for particular cooperative with savings, but marketing coop it does not matter. High male ownership means they are more likely to opportunistically sell to  private buyers. </t>
  </si>
  <si>
    <t>Measuring the Benefits of Smallholder Farmer Membership in Producer-Controlled Vertical Value Chains: Survey Findings From a Development Project in East Africa</t>
  </si>
  <si>
    <t>Poverty and Public Policy</t>
  </si>
  <si>
    <t>Factors Affecting the Participation of Sugarcane and Tobacco Farmers in Farmer Groups, Associations and Cooperatives in Indonesia</t>
  </si>
  <si>
    <t>Caraka Tani: Journal of Sustainable Agriculture</t>
  </si>
  <si>
    <t>The benefits and limitations of agricultural input cooperatives in Zambia</t>
  </si>
  <si>
    <t xml:space="preserve">upfront costs for dividends. Participation a requirement for input subsidies from the Government. </t>
  </si>
  <si>
    <t>regions, heterogeneous impacts</t>
  </si>
  <si>
    <t>Are smallholder farmers benefiting from malt barley contract farming engagement in Ethiopia?</t>
  </si>
  <si>
    <t>Agriculture &amp; Food Security</t>
  </si>
  <si>
    <t>credit to afford inputs. Experience to understand information. Household size for inputs</t>
  </si>
  <si>
    <t>Agricultural Cooperatives and Rural Livelihoods: Evidence from Ethiopia</t>
  </si>
  <si>
    <t xml:space="preserve">Annals of Public and Cooperative Economics </t>
  </si>
  <si>
    <t>Economics of contracts in African food systems: evidence from the malt barley sector in Ethiopia</t>
  </si>
  <si>
    <t>Agricultural and Food economics</t>
  </si>
  <si>
    <t>Distance to market</t>
  </si>
  <si>
    <t xml:space="preserve">Assets exclusionary, landholdings inclusive. Managerial capacity from education, information costs., Membership in a producer organisation mandatory for participation. </t>
  </si>
  <si>
    <t>Cooperative membership and coffee productivity in Rwanda's specialty coffee sector</t>
  </si>
  <si>
    <t>Food security</t>
  </si>
  <si>
    <t xml:space="preserve">Minimum tree numbers (although small requirements), upfront costs. Middle class effect from participation. </t>
  </si>
  <si>
    <t>Cooperative membership and dairy performance among smallholders in Ethiopia</t>
  </si>
  <si>
    <t>Middle class effect for land</t>
  </si>
  <si>
    <t>Technology innovation</t>
  </si>
  <si>
    <t>A Framework for Determining the Impact of Value Chain Participation on Smallholder Farm Efficiency</t>
  </si>
  <si>
    <t>Theoretical Economics Letters</t>
  </si>
  <si>
    <t>results not reported</t>
  </si>
  <si>
    <t>Do Coffee Farmers Benefit in Food Security from Participating in Coffee Cooperatives? Evidence from Southwest Ethiopia Coffee Cooperatives</t>
  </si>
  <si>
    <t>Food and Nutrition Bulletin</t>
  </si>
  <si>
    <t>Analysis of the Effect of Cooperatives on Increasing Farmers' Income from the Perspective of Industry Prosperity Based on the PSM Empirical Study in Shennongjia Region</t>
  </si>
  <si>
    <t>distance to market</t>
  </si>
  <si>
    <t>Is contract farming an inclusive alternative to land grabbing? The case of potato contract farming in Maharashtra, India</t>
  </si>
  <si>
    <t xml:space="preserve">Middle farmer group (amongst smallholders). caste correlated with land which can explain much of this. Minimum land area for contract, agent assesses financial viability, lower livelihood asset households opt out due to perceived risks. Best off farms opt out for other strategies </t>
  </si>
  <si>
    <t xml:space="preserve">Some lower caste households faced higher risks and lower returns. Middle had highest impact. </t>
  </si>
  <si>
    <t>Food value chain linkages and household food security in Tanzania</t>
  </si>
  <si>
    <t xml:space="preserve">educated household more capable to participate in demanding market linkages. Asset ownership reduces transition and transport costs for participation. Mobile phones for information. Transaction costs reduced by market linkages for households further from markets. </t>
  </si>
  <si>
    <t>The impact of agricultural cooperatives membership on the wellbeing of smallholder farmers: empirical evidence from eastern Ethiopia</t>
  </si>
  <si>
    <t>Agricultural and Food Economics</t>
  </si>
  <si>
    <t>Collective action and rural poverty reduction: Empirical evidence from kwazulu-natal, South Africa</t>
  </si>
  <si>
    <t>South Africa</t>
  </si>
  <si>
    <t xml:space="preserve">Older farmers = better connections and social capital. Fixed Transaction costs for land size. Distance limits information access </t>
  </si>
  <si>
    <t>male farmers, educated farmers, and older farmers benefit more</t>
  </si>
  <si>
    <t>Do benefits of expanded midstream activities in crop value chains accrue to smallholder farmers? Evidence from Zambia</t>
  </si>
  <si>
    <t xml:space="preserve">inclusive - no reasons given. Also splits into heterogeneous participation characteristics and shows inclusive across small and medium producers as well. </t>
  </si>
  <si>
    <t>A middle class effect where small producers and larger ones benefit less (with small producers not benefiting from consumption measures other than through improved farm income)</t>
  </si>
  <si>
    <t xml:space="preserve">land size inclusive, but land quality not. </t>
  </si>
  <si>
    <t>IMPACT OF COOPERATIVES MEMBERSHIP ON ECONOMY IN EASTERN OROMIA: THE CASE OF HARAMAYA AGRICULTURAL FARMERS' COOPERATIVE UNION (HAFCU)</t>
  </si>
  <si>
    <t>Impact of cooperatives on smallholders' commercialization behavior: evidence from Ethiopia</t>
  </si>
  <si>
    <t xml:space="preserve">Poorer households respond to higher prices through lower commercialisation - in response to lower supply elasticity (fewer landholdings and requirements for consumption production) and positive income elasticity for cereal consumption (where the marginal utility of more cereal consumption is positive) </t>
  </si>
  <si>
    <t>Impact of cooperative membership on production efficiency of smallholder goat farmers in Nepal</t>
  </si>
  <si>
    <t>Nepal</t>
  </si>
  <si>
    <t>Inclusiveness and effectiveness of agricultural cooperatives: recent evidence from Ethiopia</t>
  </si>
  <si>
    <t xml:space="preserve">middle class effect on land. Participation decreases when input suppliers and other buyers are more present in the village. No difference between marketing cooperatives and all cooperatives. </t>
  </si>
  <si>
    <t>Estimating Technical Efficiency and Production Risk under Contract Farming: A Bayesian Estimation and Stochastic Dominance Methodology</t>
  </si>
  <si>
    <t>Journal of Agricultural Economics</t>
  </si>
  <si>
    <t>Quantitative impact evaluation with selection bias controlled for; Quantitative impact evaluation without selection bias controlled for</t>
  </si>
  <si>
    <t>Does agricultural cooperative membership influence off-farm work decisions of farm couples?</t>
  </si>
  <si>
    <t xml:space="preserve">time commitments for travel. Labour requirements for production. </t>
  </si>
  <si>
    <t xml:space="preserve">Women in larger household sizes more likely to participate off farm. </t>
  </si>
  <si>
    <t>Does cooperative membership matter for women's empowerment? Evidence from South Indian dairy producers</t>
  </si>
  <si>
    <t>assets</t>
  </si>
  <si>
    <t xml:space="preserve">Impacts appear to be better for the mixed cooperative over the women's only cooperative (although hard to say village level impacts are confounding this). Women's only more inclusive though </t>
  </si>
  <si>
    <t>Agrifood system participation and production efficiency among smallholder vegetable farmers in Northern Ghana</t>
  </si>
  <si>
    <t>Irrigation</t>
  </si>
  <si>
    <t>Technical efficiency and technological gaps correcting for selectivity bias: Insights from a value chain project in Nepal</t>
  </si>
  <si>
    <t xml:space="preserve">smaller household targeted in program, and may seek to benefit from collective marketing. </t>
  </si>
  <si>
    <t>The effects of agricultural cooperatives on smallholder livelihoods and agricultural performance in Cambodia</t>
  </si>
  <si>
    <t>Cambodia</t>
  </si>
  <si>
    <t>Effects of Agricultural Cooperative Society on Farmers' Technical Efficiency: Evidence from Stochastic Frontier Analysis</t>
  </si>
  <si>
    <t>SUSTAINABILITY</t>
  </si>
  <si>
    <t>New evidence regarding the effects of contract farming on agricultural labor use</t>
  </si>
  <si>
    <t>Agricultural Ecconomics</t>
  </si>
  <si>
    <t>Selling Together: The Benefits of Cooperatives to Women Honey Producers in Ethiopia</t>
  </si>
  <si>
    <t>Social indicators measured by participation in ROSCAS</t>
  </si>
  <si>
    <t>Null results from heterogeneous effects</t>
  </si>
  <si>
    <t>Agricultural cooperative membership and technical efficiency of apple farmers in China: An analysis accounting for selectivity bias</t>
  </si>
  <si>
    <t>Impacts of large-scale land acquisitions on smallholder agriculture and livelihoods in Tanzania</t>
  </si>
  <si>
    <t>Environmental Research Letters</t>
  </si>
  <si>
    <t>quasi experimental</t>
  </si>
  <si>
    <t>Does agricultural cooperative membership impact technical efficiency of maize production in Nigeria: An analysis correcting for biases from observed and unobserved attributes</t>
  </si>
  <si>
    <t xml:space="preserve">those with experience in droughts more likely to participate. </t>
  </si>
  <si>
    <t>similar across landholdings</t>
  </si>
  <si>
    <t>Poverty Reduction Effect of New-Type Agricultural Cooperatives: An Empirical Analysis Using Propensity Score Matching and Endogenous Switching Regression Models</t>
  </si>
  <si>
    <t>MATHEMATICAL PROBLEMS IN ENGINEERING</t>
  </si>
  <si>
    <t>Migrant workers have other income</t>
  </si>
  <si>
    <t>Vertical coordination and farm performance: evidence from the catfish sector in Vietnam</t>
  </si>
  <si>
    <t>Impacts of cooperative membership on banana yield and risk exposure: Insights from China</t>
  </si>
  <si>
    <t>The economic impacts of agricultural cooperatives on smallholder farmers in rural China</t>
  </si>
  <si>
    <t>similar by region</t>
  </si>
  <si>
    <t>Farmer groups, collective marketing and smallholder farm performance in rural Ghana</t>
  </si>
  <si>
    <t>Journal of Agribusiness in Developing and Emerging Economies</t>
  </si>
  <si>
    <t>The role of agricultural cooperatives in serving as a marketing channel: evidence from low-income regions of Sichuan province in China</t>
  </si>
  <si>
    <t>Transaction costs for producers</t>
  </si>
  <si>
    <t>Household income insig for small producers</t>
  </si>
  <si>
    <t>The impact of cooperative membership on family farms' income: evidence from China</t>
  </si>
  <si>
    <t>Applied Economics</t>
  </si>
  <si>
    <t>Do Farmer Professional Cooperatives Improve Technical Efficiency and Income? Evidence from Small Vegetable Farms in China</t>
  </si>
  <si>
    <t>Journal of Agricultural and Applied Economics</t>
  </si>
  <si>
    <t xml:space="preserve">land not relevant, but greenhouse type to produce in winter are less likely to use cooperatives.  Education important to access and act on information. </t>
  </si>
  <si>
    <t>Sugarcane Outgrowers in Ethiopia: "Forced" to Remain Poor?</t>
  </si>
  <si>
    <t xml:space="preserve">Note that all households forcibly included in the scheme, in two waves 1975 and 2008 - unless they gave up their land.  So inclusion interpretation difficult. Irrigated land in 2008 not procured so those with rainfed land were absorbed by the scheme. Women more likely to participate - indicating their land was more likely to be absorbed by the scheme. </t>
  </si>
  <si>
    <t>Do farmers' organizations enhance the welfare of smallholders? Findings from the Mozambican national agricultural survey</t>
  </si>
  <si>
    <t>Mozambique</t>
  </si>
  <si>
    <t>Household size correlated for more intensive production which is a good indicator of participation. Illness a big reason for dropping out</t>
  </si>
  <si>
    <t>Do coffee cooperatives benefit farmers? An exploration of heterogeneous impact of coffee cooperative membership in Southwest Ethiopia</t>
  </si>
  <si>
    <t>Impact of agricultural cooperatives on smallholders' technical efficiency: empirical evidence from Ethiopia</t>
  </si>
  <si>
    <t xml:space="preserve">Quadratic effects indicate medium sized households most likely. </t>
  </si>
  <si>
    <t>Impact of Cooperative Membership on Rural Income Generation in Southwest, Nigeria</t>
  </si>
  <si>
    <t>REVESCO. Revista de Estudios Cooperativo</t>
  </si>
  <si>
    <t>The Impact of Contract Farming on the Welfare of Rural Farms: A Case of Heineken Brewery's Create Project In Tiyo Woreda, Ethiopia</t>
  </si>
  <si>
    <t xml:space="preserve"> i-Manager's Journal on Management</t>
  </si>
  <si>
    <t>Smallholder cooperatives and agricultural performance in Rwanda: do organizational differences matter?</t>
  </si>
  <si>
    <t>Government Policy and Performance of Agricultural Cooperatives: A Case Study in Chitwan District, Nepal</t>
  </si>
  <si>
    <t xml:space="preserve">many require ongoing savings deposits. </t>
  </si>
  <si>
    <t>Impacts of extension access and cooperative membership on technology adoption and household welfare</t>
  </si>
  <si>
    <t>JOURNAL OF RURAL STUDIES</t>
  </si>
  <si>
    <t xml:space="preserve">Nigeria </t>
  </si>
  <si>
    <t>cooperatives and extension may act as substitutes</t>
  </si>
  <si>
    <t>Technology and Managerial Gaps in Contract Farming: The Case of Specialty Crop Production</t>
  </si>
  <si>
    <t xml:space="preserve">Journal of Agricultural and Resource Economics </t>
  </si>
  <si>
    <t>Producer organizations and contract farming: a comparative study of smallholders' market strategies in South India</t>
  </si>
  <si>
    <t>ZFW - Advances in Economic Geography</t>
  </si>
  <si>
    <t>Can Agricultural Cooperatives Reduce Poverty? Heterogeneous Impact of Cooperative Membership on Farmers' Welfare in Rwanda</t>
  </si>
  <si>
    <t>Access to cooperative land in Rwanda may explain the inclusionary aspect (most are land and marketing cooperatives). Remote households somewhat non-intuitive because they face higher transaction costs and would benefit from organised marketing</t>
  </si>
  <si>
    <t xml:space="preserve">propensity score (although because somewhat inclusive this is also problematic). U shape with land ownership (middle class benefit the most). </t>
  </si>
  <si>
    <t>The determinants and economic impacts of membership in coffee farmer cooperatives: recent evidence from rural Ethiopia</t>
  </si>
  <si>
    <t xml:space="preserve">Access to information about the cooperative. </t>
  </si>
  <si>
    <t>The effect of collective action on smallholder income and asset holdings in Kenya</t>
  </si>
  <si>
    <t>World Development Perspectives</t>
  </si>
  <si>
    <t>Impact of New-Type Agricultural Cooperatives on Profitability of Rice Farms: Evidence from Vietnam's Mekong River Delta</t>
  </si>
  <si>
    <t>Economies</t>
  </si>
  <si>
    <t>Social connections for entry, small farmers "lack interest"</t>
  </si>
  <si>
    <t>Impact of contract farming on yield, costs and profitability in low-value crop: evidence from a low-income country</t>
  </si>
  <si>
    <t>Australian Journal of Agricultural and Resource Economics</t>
  </si>
  <si>
    <t xml:space="preserve">None </t>
  </si>
  <si>
    <t>Measuring the effect of agricultural cooperatives on household income: Case study of a rice-producing cooperative in China</t>
  </si>
  <si>
    <t xml:space="preserve">land/yield corelated and either determine participation. More motivated and skilled farmers - due to self evaluation variables being significant. </t>
  </si>
  <si>
    <t>Does cooperative membership impact the yield and efficiency of smallholder farmers? Evidence from potato farmers in Mongolia</t>
  </si>
  <si>
    <t>China Agricultural Economic Review</t>
  </si>
  <si>
    <t xml:space="preserve">labour savings from cooperative. large farms also benefit more (shared labour support, economies of scale through input purchases). Distance to market increases participation to reduce transaction costs of marketing. </t>
  </si>
  <si>
    <t xml:space="preserve">location - one location higher yields lower efficiency, others lower yield impact higher efficiency. </t>
  </si>
  <si>
    <t>Impacts of farmer cooperative membership on household income and inequality: Evidence from a household survey in China</t>
  </si>
  <si>
    <t>Do cooperatives participation and technology adoption improve farmers' welfare in China? A joint analysis accounting for selection bias</t>
  </si>
  <si>
    <t>JOURNAL OF INTEGRATIVE AGRICULTURE</t>
  </si>
  <si>
    <t>Constraints and opportunities in gender relations: Sugarcane outgrower schemes in Malawi</t>
  </si>
  <si>
    <t xml:space="preserve">Candidates are chosen by the outgrower, favouring men. </t>
  </si>
  <si>
    <t>The impact of cooperative participation on income: the case of vegetable production in Vietnam</t>
  </si>
  <si>
    <t>JOURNAL OF AGRIBUSINESS IN DEVELOPING AND EMERGING ECONOMIES</t>
  </si>
  <si>
    <t xml:space="preserve">Ethnic groups more socially connected, more experienced, more land. This likely captures all these impacts. Age captures experience. </t>
  </si>
  <si>
    <t>Perceptions, Problems and Prospects of Contract Farming: Insights from Rice Production in Vietnam</t>
  </si>
  <si>
    <t>Does cooperative membership improve household welfare? Evidence from apple farmers in China</t>
  </si>
  <si>
    <t>The Impact of Cooperative Membership on Fish Farm Households' Income: The Case of Ghana</t>
  </si>
  <si>
    <t>Monopsonists, Disruptive Innovation and Food Security: The Case of High-Value Commodity</t>
  </si>
  <si>
    <t xml:space="preserve">mean results. Landholding suggest a larger tail for large farms. Contractors may target poorer farmers from lower castes. Distance from market important because of transport costs and perishability of produce. </t>
  </si>
  <si>
    <t>Governance Strategies and Welfare Effects: Vertical Integration and Contracts in the Catfish Sector in Vietnam</t>
  </si>
  <si>
    <t xml:space="preserve">Neighbour effects - i.e. longer they have been in the village the more likely they participate. </t>
  </si>
  <si>
    <t>Do farmer groups impact on farm yield and efficiency of smallholder farmers? Evidence from rice farmers in northern Ghana</t>
  </si>
  <si>
    <t>Distance to markets</t>
  </si>
  <si>
    <t xml:space="preserve">cooperatives choose members based on moral track record, membership fee, willingness to participate in  meetings and group activities. Distance to reduce transaction costs of sales. </t>
  </si>
  <si>
    <t>Is contract farming in the Indonesian oil palm industry pro-poor?</t>
  </si>
  <si>
    <t>Journal of Southeast Asian Economies</t>
  </si>
  <si>
    <t>Migrants</t>
  </si>
  <si>
    <t xml:space="preserve">Migrants less access to agricultural land and experience. However, poorer households included due to low costs of entry, land access relatively equitable (although discriminatory if relevant). </t>
  </si>
  <si>
    <t xml:space="preserve">Poor household negative value due to indebtedness and returns from scale. </t>
  </si>
  <si>
    <t>Welfare implications of participating in agri-value chains among vegetable farmers in Northern Ghana</t>
  </si>
  <si>
    <t>Distance to plots</t>
  </si>
  <si>
    <t>Managerial skill, information availability, labour requirements, fixed transaction costs means larger farms benefit more</t>
  </si>
  <si>
    <t>Limitations of Contract Farming as a Pro-poor Strategy: The Case of Maize Outgrower Schemes in Upper West Ghana</t>
  </si>
  <si>
    <t>Social networks, rice value chain participation and market performance of smallholder farmers in Ghana</t>
  </si>
  <si>
    <t>AFRICAN DEVELOPMENT REVIEW-REVUE AFRICAINE DE DEVELOPPEMENT</t>
  </si>
  <si>
    <t xml:space="preserve">Sex significant only when considering average sex of peers. Likely due to multicollinear impacts that sex of participant is not significant, as gender norms would dictate peers would be similar gender.  </t>
  </si>
  <si>
    <t>Production Risks, Risk Preference and Contract Farming: Impact on Food Security in India</t>
  </si>
  <si>
    <t xml:space="preserve">Experienced producers opt out possibly due to better outside options. Higher risks likely due to onion production in general rather than contracts themselves. </t>
  </si>
  <si>
    <t>Does contract farming enhance farm efficiency? A case of wheat growers of Haryana, India</t>
  </si>
  <si>
    <t>education farmers can interpret information benefits</t>
  </si>
  <si>
    <t>slightly better for smaller farms</t>
  </si>
  <si>
    <t>Vertical coordination mechanisms and farm performance amongst smallholder rice farmers in northern Ghana</t>
  </si>
  <si>
    <t>Impact of contracts in high yielding varieties seed production on profits and yield: The case of Nepal</t>
  </si>
  <si>
    <t>Choice of Contract Farming Strategies, Productivity, and Profits: Evidence from High-Value Crop Production</t>
  </si>
  <si>
    <t>Journal of Agricultural and Resource Economics</t>
  </si>
  <si>
    <t>Contract farming, animal epidemic disease outbreaks, and inclusive growth in rural China</t>
  </si>
  <si>
    <t>Poultry</t>
  </si>
  <si>
    <t>assets inclusive</t>
  </si>
  <si>
    <t>Cooperatives, contract farming, and farm size: The case of tomato producers in Nepal</t>
  </si>
  <si>
    <t>Does contract farming improve profits and food safety? Evidence from tomato cultivation in Nepal</t>
  </si>
  <si>
    <t>Participation in contract farming and farm performance: Insights from cashew farmers in Ghana</t>
  </si>
  <si>
    <t>Those with mobiles have access to information of outside options with contract farming resolving this information gap. Education based on those who keep farm records (although casual pathway could go each way)</t>
  </si>
  <si>
    <t>Factors Affecting Farmers' Participation in Contract Farming: The Case of Broiler Sector in Indonesia</t>
  </si>
  <si>
    <t xml:space="preserve">Tropical Animal Science Journal </t>
  </si>
  <si>
    <t>women face fewer institutional pressures for owning assets and participation in Indonesia. Transaction costs for land ownership.  Information search rare</t>
  </si>
  <si>
    <t>Does contract farming improve smallholder income? The case of avocado farmers in Kenya</t>
  </si>
  <si>
    <t>managerial ability</t>
  </si>
  <si>
    <t>Cashew contract farming in Ghana: implications on farm performance and household welfare</t>
  </si>
  <si>
    <t xml:space="preserve">Negative in some aspect, U shaped in welfare and yields - reflecting middle sized producers may not be as efficient/have better outside options but also cannot negotiate better like large farms. </t>
  </si>
  <si>
    <t>Contract farming and rice production efficiency in Ghana</t>
  </si>
  <si>
    <t xml:space="preserve">Land has middle class effect, assets negative inclusion. </t>
  </si>
  <si>
    <t>Production under input endogeneity and farm-specific risk aversion: evidence from contract farming and Bayesian method</t>
  </si>
  <si>
    <t>European Review of Agricultural Economics</t>
  </si>
  <si>
    <t>Evaluation of a hybrid seed contract between smallholders and a multinational company in East Java, Indonesia</t>
  </si>
  <si>
    <t>Impact of contract farming on rice farm performance: Endogenous switching regression</t>
  </si>
  <si>
    <t xml:space="preserve">
Cogent Economics &amp; Finance</t>
  </si>
  <si>
    <t>Negotiation ability for education</t>
  </si>
  <si>
    <t>Contract Farming and Vulnerability to Poverty among Oil Palm Smallholders in Indonesia</t>
  </si>
  <si>
    <t>Socio-economic well-being, contract farming and property rights: Evidence from Ghana</t>
  </si>
  <si>
    <t>Land Use Policy</t>
  </si>
  <si>
    <t>secures property rights and therefore life satisfaction through security</t>
  </si>
  <si>
    <t>Do youth farmers benefit from participating in contract farming? Evidence from French beans youth farmers in Arusha, Tanzania</t>
  </si>
  <si>
    <t>NGO led focussing on youth and women</t>
  </si>
  <si>
    <t>IMPACT OF OUTGROWER SCHEME ON YIELD, OUTPUT PRICE, AND INCOME: A RICE-FARM-LEVEL STUDY IN THE MEKONG DELTA, VIETNAM</t>
  </si>
  <si>
    <t>HITOTSUBASHI JOURNAL OF ECONOMICS</t>
  </si>
  <si>
    <t>DOES CONTRACTING MAKE FARMERS HAPPY? EVIDENCE FROM SENEGAL</t>
  </si>
  <si>
    <t>The review of Income and Wealth</t>
  </si>
  <si>
    <t>Senegal</t>
  </si>
  <si>
    <t>reverse causality - asset accumulation for those with higher incomes from contracts</t>
  </si>
  <si>
    <t>Happiness</t>
  </si>
  <si>
    <t>Smallholder Participation in Contract Farming: Comparative Evidence from Five Countries</t>
  </si>
  <si>
    <t>Does the Contract Type Matter? Impact of Marketing and Production Contracts on Cashew Farmers' Farm Performance in Ghana</t>
  </si>
  <si>
    <t>Journal of Agricultural and Food Industrial Organisation</t>
  </si>
  <si>
    <t>An analysis of contract farming in East Java, Bali, and Lombok, Indonesia</t>
  </si>
  <si>
    <t>AGRICULTURAL ECONOMICS</t>
  </si>
  <si>
    <t xml:space="preserve">irrigated land necessary to participate in seed contracts, and more likely to benefit from economies of scale. Broilers may be more attractive to smaller farmers with lower land holdings. </t>
  </si>
  <si>
    <t>Contract Farming in Mozambique: Implications for Gender Inequalities Within and Across Rural Households</t>
  </si>
  <si>
    <t>South African Journal of Economics</t>
  </si>
  <si>
    <t xml:space="preserve">Journal of Land and Rural Studies </t>
  </si>
  <si>
    <t xml:space="preserve">All measured as proportion of participation in contract. Smaller producers more risk averse so have lower participation intensity. </t>
  </si>
  <si>
    <t>Formal and informal contract farming in Mozambique: Socially embedded relations of agricultural intensification</t>
  </si>
  <si>
    <t xml:space="preserve">Hard to determine - as participation defined by existing irrigation access and previous investments - who are almost always wealthier households with more land. Informal contractors seek contractors via networks </t>
  </si>
  <si>
    <t>Effects of contract farming on diets and nutrition in Ghana</t>
  </si>
  <si>
    <t>Applied Economic Perspectives and Policy.</t>
  </si>
  <si>
    <t>Effects of marketing contracts and resource-providing contracts in the African small farm sector: Insights from oil palm production in Ghana</t>
  </si>
  <si>
    <t>Does participation in contracts affect agricultural income? An empirical evidence from parboiled rice farmers in central Benin</t>
  </si>
  <si>
    <t>Cogent food and agriculture</t>
  </si>
  <si>
    <t>Benin</t>
  </si>
  <si>
    <t xml:space="preserve">Those participating in groups can jointly sign for contracts. Distance to reduce transaction costs of alternatives. </t>
  </si>
  <si>
    <t>Efficiency and Equity in Contract Farming: Evidence from a Case Study of Dairying in India</t>
  </si>
  <si>
    <t xml:space="preserve">Quarterly, Journal of International Agriculture </t>
  </si>
  <si>
    <t>Experience helps interpret benefits, costs and risks. Commercial dairying labour intensive. Small sample of non producers makes it difficult. Transaction costs (contracts help reduce these transaction costs for sales as it is a marketing contract)</t>
  </si>
  <si>
    <t>Contract Farming and Technical Efficiency: A Case of Export-Oriented Organic Rice Farmers in Pakistan</t>
  </si>
  <si>
    <t xml:space="preserve">access to credit and assets help smallholders afford upfront costs. </t>
  </si>
  <si>
    <t>Is Contract Farming with Modern Distributors Partnership for Higher Returns? Analysis of Rice Farm Households in Taiwan</t>
  </si>
  <si>
    <t>Taiwan (China)</t>
  </si>
  <si>
    <t>inconclusive evidence presented</t>
  </si>
  <si>
    <t xml:space="preserve">sales revenue (for contract farming), negative for marketing channels with modern distributers. </t>
  </si>
  <si>
    <t>Does contract farming affect technical efficiency? Evidence from soybean farmers in Northern Ghana</t>
  </si>
  <si>
    <t>landholdings exclusive, but assets positive. No reason for the assets result given. Farmer groups facilitate information from investors (NGOs)</t>
  </si>
  <si>
    <t>Is contract farming a risk management instrument for Chinese farmers? Evidence from a survey of vegetable farmers in Shandong</t>
  </si>
  <si>
    <t xml:space="preserve">prerequisite to be participating in cooperative. Middle class effect where larger more educated farmers contract less of their land (livelihood diversity). Floor prices ensure compliance and fewer drop outs </t>
  </si>
  <si>
    <t>Contract farming and rural transformation: Evidence from a field experiment in Benin</t>
  </si>
  <si>
    <t>RCT</t>
  </si>
  <si>
    <t>Higher household size has a reduced benefit (relative to their outside options). Contract types (simple prices and complex input supply contracts) perform similarly</t>
  </si>
  <si>
    <t>DEMYTHIFYING CONTRACT FARMING: EVIDENCE FROM RURAL SOUTH AFRICA</t>
  </si>
  <si>
    <t xml:space="preserve">HH size likely correlated to income which is not included in the probit. Large endowments, possibly due to apartheid concessions, helped participating farmers. </t>
  </si>
  <si>
    <t>Inclusiveness of contract farming along the vertical coordination continuum: Evidence from the Vietnamese rice sector</t>
  </si>
  <si>
    <t xml:space="preserve">Small farmers large field program helped farmers with low land inputs to standardise production and joint market. This program helped reduce the landholding bias for contract farming in the sample.  Farmer organisations reduce search and negotiation costs. Trust towards firm. Larger farms more likely to participate in marketing contract due to outside options. Household size important only for input orientated contracts. </t>
  </si>
  <si>
    <t>Contract farming, contract design and smallholder livelihoods*</t>
  </si>
  <si>
    <t xml:space="preserve">'quasi experimental' sample selection makes comparison difficult. </t>
  </si>
  <si>
    <t>resource providing contract appears to provide a higher income (not casual)</t>
  </si>
  <si>
    <t>Contract farming as partial insurance</t>
  </si>
  <si>
    <t>Land constraints</t>
  </si>
  <si>
    <t>Small Farmers in High-Value Chains: Binding or Relaxing Constraints to Inclusive Growth?</t>
  </si>
  <si>
    <t>Philippines</t>
  </si>
  <si>
    <t>The effect of contract farming on the environmentally sustainable production of rice in China</t>
  </si>
  <si>
    <t>SUSTAINABLE PRODUCTION AND CONSUMPTION</t>
  </si>
  <si>
    <t xml:space="preserve">Higher educated individuals seek alternative livelihood activities. This may be true across the sample where non contractors earn more on average, meaning that the control group may not be specialised farmers. </t>
  </si>
  <si>
    <t>CONTRACT FARMING AND FOOD SECURITY</t>
  </si>
  <si>
    <t>farm organisation for social. Risk averse farmers less likely to participate. Landholdings exclusive but only marginally</t>
  </si>
  <si>
    <t>Determinants of small farmers' participation in contract farming in developing countries: A study in Vietnam</t>
  </si>
  <si>
    <t>Adoption of contract farming for managing agricultural risks: a case study in rice production in the Mekong Delta, Vietnam</t>
  </si>
  <si>
    <t>Contract farming: opportunity cost and trade-offs</t>
  </si>
  <si>
    <t xml:space="preserve">Decrease in other livelihood strategies (labour markets, non farm businesses). </t>
  </si>
  <si>
    <t>[ 2007</t>
  </si>
  <si>
    <t>Contract Farming in China: Perspectives of Farm Households and Agribusiness Firms</t>
  </si>
  <si>
    <t>Comparative Economic Studies</t>
  </si>
  <si>
    <t>Impact of contract farming on land productivity and income of maize and potato growers in Pakistan</t>
  </si>
  <si>
    <t>Factors Affecting Participation in Contract Farming of Smallholder Cavendish Banana Farmers in the Philippines</t>
  </si>
  <si>
    <t>Agricultural Research</t>
  </si>
  <si>
    <t>Credit access</t>
  </si>
  <si>
    <t>Most educated household drop out due to other livelihood activities. But farming experience is an important determinant. Farm size not significant but ordinal variable with large jumps. Credit access to overcome upfront costs</t>
  </si>
  <si>
    <t>Impact of contract farming on income of smallholder malt barley farmers in Arsi and West Arsi zones of Oromia region, Ethiopia</t>
  </si>
  <si>
    <t xml:space="preserve">
Journal of Agribusiness in
Developing and Emerging
Economies</t>
  </si>
  <si>
    <t>credit access for inputs and upfront costs. Others not discussed convincingly</t>
  </si>
  <si>
    <t>As You Sow, So Shall You Reap: The Welfare Impacts of Contract Farming</t>
  </si>
  <si>
    <t>risk averse producers</t>
  </si>
  <si>
    <t>min land sizes required to balance cash crops and home production</t>
  </si>
  <si>
    <t>Impact of Contract Farming on Income: Linking Small Farmers, Packers, and Supermarkets in China</t>
  </si>
  <si>
    <t>Smallholder farmers and contract farming in developing countries</t>
  </si>
  <si>
    <t>PNAS</t>
  </si>
  <si>
    <t>Voices unheard: Barriers to and opportunities for small farmers' participation in oil palm contract farming</t>
  </si>
  <si>
    <t xml:space="preserve">Delayed payments cause issues. Decision making. </t>
  </si>
  <si>
    <t>In All Shapes and Colors: Varieties of Contract Farming</t>
  </si>
  <si>
    <t>Applied Economics and Policy</t>
  </si>
  <si>
    <t xml:space="preserve">Despite landholdings significant in an expanded model, argue that that it is null result because the model is less parsimonious. </t>
  </si>
  <si>
    <t>Impact of Contract Farming on Farmers' Income in the Food Value Chain: A Theoretical Analysis and Empirical Study in Vietnam</t>
  </si>
  <si>
    <t xml:space="preserve">Cooperative membership an important precursor for participation. </t>
  </si>
  <si>
    <t>India's Agrarian Crisis and Corporate-Led Contract Farming: Socio-economic Implications for Smallholder Producers</t>
  </si>
  <si>
    <t>Less education = more risk aversion. Access to cheaper credit suggests upfront investment costs. Transaction cost reductions from cooperative membership</t>
  </si>
  <si>
    <t>Contract farming and the adoption of sustainable farm practices: Empirical evidence from cashew farmers in Ghana</t>
  </si>
  <si>
    <t>clusters of producers more likely to participate</t>
  </si>
  <si>
    <t>Effect of private-led contract farming on rice growers' yield, cost, selling price and return: evidence from Vietnam's central Mekong Delta</t>
  </si>
  <si>
    <t xml:space="preserve">Labour requirements. Higher prices available for larger producers. </t>
  </si>
  <si>
    <t>Contract farming and profitability: Evidence from rice crop in the Central Mekong Delta, Vietnam</t>
  </si>
  <si>
    <t>Agris on-line Papers in Economics and Informatics</t>
  </si>
  <si>
    <t>CONTRACT FARMING AND VEGETABLE VALUE CHAIN EFFICIENCY A STUDY FROM QUANG NAM PROVINCE VIETNAM*</t>
  </si>
  <si>
    <t>Current Politics and Economics of South, Southeastern, and Central Asia</t>
  </si>
  <si>
    <t xml:space="preserve">Small sample sizes and only mean comparison. </t>
  </si>
  <si>
    <t>Impact of Contract Farming on Farmers' Income: A Case of Wuchang Rice in China</t>
  </si>
  <si>
    <t>Japan Agriculture Research Quarterly</t>
  </si>
  <si>
    <t xml:space="preserve">very restricted model (small sample and few variables). </t>
  </si>
  <si>
    <t>Price</t>
  </si>
  <si>
    <t>Determining growers' participation in contract farming in Punjab</t>
  </si>
  <si>
    <t>Economic and Political Weekly</t>
  </si>
  <si>
    <t>Selection is undertaken by agribusiness firms looking at economic indicators such as land</t>
  </si>
  <si>
    <t>Contract-farming in Staple Food Chains: The Case of Rice in Benin</t>
  </si>
  <si>
    <t>Cooperative membership a pre-requisite for contract participation</t>
  </si>
  <si>
    <t>Journal of International Business and Economics</t>
  </si>
  <si>
    <t>Impact of Participation in Contract Farming on Smallholder Farmers' Income and Food Security in Rural Benin: PSM and LATE Parameter Combined</t>
  </si>
  <si>
    <t>Does contract farming improve rice farmers' food security? Empirical evidence from Ghana</t>
  </si>
  <si>
    <t>World Journal of Science, Technology and Sustainable Development</t>
  </si>
  <si>
    <t xml:space="preserve">no relevant reasons provided. </t>
  </si>
  <si>
    <t>no counterfactual non participants, rather repeat surveys</t>
  </si>
  <si>
    <t>The Impact of Access to Cooperatives on Households' Income: An Empirical Study in Vietnam</t>
  </si>
  <si>
    <t>Journal of Asian Finance, Economics and Business</t>
  </si>
  <si>
    <t xml:space="preserve">larger households have more opportunities to diversify and market crops from better quality land. Education more aware of benefits. </t>
  </si>
  <si>
    <t>Blessing or evil? Contract farming, smallholder poultry production and household welfare in Kenya</t>
  </si>
  <si>
    <t>Quarterly Journal of International Agriculture</t>
  </si>
  <si>
    <t xml:space="preserve">Income to afford production. Males better access to assets and land. </t>
  </si>
  <si>
    <t>Food access and pro-poor value chains: a community case study in the central highlands of Peru</t>
  </si>
  <si>
    <t>Contract farming and technical efficiency: Evidence from low-value and high-value crops in Nepal</t>
  </si>
  <si>
    <t>Export-Oriented Horticultural Production in Laikipia, Kenya: Assessing the Implications for Rural Livelihoods</t>
  </si>
  <si>
    <t>Anecdotal high costs for participation</t>
  </si>
  <si>
    <t>Impact of certification system on smallhold coffee farms' income distribution in Vietnam</t>
  </si>
  <si>
    <t>Asian Journal of Agriculture and Rural Development</t>
  </si>
  <si>
    <t>Case_study_id</t>
  </si>
  <si>
    <t>Study_year</t>
  </si>
  <si>
    <t>Asian Economic Journal</t>
  </si>
  <si>
    <t>Mixed methods</t>
  </si>
  <si>
    <t>Gender_focus</t>
  </si>
  <si>
    <t>Tubers and roots</t>
  </si>
  <si>
    <t>Timber</t>
  </si>
  <si>
    <t>Other grains</t>
  </si>
  <si>
    <t>Livestock</t>
  </si>
  <si>
    <t>Legumes</t>
  </si>
  <si>
    <t xml:space="preserve">Fruits </t>
  </si>
  <si>
    <t>Rubber</t>
  </si>
  <si>
    <t>Other agroforestry</t>
  </si>
  <si>
    <t>Other cereals</t>
  </si>
  <si>
    <t xml:space="preserve">Maize </t>
  </si>
  <si>
    <t>Products_marketed_1</t>
  </si>
  <si>
    <t>Products_marketed_2</t>
  </si>
  <si>
    <t>Products_marketed_3</t>
  </si>
  <si>
    <t>Products_marketed_4</t>
  </si>
  <si>
    <t>Products_marketed_5</t>
  </si>
  <si>
    <t>Products_marketed_summary</t>
  </si>
  <si>
    <t>Livestock and livestock products</t>
  </si>
  <si>
    <t>Contract Farming</t>
  </si>
  <si>
    <t>Cooperatives</t>
  </si>
  <si>
    <t>Outgrowers</t>
  </si>
  <si>
    <t>Both</t>
  </si>
  <si>
    <t>Grains and legumes</t>
  </si>
  <si>
    <t>Annual crops</t>
  </si>
  <si>
    <t>Agroforestry and orchard products</t>
  </si>
  <si>
    <t>Inclusionary</t>
  </si>
  <si>
    <t>Inconclusive</t>
  </si>
  <si>
    <t>Exclusionary</t>
  </si>
  <si>
    <t>Contracting large producers reduced transaction costs but may require better contract terms for participation/prevent non compliance. Farm orgs Exclusionary across all case studies as cooperatives are approached by firms for transaction cost reasons. neighbour effects</t>
  </si>
  <si>
    <t>Positively Inclusionary</t>
  </si>
  <si>
    <t>mean results assessed</t>
  </si>
  <si>
    <t xml:space="preserve">Marketing contract mean results. Relies on differences between regions where control farmers located. </t>
  </si>
  <si>
    <t>Market access</t>
  </si>
  <si>
    <t>Analysis not disaggregated by country (pooled sample with other countries</t>
  </si>
  <si>
    <t>Cote d'Ivoire</t>
  </si>
  <si>
    <t xml:space="preserve">Marketing contract. Mobile phone ownership endogenous to not having a marketing contract. </t>
  </si>
  <si>
    <t xml:space="preserve">Production contract.  People with existing capital less likely to need inputs etc from production contracts. </t>
  </si>
  <si>
    <t>Small farms benefit more. Marketing contracts perform much worse although may be more Inclusive</t>
  </si>
  <si>
    <t>Assets</t>
  </si>
  <si>
    <t xml:space="preserve">Broilers may be more attractive to smaller farmers with lower land holdings. </t>
  </si>
  <si>
    <t>Distance to road</t>
  </si>
  <si>
    <t>Educated farmers prefer contracts. Pond size used for land</t>
  </si>
  <si>
    <t>Land value</t>
  </si>
  <si>
    <t xml:space="preserve">buyer preference for larger landholdings. but insig in probit because of matching in sample. These findings suggest a potential middle class effect from contracts. Assets Exclusionary, incl land value. </t>
  </si>
  <si>
    <t>buyer preference for larger landholdings. but insig in probit because of matching in sample. These findings suggest a potential middle class effect from contracts. Assets Exclusionary, incl land value.</t>
  </si>
  <si>
    <t>Input coop less Inclusive but slightly more value</t>
  </si>
  <si>
    <t xml:space="preserve">Larger coop with input provision, with diversity of markets. </t>
  </si>
  <si>
    <t xml:space="preserve">Non marketing members. mean results. Female headed households more likely to be engaged in non marketing contracts such as input support, but few females participate overall. </t>
  </si>
  <si>
    <t>non marketing coop less Inclusive higher value</t>
  </si>
  <si>
    <t xml:space="preserve">Marketing members. mean results. Female headed households more likely to be engaged in non marketing contracts such as input support, but few females participate overall. </t>
  </si>
  <si>
    <t xml:space="preserve">Marketing contracts. middle class effect for landholdings. </t>
  </si>
  <si>
    <t>Resource providing contract. middle class effect for landholdings. More likely for women than marketing contracts</t>
  </si>
  <si>
    <t>Assets number of cows (of which may be endogenous). Mean results</t>
  </si>
  <si>
    <t xml:space="preserve">Uganda </t>
  </si>
  <si>
    <t>land Exclusionary because more debt for smaller households means they sell land, and is accumulated by larger households in lower debt</t>
  </si>
  <si>
    <t>Youth</t>
  </si>
  <si>
    <t>Youth lack land access so stuck in wage employment or migrate. Land dynamics not yet identified as an issue in case study. But male heads capture benefits and land</t>
  </si>
  <si>
    <t xml:space="preserve">Middle class effect land defined by outgrower requirements. Pushes small producers to sell land or rent in debt. </t>
  </si>
  <si>
    <t>['Thi Minh Chi Nguyen', 'Li-Hsien, Chien', 'Chen, Shwu-En']</t>
  </si>
  <si>
    <t>This study attempts to investigate the impact of the working certification programs on the income of the coffee farms operated by the local smallholders at Dakha District, Kontum, Vietnam. Followed by the comparisons of the socio-demographic and economic characteristics between certified and non-certified farmers, the study adopts the Binary Probit model and linear regression model were applied to analyze the decision on farmers? attitude for participation on the available certification programs and their impacts. Propensity score matching (PSM) was applied to examine the average treatment effect of certification program on net coffee income per hectare to reduce the selection bias. Statistical results show that net coffee income per hectare is positively influenced by certification participation. Furthermore, education status the household head, number of members involved in coffee cultivation, distance from household to town center, and training availability effect significantly on net coffee income. Moreover, four matching algorithms of PSM highlighted that members of the certified cooperative achieve higher net coffee income per hectare compared to non-certified ones. Finally, how to introduce an organizational framework to assist local smallhold farmers and local coffee cooperatives become more effective and influential in domestic coffee value chain are suggested.</t>
  </si>
  <si>
    <t>Asian Economic and Social Society</t>
  </si>
  <si>
    <t>Karachi</t>
  </si>
  <si>
    <t>https://doi.org/10.18488/journal.1005/2015.5.6/1005.6.137.149</t>
  </si>
  <si>
    <t>['Ulrich, A']</t>
  </si>
  <si>
    <t>Smallholders in the global South are confronted with new opportunities and risks emanating from globalized markets of agricultural goods. In Kenya, large-scale export-oriented horticulture farms, cultivating fruits, flowers and vegetables, were by and large established in the 1980s. In Laikipia County, the farms have grown to be the most important employers tying the region into global markets. The growth of the industry has direct as well as indirect impacts on local livelihoods. Based on qualitative data gathered from 55 interviews held with experts, local households and employees, the assessment shows a range of economic, social and environmental opportunities as well as constraints. Three major shortcomings are identified, the first being increasing river water abstractions and related water scarcity, second the call for living wages and social security, and third constraints smallholders face as out-growers. Addressing these issues can contribute to a more sustainable development in the region.</t>
  </si>
  <si>
    <t>10.3390/su6010336</t>
  </si>
  <si>
    <t>['Mishra, AK', 'Shaik, S', 'Khanal, AR', 'Bairagi, S']</t>
  </si>
  <si>
    <t>Contract farming (CF), an institutional innovation, can reduce transaction costs and solve market imperfections in many developing countries. This study compares productivity and technical efficiency (TE) of contract and independent producers of high yielding variety (HYV) paddy seed (a low-value crop) and ginger (a high-value crop) producers in a sample of smallholders in Nepal. We address the self-selection into CF by using propensity score matching and translog stochastic frontier function to estimate our empirical model. Using farm-level data from Nepal, our findings show that CF increased the average TE levels of HYV paddy seed producers from 87% to 94% and the average TE levels of ginger producers from 89% to 97%. Finally, we find that human capital and distance to the market increases the technical inefficiency of low-value crop smallholders in Nepal.</t>
  </si>
  <si>
    <t>AGRIBUSINESS</t>
  </si>
  <si>
    <t>10.1002/agr.21533</t>
  </si>
  <si>
    <t>['Tobin, D', 'Brennan, M', 'Radhakrishna, R']</t>
  </si>
  <si>
    <t>Pro-poor value chains intend to integrate smallholding farmers into high value markets to contribute to poverty alleviation and food security. Although income benefits of pro-poor value chains have been found, scant evidence exists regarding the potential for these markets to enhance food security. This study focuses on components of food access-dietary diversity, physical and financial access, and social acceptability-among households that participate in pro-poor value chains and non-participating households in the central highlands of Peru where development interventions have created high value market niches for the native potato varieties that smallholding farmers have conserved for thousands of years. Using a mixed methods approach, this study assessed dietary diversity among households that participate and do not participate in pro-poor value chains, as well as their perceptions of their food access. Findings indicated that households that participate in value chains have higher dietary diversity than non-participating households but that these differences are likely due to pre-existing differences in socioeconomic status rather than any causal effect provided by value chains. The study also concluded that while participation in pro-poor value chains sometimes enhance the purchasing power of participating households, they may also weaken financial access, important for both purchasing food and travel to make those purchases. Community perspectives also indicated concerns with the acceptability of diets, which cannot likely be comprehensively addressed by pro-poor value chains. Collectively, the findings from this study cast doubt on the assumption that a linear flow exists between pro-poor value chains and enhanced food access.</t>
  </si>
  <si>
    <t>AGRICULTURE AND HUMAN VALUES</t>
  </si>
  <si>
    <t>10.1007/s10460-015-9676-x</t>
  </si>
  <si>
    <t>['Wainaina, P.W.', 'Okello, J.J.', 'Nzuma, J.M.']</t>
  </si>
  <si>
    <t>There is lack of consensus in the literature on the impact of contract farming on the welfare of smallholder farmers. Some authors argue that contact farming improves access to markets hence income, while others view contract farming as an avenue by which large corporations exploit smallholder farmers. It is hence seen as a blessing to some but a necessary evil to others. This study examines the factors influencing participation in poultry contract farming in Kenya. It then uses propensity score matching technique to assess the impact of contract poultry production. The study finds, among others, that farmer-specific factors, transaction costs and financial asset endowment affect participation in contract farming. It also finds that contracted farmers earned more net income per bird than their counterparts. It concludes that participation in contract farming practice improves the welfare smallholder poultry farmers in Kenya. The study discusses the policy implications of the findings.</t>
  </si>
  <si>
    <t>['Vuong, QD', 'Tran, VTT', 'Dang, QV', 'Mai, VN']</t>
  </si>
  <si>
    <t>If one is looking for an organization that will be responsive to community needs, stimulate economic growth, and raise people's income, cooperatives should be an obvious choice (Calkins &amp; Ngo, 2005; Larocque et al., 2002). This paper investigates whether the households' income is affected by the access to cooperatives for the case of Phong Dien district, Can Tho city of Vietnam. Data used are directly collected from 250 households that are both participating (120 observations) and not participating in the cooperatives in Truong Long, Tan Thoi, Nhon Ai and Nhon Nghia communes. By using the Probit model, the findings show that there are three statistically significant factors affecting the ability of farm households to participate in the cooperatives at the 1 percent level including land area, distance to market center, and education level. In addition, the PSM model analysis suggests that the average income of cooperative members is significantly higher than that of non-members, about 40.880 million VND/year at the significance level of 1 percent. The empirical results imply that being a cooperative member is a significant contributory factor toward an increase in household income. Based on the research findings, several recommendations to improve the households' income are proposed.</t>
  </si>
  <si>
    <t>JOURNAL OF ASIAN FINANCE ECONOMICS AND BUSINESS</t>
  </si>
  <si>
    <t>10.13106/jafeb.2021.vol8.no12.0051</t>
  </si>
  <si>
    <t>Socioeconomic impacts of innovative dairy supply chain practices – The case of the Laiterie du Berger in the Senegalese Sahel</t>
  </si>
  <si>
    <t>['Wane, A.', 'Cadilhon, J.-J.', 'Yauck, M.']</t>
  </si>
  <si>
    <t>This study analyzes the Laiterie Du Berger (LDB)'s milk supply chain and its contribution to strengthening the food security and socioeconomic resources of Senegalese Sahelian pastoral households. Porter's value chain model is used to characterize the innovations introduced by the LDB dairy in its milk inbound logistics and supplier relationships. A socioeconomic food security index and qualitative data are used to assess the dairy's supply chain's contribution to strengthen smallholder households' livelihoods. Data for this research were obtained through individual surveys, focus groups and in-depth interviews of LDB managers and milk suppliers. Results show that milk income contributes significantly to household food security. Suppliers who stabilize their dairy income between rainy and dry seasons, diversify income sources and have larger herds are more likely to remain food secure. The LDB innovations contribute by helping herders access biophysical and economic resources, leading to better livestock feed and household food security. © 2017 Wane et al.</t>
  </si>
  <si>
    <t>10.22434/IFAMR2015.0218</t>
  </si>
  <si>
    <t>['Binpori, RJ', 'Awunyo-Vitor, D', 'Wongnaa, CA']</t>
  </si>
  <si>
    <t>Purpose In order to improve access to resources for smallholder farmers, efforts are being made to promote contract farming in Ghana. This is seen as a strategy to increase agricultural productivity of farmers, give better market access and guarantee adequate supply of raw materials to agro-based industries. However, the challenge is whether contract farming leads to improvement in food security status of farmers. The study therefore seeks to explore to what extent farmers' food security status is influenced by their participation in contract farming activities. Design/methodology/approach Using Cragg's double-hurdle model to analyse participation in contract farming, the authors control for selection bias using propensity score matching applied to a data set of 336 observations to examine the impact of contract farming on the food security levels of rice farmers in Ghana. Findings The results of this study show that yield of paddy and the wealth of the farmer are the main factors that influence the quantity of paddy rice to be contracted in contract farming arrangements. This study also finds that participation in contract farming will increase food security by 109%. In conclusion, contract farming has a significant positive impact on the farmers' food security status. Originality/value Agricultural policies and rural development initiatives supporting the promotion and expansion of contract farming should be pursued to persuade more farmers to produce under contract farming agreements.</t>
  </si>
  <si>
    <t>WORLD JOURNAL OF SCIENCE TECHNOLOGY AND SUSTAINABLE DEVELOPMENT</t>
  </si>
  <si>
    <t>10.1108/WJSTSD-11-2020-0091</t>
  </si>
  <si>
    <t>['Olounlade, OA', 'Li, GC', 'Kokoye, SEH', 'Dossouhou, FV', 'Akpa, KAA', 'Anshiso, D', 'Biaou, G']</t>
  </si>
  <si>
    <t>Investigated in this work is the impact of contract farming participation on smallholder farmers' income and food security in rice crop production in Northern Benin using 400 randomly selected rice farmer households. Unlike previous studies, we corrected for both observed and unobserved biases by combining propensity score matching (PSM) and the local average treatment effect parameter (LATE). The results showed significant negative consequences of partaking in rice contract farming. We found evidence of significant negative effects on rice production income at a 1% level. The more the rice farmers join in contract farming, the lower the farm income became. Decreased food consumption was also a result of contract farming participation for potential participants by a score of 60.64, placing their households at the food security status level of poor food consumption because the quantity and nutritional quality of the food consumed were inadequate. Contract farming is, therefore, not a reasonable policy instrument that can help farmers increase their income and improve their food security level in the Alibori Department, Benin if farmers do not diversify their crops. The necessary resources and economic environment are not yet in place to allow contract farming to take full advantage of its potential benefits. To prevent the wasting of scarce public resources, expanding contract farming would not be appropriate in marginal areas with markets and other infrastructure. Additional measures are needed for contract farming to be profitable for contracting actors and to ensure sustainability and the large-scale participation of farmers.</t>
  </si>
  <si>
    <t>10.3390/su12030901</t>
  </si>
  <si>
    <t>Food security and nutrition impacts of smallholder farmers’ participation in dairy value chain in Ethiopia</t>
  </si>
  <si>
    <t>['Geday, E.A.', 'Degefa, T.', 'Martine, P.', 'Etienne, M.']</t>
  </si>
  <si>
    <t>While linking smallholder farmer to dairy value chain industry has identified as a potential pathway to get out of poverty trap by raising incomes and by increasing the availability of nutrient-dense foods in Ethiopia, much less is known about the poverty implication of smallholder participation in dairy value chain. We assess nutrition impacts of smallholder farmers’ participation in the formal milk value chain with cross sectional survey data from Ethiopia. To assess smallholder farmer households’ food and nutrition security outcomes, we employed multiple food access measurements such as per capita dietary energy intake, food consumption score, and household income. We use propensity score matching model to analyze impact pathways. The results show that as compared to households without participation, households with participation have higher dietary energy intake, dietary diversity, and household income. However, there is a negative association between participation in the milk value chain and level of milk consumption. We find that smallholder farmer participation in milk value chain has a positive significant effect on food sufficiency, dietary diversity and income. This study, therefore, confirms the potential role of smallholder farmers’ participation in agri-food value chain to get out of poverty trap through improving rural household income, food security and nutrition. © 2016, International Academy of Business and Economics. All rights reserved.</t>
  </si>
  <si>
    <t>10.18374/JIBE-16-2.3</t>
  </si>
  <si>
    <t>['Maertens, M', 'Velde, KV']</t>
  </si>
  <si>
    <t>In this paper, we analyze the impact of smallholder participation in a contract-farming scheme in the rice sector in Benin. We use data from a cross-sectional farm-household survey and different propensity score matching estimations to reveal how participation in a contract-farming scheme affects smallholder rice production. We find that contract-farming results in expansion of the rice area, intensification of rice production, increased commercialization of rice, and higher farm-gate prices, and ultimately contributes to rice output growth and increased income. Our findings imply that contract-farming can contribute to upgrading the rice supply chain and the development of the rice sector in Benin. Promoting and supporting the spread of contract-farming schemes in the sector might be an effective way to contribute to reaching the government goals of expanding rice production to become self-sufficient and improving rice quality to compete with imported rice. While there is a large empirical literature on contract-farming in high-value and commodity export sectors, studies on contract-farming in staple food sectors are very scarce. Our results document that contract-farming for staple food crops can be sustainable and benefit smallholder farmers; which is against theoretical expectations that contracting for staple food crops is not feasible because of contract-enforcement problems that stem from a low value of produce, low storage and transport costs, and a larger number of buyers in the chain. Our study contributes to understanding the role that contract-farming might play in the much needed upgrading of domestic and staple food crop sectors in developing countries. (C) 2017 Elsevier Ltd. All rights reserved.</t>
  </si>
  <si>
    <t>WORLD DEVELOPMENT</t>
  </si>
  <si>
    <t>10.1016/j.worlddev.2017.02.011</t>
  </si>
  <si>
    <t>['Sharma, N.']</t>
  </si>
  <si>
    <t>Small farmers' participation in global value chains is of prime importance for inclusive agricultural development in developing countries like India. However, the issue of inclusiveness of modern arrangements like contract farming and the determinants of participation in such arrangements is understudied in such contexts. This paper examines the issue of small farmers' participation in contract farming arrangements in Punjab, where farming is dominated by medium and relatively large farms. Based on a sample of contract and non-contract farmers, this paper examines the relationship between the farmers' resourcefulness and contract farming participation, selectivity bias, and its impact on farm income. It finds that the contract and the non-contract farmers differ in terms of education, agricultural machinery ownership, and owned and operational landholdings. Small farmers are not, by and large, part of contract farming practice in the studied crops and the selectivity bias exists in contract farming; however, it does not have any significant impact on farm income. Small farmers' participation can be improved through better institutional mechanisms, including group contracts and incentives for contracting agencies to work with small farmers.</t>
  </si>
  <si>
    <t>['Wu, WH', 'Wu, GS', 'Yin, CB', 'Chien, HP']</t>
  </si>
  <si>
    <t>This study aims to examine the revenue effects of rice contract farming for small high-value rice farmers and explore the constraints on the adoption of contract farming in China using a face-to-face survey questionnaire as the main instrument of data collection. A probit model and ordinary least-squares (OLS) regression analysis were used to estimate the likelihood of participation in contract farming and the impact of contract farming on rice farmers' income, respectively. A total of 78 household questionnaires collected in Wuchang was considered valid for analysis. This study proves that participating in contract farming is an effective way of increasing rice farmers' income, after control for observable and unobservable household characteristics. Specifically, contract farming contributes toward enhancing the rice farm-gate price and cost-profit ratio. The results also reveal that rice farmers with organic or green planting experience are more likely to participate in contract farming.</t>
  </si>
  <si>
    <t>JARQ-JAPAN AGRICULTURAL RESEARCH QUARTERLY</t>
  </si>
  <si>
    <t>['Au, Quoc Hieu', 'Culas, Richard J']</t>
  </si>
  <si>
    <t>Contract farming can create new market opportunities and enhance income for smallholder farmers. This study identifies opportunity for contract farming for vegetable growers in relation to cucumber production in Quang Nam province, Vietnam. The study uses data collected from secondary sources and a survey conducted among selected contract and non-contract farmers in Binh Trieu commune in Thang Binh district, Quang Nam province, Vietnam. Benefit-cost analysis was employed to measure the profitability of cucumber production under contract and non-contract farming at farm level. Socioeconomic characters of the contract- and non-contracts farmers were then compared for their economic performance and to identify the constraints surrounding the promotion of contract farming. The results show that there are several benefits in contract farming. In terms of socio-economic characteristics, there are no differences between the contract and the non-contract farmers except their participation in farmers' organizations. Large holding farmers and grower-based cooperatives are much more likely to be selected for contractual arrangement than other farmers. This implies that entrepreneurs tend to be interested in contracts with groups of farmers rather than with individual farmers. Acting collectively is likely to increase bargaining power of the contract farmers and reduce transaction costs. Vegetables can be purchased with higher prices which provides higher net return and profit cost ratio for the contract farmers than those of non-contract growers. Although there is a range of benefits in contract farming, an increase in input prices is one of the obstacles of contract farming and not all farmers can fulfil the requirements for production processes and output quality standards. Delays in payment and limited access to market information are also likely to reduce the participation in contractual agreements. It is recommended that farmers' organizations should be formed to enable a group of farmers to enter the value chain and deal effectively with contract farming situations. Market information should be delivered to farmers through local media and the contracts should be made in the form that farmers can easily understand and comply with them. This study also considers a dual supply chain structure in which farmers either operate independently or in partnership with others. Other actors in the value chain, such as middlemen, entrepreneurs as well as end consumers also have important roles to play.</t>
  </si>
  <si>
    <t>Nova Science Publishers, Inc.</t>
  </si>
  <si>
    <t>Hauppauge</t>
  </si>
  <si>
    <t>COGENT FOOD &amp; AGRICULTURE</t>
  </si>
  <si>
    <t>['Nhan, T.Q.', 'Yutaka, T.']</t>
  </si>
  <si>
    <t>This study aims at investigating profitability of rice contract farming in Vietnam's Mekong delta. We used data from a farm-household survey comprising of 70 contract and 96 noncontract respondents, and apply the Student's t-test and ordinary least square regression model for data analysis. We found that farmers with larger rice plantations are unlikely to engage in contract farming, and that market outlets and output price for contract growers tend to be ensured compared with noncontract ones. The findings reveal that contract farming has a significantly positive impact on rice-farming profitability in terms of average return and average rate of return on variable cost when controlling for observable characteristics of household and farm. The results suggest that contract farming may enable rice farmers to raise their rice income as well as household income. The policy implication may be that contract farming may not be feasible for all rice farmers and rice business firms. © 2019, Faculty of Economics and Management.</t>
  </si>
  <si>
    <t>Agris On-line Papers in Economics and Informatics</t>
  </si>
  <si>
    <t>10.7160/aol.2019.110109</t>
  </si>
  <si>
    <t>['Nhan, TQ']</t>
  </si>
  <si>
    <t>This study attempts to examine the effects of contract farming on rice growers' productivity and profitability in terms of yield, cost, selling price and return in Vietnam's Mekong Delta using different propensity-score matching techniques. By using cross-sectional data collected from 166 rice farmers located in the central Delta, the findings reveal that participation in a contract scheme has a robust positive significant effect on rice farmers' output price and return but has no impact on yield and variable cost. The results of this study suggest that contract farming led by export enterprise enables rice farmers to raise their output price and profitability, which may magnify their household income.</t>
  </si>
  <si>
    <t>INTERNATIONAL FOOD AND AGRIBUSINESS MANAGEMENT REVIEW</t>
  </si>
  <si>
    <t>10.22434/IFAMR2018.0093</t>
  </si>
  <si>
    <t>['Dubbert, C', 'Abdulai, A', 'Mohammed, S']</t>
  </si>
  <si>
    <t>Contract farming has been shown to increase agricultural productivity and thus welfare of farmers in developing countries. However, studies that look at the potential environmental effects of contract farming remain quite scanty. This is however crucial, since contract farming may contribute to intensification in cultivation of the contracted crops, in terms of area and the intensity of inputs used. This study investigates the impact of participation in contract farming on sustainable farm practices, using a marginal treatment effects (MTEs) approach to account for potential selection bias and heterogeneity across households. The empirical results show significant heterogeneity in the effects of contract farming on the intensity of sustainable farm practice use. In particular, farmers with high propensity to participate in contract farming tend to have low probabilities of using sustainable farm practices. The findings of this study not only provide new insights into the heterogeneous effects of contract farming, but also entry points for further research to address the dual challenge of agriculture to produce sufficient food, while reducing the adverse impact on the environment.</t>
  </si>
  <si>
    <t>10.1002/aepp.13212</t>
  </si>
  <si>
    <t>['Sharma, VP']</t>
  </si>
  <si>
    <t>The paper discusses India's agrarian crisis and the role of corporate-led contract farming in addressing these crisis. A two-stage Heckman model was used to explain determinants of participation in contract farming, and whether participation in contract farming affects farm income. The results indicate that contract farming has a positive impact on crop productivity and farm income. The socio-economic factors that influenced participation in contract farming were education, age, farm size, access to institutional credit, source of off-farm income and membership to an organization. Factors related to the likelihood of participation in contract farming slightly differed from the factors affecting farm income.</t>
  </si>
  <si>
    <t>['Hoang, V']</t>
  </si>
  <si>
    <t>This study empirically analyzes the influence of contract farming on income and farming difficulties in Vietnam by using the econometric models and theoretically identifying the affecting mechanism of contract farming on income, sustainability, and welfare by using the qualitative method. The empirical results show that contract farming insignificantly impacts farms' income while it can facilitate farming activities and decrease difficulties. The factors of education-head, gender of head, type of crop, and technology may affect farmers' income. The impacting mechanism of contract farming on income, sustainability, and welfare is theoretically proposed as follows: Contract farming initially impacts the intermediate factors such as cooperative, market access, knowledge and skill, product quality, technology, and support. These factors then affect capacity, linkage, quality, and certification which can enhance farmers' competitiveness. In the long term, stronger competitiveness, higher price, increasing productivity, and lower cost may significantly improve income, sustainability, and welfare. In general, contract farming may have positive impacts on income, sustainability, and welfare in the medium term and long term. In the short term, the result is not significant due to the similar or lower price comparing with the spot market price, growing production cost, decreasing productivity, and weak contract performance. The findings may help policymakers decide how to expand contract farming and its benefits. Economic scholars can test and compare both quantitative and qualitative findings in other contexts.</t>
  </si>
  <si>
    <t>AGRICULTURE-BASEL</t>
  </si>
  <si>
    <t>10.3390/agriculture11080797</t>
  </si>
  <si>
    <t>['Bellemare, MF', 'Lim, S']</t>
  </si>
  <si>
    <t>Contract fanning, wherein a processor contracts out the production of an agricultural commodity to a grower, is the first step toward more vertically coordinated - and thus more modern - agricultural value chains. As such, in principle contract farming is a necessary condition for the structural transformation of developing economies to occur. Yet contract farming is far from monolithic, and the institution takes on a variety of forms. In this article, we describe how the institution of contract farming varies in cross-sectional data covering 1,200 households across six regions of Madagascar, half of which are growers in contract farming agreements covering a dozen different crops. In this setting, participation in contract fanning has been associated with increases in income, improvements in food security, and reductions in income variability. Given those presumed effects in this setting of participation in contract farming, we then look at the correlates in our data of participation in contract farming. as well as one's willingness to pay to participate in contract fanning as a grower in an attempt to better target policies aimed at encouraging participation in contract farming.</t>
  </si>
  <si>
    <t>10.1093/aepp/ppy019</t>
  </si>
  <si>
    <t>['Vamuloh, VV', 'Kozak, RA', 'Panwar, R']</t>
  </si>
  <si>
    <t>Increasing small farmers' participation in contract farming is a key policy directive in many developing countries as a means of achieving multiple Sustainable Development Goals (SDGs). However, only a limited number of small farmers actually participate in contract farming globally. Using the information-rich case of contract farming in oil palm cultivation in Ghana, this paper examines why small farmers choose to participate or not in contract farming. Data was collected through in-depth personal interviews and focus group sessions. We find that small farmers: (i) abstain from contract farming primarily due to unfavourable contract requirements; (ii) quit contract farming primarily because they view contract farming as an exploitative practice that lacks equity; and (iii) participate in contract farming primarily to obtain critical farm inputs and to access mainstream markets. By offering novel insights into the underlying reasons why small farmers abstain, quit, and participate in contract farming, this study will aid policymakers and contract farming corporations in formulating targeted strategies to attract and retain small farmers in contract farming. This paper broadens conceptualizations of sustainable palm oil production by integrating the voice of an overlooked, but important group of actors, small farmers. We contend that without a signficant increase in small farmers' participation in contract farming, sustainable palm oil production will remain a distant, elusive goal. (C) 2020 Elsevier Ltd. All rights reserved.</t>
  </si>
  <si>
    <t>JOURNAL OF CLEANER PRODUCTION</t>
  </si>
  <si>
    <t>10.1016/j.jclepro.2020.121955</t>
  </si>
  <si>
    <t>['Meemken, E.-M.', 'Bellemare, M.F.']</t>
  </si>
  <si>
    <t>Poverty is prevalent in the small-farm sector of many developing countries. A large literature suggests that contract farming—a preharvest agreement between farmers and buyers—can facilitate smallholder market participation, improve household welfare, and promote rural development. These findings have influenced the development policy debate, but the external validity of the extant evidence is limited. Available studies typically focus on a single contract scheme or on a small geographical area in one country. We generate evidence that is generalizable beyond a particular contract scheme, crop, or country, using nationally representative survey data from 6 countries. We focus on the implications of contract farming for household income and labor demand, finding that contract farmers obtain higher incomes than their counterparts without contracts only in some countries. Contract farmers in most countries exhibit increased demand for hired labor, which suggests that contract farming stimulates employment, yet we do not find evidence of spillover effects at the community level. Our results challenge the notion that contract farming unambiguously improves welfare. We discuss why our results may diverge from previous findings and propose research designs that yield greater internal and external validity. Implications for policy and research are relevant beyond contract farming. © 2020 National Academy of Sciences. All rights reserved.</t>
  </si>
  <si>
    <t>Proceedings of the National Academy of Sciences of the United States of America</t>
  </si>
  <si>
    <t>10.1073/pnas.1909501116</t>
  </si>
  <si>
    <t>['Miyata, S', 'Minot, N', 'Hu, DH']</t>
  </si>
  <si>
    <t>This study compares contract and non-contract growers of apples and green onions in Shandong Province, China in order to explore the constraints on participation and the impact of contract farming on income. We find little evidence that firms prefer to work with larger farms, though all farms in the area are quite small. Using a Heckman selection-correction model, we find that contract farming raises income even after controlling for observable and unobservable household characteristics. These results suggest that contract farming can help ruse small-farm income, though questions remain regarding the number of farmers that can be brought into such schemes. (C) 2009 Elsevier Ltd. All rights reserved.</t>
  </si>
  <si>
    <t>10.1016/j.worlddev.2008.08.025</t>
  </si>
  <si>
    <t>['Bellemare, MF']</t>
  </si>
  <si>
    <t>Contract farming is widely perceived as a means of increasing welfare in developing countries. Because of smallholder self-selection in contract farming, however, it is not clear whether contract farming actually increases grower welfare. In an effort to improve upon existing estimates of the welfare impacts of contract farming, this paper uses the results of a contingent-valuation experiment to control for unobserved heterogeneity among smallholders. Using data across several regions, firms, and crops in Madagascar, results indicate that a I-percent increase in the likelihood of participating in contract farming is associated with a 0.5-percent increase in household income, among other positive impacts. (C) 2011 Elsevier Ltd. All rights reserved.</t>
  </si>
  <si>
    <t>10.1016/j.worlddev.2011.12.008</t>
  </si>
  <si>
    <t>['Bezabeh, A', 'Beyene, F', 'Haji, J', 'Lemma, T']</t>
  </si>
  <si>
    <t>This study examined factors that influence farmers' participation in malt barley contract farming and West Arsi zones of Oromia region, Ethiopia. Data were collected from 384 (190 contract and 194 non-contract) randomly selected farm households. The probit model showed that age, livestock ownership, credit access, distance to the main market and cooperative membership had positive and significant effects on decision regarding contract farming participation. Propensity score matching technique was used to estimate the impact of participation in contract farming on farm households' income. And it revealed that contract farming resulted in an increased annual gross farm income of Birr 24,302.20 for contract, which is 27.80% higher than the gross annual income of non-contract malt barley farm households. The finding of this study highlights that contract farming is viable to increase farm household's income, which policy makers and other concerned agencies may consider as an alternative rural development approach so long as it is tailored to contexts alike.</t>
  </si>
  <si>
    <t>10.1080/23311932.2020.1834662</t>
  </si>
  <si>
    <t>['Loquias, MP', 'Digal, LN', 'Placencia, SG', 'Astronomo, IJT', 'Orbeta, MLG', 'Balgos, CQ']</t>
  </si>
  <si>
    <t>Participation of smallholder Cavendish banana farmers in contract farming in the Philippines started with the implementation of the Comprehensive Agrarian Reform Law. Multinational and large domestic companies which used to manage their corporate farms had to transfer ownership of lands to the farmers who used to work in these corporate farms. Various contractual arrangements had emerged to engage farmers for these companies to continue their foothold in the export markets where Philippines ranks second. However, some of these arrangements were deemed inequitable that resulted to side-selling and the emergence of spot markets. Participating in contracts or selling in the spot market has corresponding implications to profit generation. Therefore, exploring what influences contract participation of farmers and its role in improving their profit became highly relevant. As such, this paper aimed to examine the factors that affect the decision of farmers to contract or sell in spot market and explore which arrangement yields better profit. Data collected from 187 respondents were analyzed using a probit regression model. Results show that education, farming experience, and credit/financial support significantly affect contract farming participation. The results highlighted the importance of technical skills and knowledge, and financial support in making decisions such as contract participation. Results also show that contract farmers earn higher profits than non-contract farmers which may imply contract farming to be better. Due to the controversies surrounding contract farming, effective mechanisms to regulate contracts are among the recommendations to ensure the welfare of the farmers.</t>
  </si>
  <si>
    <t>AGRICULTURAL RESEARCH</t>
  </si>
  <si>
    <t>10.1007/s40003-021-00544-0</t>
  </si>
  <si>
    <t>['Khan, MF', 'Nakano, Y', 'Kurosaki, T']</t>
  </si>
  <si>
    <t>While the positive income effect of contract farming is well established in the literature, the heterogeneity of effects for different crops has not been widely investigated. This study compares the income and productivity effects of large-scale contract farming under contract schemes for potatoes and maize in Pakistan. In the area of the study, maize is a common staple crop, widely available in the market, while the potatoes produced by contract farmers are a special variety not sold in the market. We find that potato contracting is associated with significantly higher income for participating farmers, while maize contracting has no association with either income or productivity. We found no negative association between contract participation and income from other sources. Taken together, these results show a higher total household income for potato contract farmers. We also show unique evidence that potato contract farmers tend to employ more skilled workers under a salary system for the management of farms, which implies that contract farming may have positive spillover effects in the skilled labor market. Neither scheme, however, is associated with larger employment of agricultural labor for simple tasks.</t>
  </si>
  <si>
    <t>FOOD POLICY</t>
  </si>
  <si>
    <t>10.1016/j.foodpol.2019.04.004</t>
  </si>
  <si>
    <t>['Guo, Hongdong', 'Jolly, Robert W.', 'Zhu, Jianhua']</t>
  </si>
  <si>
    <t>Contract farming in China has grown rapidly over the past 10 years. This paper examines the evolution of contract farming, and explores the incentives to engage in contract farming, preferred contract forms and contract performance from the perspective of both Chinese farmers and contracting firms. Firm and household perceptions of contracting are assessed using data obtained from village- and firm-level surveys.</t>
  </si>
  <si>
    <t>An important literature has established that participation in contract farming leads to higher incomes and has a number of other beneficial effects on the welfare of participating households. Yet no one has looked at the opportunity cost of and the various trade-offs involved in participating in contract farming. I look at the relationship between participation in contract farming and income from (i) livestock, (ii) labor markets, (iii) nonfarm businesses, and (iv) agricultural sources other than livestock and contract farming and (v) unearned income. Using data from Madagascar, I find that participation in contract farming is associated with a 79% decrease in how much income per capita the average household derives from labor markets and a 47% decrease in how much income per capita it derives from nonfarm businesses, but also with a 51% increase in how much income per capita the average household derives from agricultural sources other than livestock and contract farming, possibly due to technological spillovers. Thus, even though contract farming has been shown to improve welfare in multiple ways in this context, it looks as though those gains come at the cost of an agricultural involution on the part of participating households, who seem to turn away from non-agricultural activities. This has important implications for structural transformation narratives.</t>
  </si>
  <si>
    <t>10.1111/agec.12415</t>
  </si>
  <si>
    <t>['Pham, TT', 'Dang, HL', 'Pham, NTA', 'Dang, HD']</t>
  </si>
  <si>
    <t>Purpose Farmers' risk attitudes and risk perceptions play an essential role in shaping risk management strategies to address risks and uncertainties. Contract farming is considered as one of the feasible approaches to tackle farmers' concerns. However, risk perspectives under various categories have not been included in studies on farmers' preferences for contract farming in the literature, especially in Vietnam. This study aims to determine factors affecting farmers' choices of different contract farming practices. Design/methodology/approach The explanatory factor analysis (EFA) and multinomial logit model (MNL) were applied to explore the impacts of risk perspectives on farmers' preferences for contract farming. Data have been collected from 211 rice farmers in An Giang Province, "the rice bowl" of the Mekong Delta, Vietnam. Findings The study found that farm size, cooperatives, extension, market access and trust have significantly impacted on contract participation while a delay payment was a barrier for farmers' motivation to opt for the contract. Farmers' contract choices were also influenced by their risk attitudes and perceptions under different risk dimensions. The financial, policy and human risk-averse behavior predisposed farmers to single out the full contract while the policy and human risk-loving and production, market and finance risk-averse respondents were in favor of the marketing contract. Moreover, the findings indicated that the more farmers concerned about risk of weather and market, the more choices for the full contract, whereas the risk perceptions of weather and policy encouraged farmers to use the limited contract. By contrast, farmers who perceived the impacts of risk of diseases/pests and human were likely to adopt the marketing contract. Research limitations/implications This study just focuses on collecting data from farmers' perspective. Future studies involving stakeholders such as enterprises and policy makers are strongly recommended so as to design suitable contracts and enforce contract schemes effectively in Vietnam. Originality/value The findings also contribute to the literature on different types of contracts and the multidimensional aspect of risk for rice production in Vietnam.</t>
  </si>
  <si>
    <t>10.1108/JADEE-05-2021-0107</t>
  </si>
  <si>
    <t>['Hoang, V', 'Nguyen, V']</t>
  </si>
  <si>
    <t>This study aims to explore the determinants of farmers' participation in contract farming by using a qualitative approach and empirically assess the impact of the factors withdrawn from the qualitative analysis and previous studies by employing the probit model in Vietnam. The qualitative analysis illustrates 10 original factors that affect farmers' participation in contract farming, including cooperative membership, quality certifications, sale preferences, farming difficulties, technology, supporting policy and program, estimation of oversupply, market information flow, association membership, and experience of contract farming failure. The quantitative analysis provides empirical evidence that female heads, firm consulting activities, firm scales, cooperative membership, quality certifications, and good-road locations can significantly and positively influence farmers' participation in contract farming. Cooperative membership and quality certifications are the most important factors. Contrary to the expectation, head education and good soil negatively impact farmers' participation in contract farming. Besides, bad soil can hinder farmers from participating in contract farming. [EconLit Citations: C12, L24, O13, O14, Q12, Q18].</t>
  </si>
  <si>
    <t>10.1002/agr.21795</t>
  </si>
  <si>
    <t>['Bellemare, MF', 'Novak, L']</t>
  </si>
  <si>
    <t>Contract farming has often been associated with an increase in the income of participating households. It is unclear, however, whether contract farming increases other aspects of household welfare. We use data from six regions of Madagascar and a selection-on-observables design in which we control for a household's marginal utility of participating in contract farming, which we elicited via a contingent valuation experiment, to show that participating in contract farming reduces the duration of a household's hungry season by about eight days on average. Moreover, participation in contract farming makes participating households about 18% more likely to see their hungry season end at any time. Further, we find that these effects are more pronounced for households with more children, and for households with more girls. This is an important result as children-especially girls-often bear the burden of food insecurity.</t>
  </si>
  <si>
    <t>AMERICAN JOURNAL OF AGRICULTURAL ECONOMICS</t>
  </si>
  <si>
    <t>10.1093/ajae/aaw053</t>
  </si>
  <si>
    <t>['Ren, YJ', 'Peng, YL', 'Campos, BC', 'Li, HJ']</t>
  </si>
  <si>
    <t>Environmentally sustainable production has been widely discussed as one of the most important issues in sustainable agricultural development, especially for countries with limited arable land resources. In this study, we estimate the effect of contract farming on environmentally sustainable production behaviours using a household survey of 623 farmers in China conducted in 2019. To address selection bias and the potential endogeneity problem of contract farming participation, the propensity score matching approach and endogenous switching regression are employed in estimations of rice farmers' environmentally sustainable production behaviours. The results indicate that participation in contract farming can increase the probability of applying environmentally sustainable control technologies and manual weeding by 56.7% and 28.2%, respectively. It is also found that organic fertiliser use can be increased by 31.1% when farmers participate in contract farming. Thus, we conclude that contract farming promotes environmentally sustainable production and could potentially protect the environment from the abuse of inorganic fertilisers and pesticides in agricultural production. While contract farming tends to increase the total cost of rice production, the benefits of increasing the sale price and farmers' gross and net incomes from contract farming serve as the main channels underlying the positive effect of contract farming on environmentally sustainable production. (C) 2021 Institution of Chemical Engineers. Published by Elsevier B.V. All rights reserved.</t>
  </si>
  <si>
    <t>10.1016/j.spc.2021.08.011</t>
  </si>
  <si>
    <t>['Briones, RM']</t>
  </si>
  <si>
    <t>Considerable empirical work relates participation in contract farming with farm profitability. However causation is far from settled as few studies control for endogeneity of participation. Moreover the link between contract farming and equity is ambiguous as the association between contract farming and farmer endowments is mixed. This case study of smallholders in the tobacco industry addresses these issues, and seems to be the first such econometric application in the Philippines. Based on a treatment effects regression, contract farming increases profitability, with participation biased toward smaller farm sizes, supporting the positive role of contract farming toward inclusive growth in rural areas. (C) 2015 Elsevier Ltd. All rights reserved.</t>
  </si>
  <si>
    <t>10.1016/j.worlddev.2015.01.005</t>
  </si>
  <si>
    <t>['Bellemare, MF', 'Lee, YN', 'Novak, L']</t>
  </si>
  <si>
    <t>A core result of contract theory is that contracts can help transfer risk from one party to another, the latter insuring the former. We test this prediction and explore the mechanism behind it in the context of contract farming, the economic institution wherein a processor contracts the production of a commodity to a grower. Specifically, we look at whether participation in contract farming is associated with lower levels of income variability in a sample of 1,200 households in Madagascar. Relying on a framed field experiment aimed at eliciting respondent marginal utility of participation in contract farming for identification in a selection-on-observables design, we find that participation in contract farming is associated with a 0.20-standard deviation decrease in income variability. Using mediation analysis to look at the mechanism behind this finding, we find support for the hypothesis that fixed-price contracts-which transfer all price risk from the grower to the processor-explain the reduction in income variability associated with contract farming. Because the assumption that makes our selection-on-observables design possible also satisfies the conditional independence assumption, we estimate propensity score matching and doubly robust weighted regression estimators, the results of which show that our core results are robust and that participation in contract farming would likely be more beneficial for those households that do not participate than for those who do. Our findings thus support the notion that, in a context where formal insurance markets fail, contracts can serve as partial insurance mechanisms. (C) 2020 Elsevier Ltd. All rights reserved.</t>
  </si>
  <si>
    <t>10.1016/j.worlddev.2020.105274</t>
  </si>
  <si>
    <t>Women’s Participation in Contract Farming</t>
  </si>
  <si>
    <t>['Machio, P.M.', 'Meemken, E.-M.']</t>
  </si>
  <si>
    <t>Smallholder farmers in lower-income countries often lack access to agricultural inputs, services, and markets. This holds especially for female farmers, with important negative implications for agricultural productivity, child welfare, and rural development. Contract farming is promoted as a means to improving farmers’ access to inputs, services, and markets–and thereby household income and welfare. Could contract farming also reduce prevalent gender disparities? And does it matter who within the household holds the contract? Here, we address these questions and explore patterns, drivers, and implications of women’s participation in contract farming. For this purpose, we use a unique dataset that is nationally representative of smallholder farmers in five African countries, which is the exception in this literature. Moreover, the data allow us to differentiate between different forms of women’s participation in contract farming, which is also an exception in this literature. We differentiate between female-headed and male-headed households and the gender of the contract holder. We find that participation rates among women are lower than those among men–but higher than previous case studies suggest. Our results regarding the importance of the gender of the contract holder for household living standards are inconclusive, for both male-headed and female-headed households, and there is great heterogeneity across countries. We conclude that the topic merits further exploration and discuss directions for future research and implications for policy. © 2023 Informa UK Limited, trading as Taylor &amp; Francis Group.</t>
  </si>
  <si>
    <t>10.1080/00220388.2023.2188109</t>
  </si>
  <si>
    <t>['Ruml, A', 'Ragasa, C', 'Qaim, M']</t>
  </si>
  <si>
    <t>Contract farming has gained in importance in many developing countries. Previous studies analysed effects of contracts on smallholder farmers' welfare, yet mostly without considering that different types of contractual relationships exist. Here, we examine associations between contract farming and farm household income in the oil palm sector of Ghana, explicitly differentiating between two types of contracts, namely simple marketing contracts and more comprehensive resource-providing contracts. Moreover, we look at different income sources to better understand how both contracts are linked to farmers' livelihood strategies. We use cross-sectional survey data and regression models. Issues of endogeneity are addressed through measuring farmers' willingness-to-participate in contracts and using this indicator as an additional covariate. Farmers with both types of contracts have significantly higher household incomes than farmers without a contract, yet with notable differences in terms of the income sources. Farmers with a marketing contract allocate more household labour to off-farm activities and thus have higher off-farm income. In contrast, farmers with a resource-providing contract have larger oil palm plantations and thus higher farm incomes. The findings suggest that the two contract types are associated with different livelihood strategies and that disaggregated analysis of different income sources is important to better understand possible underlying mechanisms.</t>
  </si>
  <si>
    <t>AUSTRALIAN JOURNAL OF AGRICULTURAL AND RESOURCE ECONOMICS</t>
  </si>
  <si>
    <t>10.1111/1467-8489.12462</t>
  </si>
  <si>
    <t>['Ba, HA', 'de Mey, Y', 'Thoron, S', 'Demont, M']</t>
  </si>
  <si>
    <t>The Vietnamese government is currently attempting to upgrade rice value chains in the Mekong River Delta by encouraging (i) vertical coordination between exporters and farmers through contract farming, and (ii) horizontal coordination among farmers through the "small farmers, large field" program. Previous studies on the determinants of contract farming participation assume that firms offer only a single contract type, whereas in reality, farmers may face a continuum of exclusive contract options. Devising correct and targeted policies for fostering contract inclusiveness hence crucially hinges on deploying correct econometric specification of the decision to participate in contract farming. We model contract farming participation and intensity in four different ways along the vertical coordination continuum: as a discrete, categorical, ordered, and continuous choice. We find that older, smaller and horizontally coordinated farmers with higher levels of trust in buyers tend to secure higher levels of buyer investment through increased vertical coordination. In contrast with the common finding in the literature that contract participation is biased towards larger farms, our findings from Vietnam suggest that the scale bias of contract farming could be successfully relaxed through horizontal coordination and even reversed under increasing levels of vertical coordination as smaller farmers are found to secure higher levels of buyer investment. These findings highlight the role both policies can play in fostering inclusiveness of contract farming in rice value chain upgrading in Vietnam.</t>
  </si>
  <si>
    <t>LAND USE POLICY</t>
  </si>
  <si>
    <t>10.1016/j.landusepol.2019.104050</t>
  </si>
  <si>
    <t>['Freguin-Gresh, S', "d'Haese, M", 'Anseeuw, W']</t>
  </si>
  <si>
    <t>This paper intends to contribute to the ongoing debate about whether and how restructured agri-food markets can provide viable market opportunities for small-scale farmers in South Africa. It analyses contract farming from the small-scale farmer perspective to better understand the implications for small-scale farmers of contractual arrangements with processing and/or marketing firms.The paper, based on empirical research conducted in the Limpopo Province of South Africa using a combination of qualitative and econometric analyses, argues that contract farming is not a panacea for small-scale farmers. On the one hand, contract farming improves agricultural production for contract farmers who benefit from increased incomes, enables better access to services and resources, and creates new opportunities to participate in markets. However, on the other hand, the results show that contract farming remains limited and mostly involves the already better-off, who have benefitted from specific development paths and public support. This case study shows that contract farming in itself does not appear to provide an efficient means of reducing poverty, nor does it provide an institutional tool through which to improve rural livelihoods. It does, therefore, not represent a tool appropriate for the majority of small farmers or for redressing the historical imbalances in the South African agricultural sector.</t>
  </si>
  <si>
    <t>AGREKON</t>
  </si>
  <si>
    <t>10.1080/03031853.2012.749567</t>
  </si>
  <si>
    <t>['Arouna, A', 'Michler, JD', 'Lokossou, JC']</t>
  </si>
  <si>
    <t>Contract farming has emerged as a popular mechanism to encourage vertical coordination in developing country agriculture. Yet, there is a lack of consensus on its ability to spur structural transformation in rural economies. We present results from a field experiment on contract farming for rice production in Benin. While all contracts have positive effects on welfare and productivity measures, we find that the simplest contract has impacts nearly as large as contracts with additional attributes. This suggests that once price risk is resolved through the offer of a fixed-price contract, farmers are able to address other constraints on their own.</t>
  </si>
  <si>
    <t>JOURNAL OF DEVELOPMENT ECONOMICS</t>
  </si>
  <si>
    <t>10.1016/j.jdeveco.2021.102626</t>
  </si>
  <si>
    <t>['Wang, HH', 'Zhang, YP', 'Wu, LP']</t>
  </si>
  <si>
    <t>Purpose - The purpose of this paper is to investigate contract farming in China, using vegetable production as a case. Specifically, the authors analyze farmers' contract decisions for different types of contracts, their contract compliance behaviors, and their profitability affected by the contracts both analytically and empirically.Design/methodology/approach - The authors assume growers with alternative risk preferences make the contract decisions to maximize their expected utilities, under exogenous market price risks and contract terms determined by the processor or wholesaler. Both fixed price and floating price contracts are analyzed. Two surveys of 185 and 85 farm households, respectively, are obtained in Shandong province in 2010, and econometric analyses with both Logit and least square regressions are conducted.Findings - The results indicate that the determining factors for contract farming are related to farmers' risk attitude, gender, yield, farm size and labor availability. However, contrary to the common belief that contracts are a risk management tool for risk averse farmers, the risk lovers tend to use contract farming instead of risk averters. Female household heads and farms with more labors tend not to use contracts, but larger farms with more acreage are more likely to contract. These suggest Chinese farmers' primary motivation of contracting is not market price risk management, but rather seeking better offers and marketing transaction cost reduction.Originality/value - The authors believe that this is the first econometric study to analyze contract farming allowing different types of contracts in China. The scenarios include cases without contracts, with fixed price contracts, and with floating price contracts, where the contract price changes to reflect the market price, a very unique yet popular situation in China. Each of the cases is also considered under the situation whether default is possible.</t>
  </si>
  <si>
    <t>CHINA AGRICULTURAL ECONOMIC REVIEW</t>
  </si>
  <si>
    <t>10.1108/17561371111192347</t>
  </si>
  <si>
    <t>['Selorm, A', 'Sarpong, DBS', 'Egyir, IS', 'Bonsu, AM', 'An, HY']</t>
  </si>
  <si>
    <t>Understanding how and the extent to which contract farming arrangements impact agricultural productivity is important to ensuring that policies are designed to maximize the likelihood of success. Using cross-sectional data from 516 soybean farmers in Northern Ghana, we provide empirical evidence that contract farming increases soybean productivity and technical efficiency in Northern Ghana. We use propensity score matching to reduce bias from observables, and then estimate a stochastic production frontier model that addresses selection bias arising from unobservable variables. We find that the technical efficiency levels of contract farmers are 77 percent compared with 69 percent for non-contract farmers. We also find that access to credit, extension contact, and farmer group membership are key determinants of participating in contract farming.</t>
  </si>
  <si>
    <t>AGRICULTURAL AND FOOD ECONOMICS</t>
  </si>
  <si>
    <t>10.1186/s40100-022-00240-9</t>
  </si>
  <si>
    <t>['Ming-Feng, Hsieh', 'Luh, Yir-Hueih']</t>
  </si>
  <si>
    <t>This study provides empirical evidence of the economic effect of contract farming for the agriculture sector dominated by smallholder farms. In light of the association between contract farming and modern food distribution channels, we categorize the adoption decisions of contract farming and modern marketing channels into four mutually exclusive choices and investigate their economic effects through the simulated maximum likelihood estimation of the multinomial treatment effects model. The results provide empirical evidence supporting higher returns from the dual partnerships as choosing modern distributors generates more revenues for the those participating in contract farming than for those with no contract farming, and contract farming is more likely to help generate more revenues for those who have taken modern distributors as their major marketing channel compared with those relying on traditional channels. Moreover, we examine whether any distributional pattern of marginal economic effects, of either contract farming or modern marketing channel, is present among farmers at various scales by using the conditional and unconditional quantile regression models. Our findings suggest that the marginal treatment effects are generally in an increasing trend as the quantile increases, implying that the economic effects of contract farming or partnership with modern distributors are more pronounced for higher returns among rice farmers in Taiwan. This finding has great policy implications for developing sustainable agriculture and food supply when facing greater uncertainties due to global warming in the future, especially in an agriculture sector with most smallholder farmers.</t>
  </si>
  <si>
    <t>MDPI AG</t>
  </si>
  <si>
    <t>Basel</t>
  </si>
  <si>
    <t>https://doi.org/10.3390/su142215188</t>
  </si>
  <si>
    <t>['Mazhar, R', 'Bi, XH', 'Dogot, T', 'Skominas, R', 'Tanaskovik, V', 'Azadi, H', 'Wei, Z']</t>
  </si>
  <si>
    <t>Although organic rice is a niche market in Pakistan, it has exhibited enormous potential for growth in export-oriented production. Since contract farming is the leading promoter of export-oriented organic rice production in Punjab, Pakistan, improving the technical efficiency of smallholder rice farmers through contract farming holds sufficient potential. This work examines the influence of contract farming participation on smallholder rice farmers' technical efficiency using a cross-sectional data set of 650 respondents. We applied a stochastic frontier analysis (SFA) to examine the production frontier and inefficiency estimates. Further, propensity score matching (PSM) was used to control endogeneity and self-selection bias in technical efficiency estimates. The results reveal that the technical efficiency score of organic rice farmers in Punjab, Pakistan, is 89.7%, which can still be improved by 10.3% at the current sociodemographic characters and input levels. Likewise, land size, seed, and machine expenditures are the key inputs of the production frontier. Results show a positive and significant connection between contract farming participation and technical efficiency. The study extends the literature on technical efficiency, export-oriented production, contract farming, and the well-being of smallholder farmers. Moreover, the study's findings provide cues for policies and practices.</t>
  </si>
  <si>
    <t>LAND</t>
  </si>
  <si>
    <t>10.3390/land11111953</t>
  </si>
  <si>
    <t>['Birthal, Pratap S.', 'Joshi, Pramod K.']</t>
  </si>
  <si>
    <t>Contract farming is emerging as an important form of vertical coordination in India, and its economic and social consequences are attracting considerable attention in the agri-food policy debates. In this paper, we have examined issues of efficiency and equity in contract farming of milk and arrive at the following conclusions. First, contract farming is more profitable than independent production mainly because of its potential to reduce marketing and transaction costs. Second, small-scale producers face higher marketing and transaction costs, and they derive significant benefits from participation in contract farming. Third, we do not find any difference in price realization by contract and independent producers, hence no extraction of monopsonistic rent by the firm.</t>
  </si>
  <si>
    <t>['Mounirou, I']</t>
  </si>
  <si>
    <t>The purpose of this article is to analyze the economic impact of participation of parboiled rice stakeholders in contract farming. Data were collected from a random sample of 200 farming households including 150 participants and 50 non-participants in the department of Collines in Benin. The results of econometric estimates show that the participation in contract is mainly determined by membership in a group of rice farmers, technical extension assistance and access to markets, good quality agricultural products, gender and formal education. Findings also reveal that contractualization has a positive effect on the income of the main primary players, in particular producers and processors of parboiled rice. It is therefore urgent that the agricultural contract remains a very important lever in rural areas in Benin. The contracts are likely to improve the economic efficiency of the adopters. Appropriate flexible contract measures are necessary and essential to boost growth in developing countries.</t>
  </si>
  <si>
    <t>10.1080/23311932.2020.1800237</t>
  </si>
  <si>
    <t>['Ruml, A', 'Qaim, M']</t>
  </si>
  <si>
    <t>Smallholder farmers in developing countries often suffer from high risk and limited market access. Contract farming may improve the situation under certain conditions. Several studies analyzed effects of contracts on smallholder productivity and income with mixed results. Most existing studies focused on one particular contract scheme. Contract characteristics rarely differ within one scheme, so little is known about how different contract characteristics may influence the benefits for smallholders. Here, we address this research gap using data from oil palm farmers in Ghana who participate in different contract schemes. Some of the farmers have simple marketing contracts, while others have resource-providing contracts where the buyer also offers inputs and technical services on credit. A comparison group cultivates oil palm without any contract. Regression models that control for selection bias show that resource-providing contracts increase farmers' input use and yield. Resource-providing contracts also incentivize higher levels of specialization and an increase in the scale of production. These effects are especially pronounced for small and medium-sized farms. In contrast, the marketing contracts have no significant effects on input use, productivity, and scale of production. The results suggest that resource-providing contracts alleviate market access constraints, while simple marketing contracts do not in this context. (C) 2020 The Authors. Published by Elsevier Ltd.</t>
  </si>
  <si>
    <t>10.1016/j.worlddev.2020.105110</t>
  </si>
  <si>
    <t>['Debela, BL', 'Ruml, A', 'Qaim, M']</t>
  </si>
  <si>
    <t>Contract farming gained importance in many developing countries. While effects of contracting on smallholder farmers' incomes were analyzed in previous studies, diet and nutrition effects are not yet well understood. Here, we examine the effects of contract farming on dietary diversity and child anthropometrics, using survey data from the palm oil sector in Ghana. Contracting improves smallholder nutrition, but the effects vary by contract type. We distinguish between marketing contracts and resource-providing contracts that affect household labor use and gender roles differently. For both contract types, contracting female farmers has larger positive child nutrition effects than contracting male farmers.</t>
  </si>
  <si>
    <t>10.1002/aepp.13204</t>
  </si>
  <si>
    <t>['Veldwisch, Gert Jan', 'Woodhouse, Philip']</t>
  </si>
  <si>
    <t>This paper explores the role of contract farming arrangements in agricultural intensification in sub‐Saharan Africa, combining secondary literature and original case material from Mozambique. The paper extends the scope of “contract farming” beyond the formal contracts between large companies and small‐scale producers to include less formal credit agreements between farmers and traders. It argues that such informal contract arrangements are evidence of farmers' agency in “real markets.” In the studied cases, farmers use contract farming opportunities to intensify agricultural production by investing in irrigation and inputs. While informal contracts typically concern locally consumed crops, thus with more possibilities for side selling than formal contracts for export crops with company‐controlled markets, informal contract compliance reflects closely knit social ties between the contracting parties. In both formal and informal contracts, purchasers tend to seek out producers who are already irrigating, thus obtaining gains from farmers' earlier investments. This also implies contract farming as a mechanism for accelerating social differentiation arising from unequal access to irrigation. The paper argues that the significance of informal contracts in the studied cases raises the possibility that informal contract farming by local traders plays a more important role in agrarian transformation in Africa than formal contract farming by large companies.</t>
  </si>
  <si>
    <t>Blackwell Publishing Ltd.</t>
  </si>
  <si>
    <t>Oxford</t>
  </si>
  <si>
    <t>https://doi.org/10.1111/joac.12461</t>
  </si>
  <si>
    <t>Determinant in Intensity of Farmers’ Participation in Contract Farming</t>
  </si>
  <si>
    <t>['Swain, Braja Bandhu']</t>
  </si>
  <si>
    <t>This article examines the intensity of farmers’ participation in contract farming by estimating the allocation of land and family labour for the contract and non-contract crops. In addition, factors that influence farmers’ decision to allocate land for the contract crop was identified. The analysis of this article is based on 159 households of Telangana state. The empirical results indicated that farmer is likely to employ proportionately more family labour for contract crop compared to non-contract ones. Small farmers proportionately allocate more land and family labour for the contract crop compared to large ones. Landholding size, education and income have influenced farmers’ decision to allocate land for growing gherkin, while it is landholding size, family size and income in case of hybrid paddy seed. To increase participation of small farmers, focus should be given to improve the education level and increase the landholding size through implementation of proper land policy.</t>
  </si>
  <si>
    <t>Journal of Land and Rural Studies</t>
  </si>
  <si>
    <t>Sage Publications Ltd.</t>
  </si>
  <si>
    <t>Mussoorie</t>
  </si>
  <si>
    <t>https://doi.org/10.1177/2321024918766585</t>
  </si>
  <si>
    <t>['Navarra, C']</t>
  </si>
  <si>
    <t>This paper analyses the implications of contract farming for gender inequalities in rural Mozambique. Contract farming is often considered one of the major tools of agribusiness development. It broadly includes those arrangements under which producers commit to providing cash crop to a buyer firm. This paper exploits a panel dataset (2002-2005) collected by the Mozambican Ministry of Agriculture among a nationally representative sample of rural households to explore contracts' implications for gender equality both across and within households. We look at both the participation of female-headed households in contracts and the impact of establishing a contract on a set of intra-household women empowerment indicators. Concerning the first, our results confirm a (small though significant) effect of selection out of contracts of households where a woman is the household's head. With regard to the second, we expect contrasting effects to be at work: on the one hand, increased income may relax budget constraints improving women's living conditions, and on the other, we may expect a shift in favour of men of the control over the household's assets. We find different results according to the indicator used; after controlling for selection bias, we find no effect on control over land but a negative effect on women's access to extension services.</t>
  </si>
  <si>
    <t>SOUTH AFRICAN JOURNAL OF ECONOMICS</t>
  </si>
  <si>
    <t>10.1111/saje.12222</t>
  </si>
  <si>
    <t>['Simmons, P', 'Winters, P', 'Patrick, I']</t>
  </si>
  <si>
    <t>This article examines the emergence and benefits of contract farming in East Java, Bali, and Lombok, Indonesia. After a general review of contract farming in these regions, three contracts, for seed corn in East Java, seed rice in Bali, and broilers in Lombok are described and analyzed using key informant interviews and household survey data. A review of the contracts suggest that there is a wide array of contract types and this is related to the technical requirements of production and the associated costs. Probit analysis is used to identify factors contributing to smallholder participation in farm contracts and a two-stage estimation process used to measure the effects of farm contracts on gross margins and labor use. Results indicate participation in contracts is influenced by farm size and other factors such as smallholder's age, education, and participation in farm groups. Contracts increased returns to capital for the seed corn and broiler contracts but not for the seed rice contract. All three contracts influenced the types of labor used; however, none of them influenced total farm employment.</t>
  </si>
  <si>
    <t>10.1111/j.1574-0864.2005.00096.x</t>
  </si>
  <si>
    <t>['Dubbert, C.', 'Abdulai, A.']</t>
  </si>
  <si>
    <t>Many studies show that participation in contract farming has positive impacts on farm productivity and incomes. Most of the literature, however, does not take into account that contracts vary in their specifications, making empirical evidence scarce on the diverse impacts of different types of contracts. In this study, we investigate the driving forces of participation in marketing and production contracts, relative to spot markets. We also study the extent to which different contract types add additional benefits to smallholder farmers, using recent survey data of 389 cashew farmers in Ghana. To account for selection bias arising from observed and unobserved factors, we apply a multinomial endogenous switching regression method and implement a counterfactual analysis. The empirical results demonstrate that farmers who participate in production contracts obtain significantly higher cashew yields, cashew net revenues, and are more food secure compared to spot market farmers. We also find substantial heterogeneity in the impact of marketing and production contracts across scale of operation. Small sized farms that participate in production contracts tend to benefit the most. Marketing contracts, however, do not appear to benefit cashew farmers. © 2021 Walter de Gruyter GmbH, Berlin/Boston.</t>
  </si>
  <si>
    <t>Journal of Agricultural and Food Industrial Organization</t>
  </si>
  <si>
    <t>10.1515/jafio-2020-0040</t>
  </si>
  <si>
    <t>['Barrett, CB', 'Bachke, ME', 'Bellemare, MF', 'Michelson, HC', 'Narayanan, S', 'Walker, TF']</t>
  </si>
  <si>
    <t>Supermarkets, specialized wholesalers, processors, and agro-exporters are transforming the marketing channels into which smallholder farmers sell produce in low-income economies. We develop a conceptual framework with which to study contracting between smallholders and a commodity-processing firm. We then synthesize results from empirical studies of contract farming arrangements in five countries (Ghana, India, Madagascar, Mozambique, and Nicaragua). The resulting meta-narrative documents patterns of participation, the welfare gains associated with participation, reasons for nonparticipation, the significant extent of contract noncompliance, and the considerable dynamism of these value chains as farmers and firms enter and exit frequently. (C) 2011 Elsevier Ltd. All rights reserved.</t>
  </si>
  <si>
    <t>10.1016/j.worlddev.2011.09.006</t>
  </si>
  <si>
    <t>['Dedehouanou, SFA', 'Swinnen, J', 'Maertens, M']</t>
  </si>
  <si>
    <t>In this paper we use a subjective well-being approach to evaluate the welfare impact of contract-farming. We analyze the impact of contract-farming on self-reported happiness using original panel data from a farm-household survey in the Niayes region in Senegal. We use different econometric techniques and show that, when correcting for time invariant unobserved heterogeneity, contract-farming has a positive effect on subjective well-being. We find diverging effects for different types of contracts, suggesting that contract-farming contributes more to farmers' subjective well-being under certain conditions and contract design. Our main finding corroborates earlier findings from empirical studies using cross-sectional data and income-based measures of welfare. In line with earlier results from the subjective well-being literature, we find that absolute income has a positive but decreasing effect on subjective well-being while comparison income has a negative effect. Also household demographic characteristics, their land and livestock assets, and housing indicators affect subjective well-being.</t>
  </si>
  <si>
    <t>REVIEW OF INCOME AND WEALTH</t>
  </si>
  <si>
    <t>10.1111/roiw.12041</t>
  </si>
  <si>
    <t>['Nhan, TQ', 'Gillette, R', 'Yutaka, T', 'Can, ND']</t>
  </si>
  <si>
    <t>In this study, we attempt to examine the effects of participation in a rice out grower scheme on several outcomes, such as rice income and output price, in Vietnam's Mekong Delta by using the propensity score matching approach and employing cross-sectional data gathered from 248 rice growers. The results reveal that participation in the outgrower scheme has a significantly positive impact on farmers' rice income and output selling price. A possible implication of the results of this study is that the outgrower scheme may help increase rice households' income in the Mekong Delta.</t>
  </si>
  <si>
    <t>10.15057/hje.2020001</t>
  </si>
  <si>
    <t>['Marwa, ME', 'Manda, J']</t>
  </si>
  <si>
    <t>Contract farming (CF) is often seen as a system that enhances production efficiency leading to increased agricultural productivity and improved farmer livelihoods. However, there is a conflict in the literature on its impact on young farmers who are involved in farming in Sub-Saharan Africa. This paper evaluates the impacts of CF on crop yield, crop and household income among the youth farmers involved in French bean farming in Tanzania using cross-sectional data of 273 households. The study employs an endogenous switching regression (ESR) model that accounts for observed and unobserved factors to estimate the impact of CF. Further, the propensity score matching (PSM) model is used to check the robustness of ESR results. The results indicate that 162 farmers had contracts and French bean yields and incomes significantly increased with CF. Specifically, the empirical results reveal that CF leads to a gain of 17%, 34% and 37.5% in the yield, crop income and household income. Participation and impact of contract farming differed according to different socio-economic/institutional variables, such as access to extension services.</t>
  </si>
  <si>
    <t>10.1080/03031853.2022.2099917</t>
  </si>
  <si>
    <t>['Vath, SJ', 'Gobien, S', 'Kirk, M']</t>
  </si>
  <si>
    <t>Recently, large-scale land acquisition has increased dramatically in the developing world. The question whether land deals can benefit both the local population and the investor is therefore high on the international agenda. Contract farming is discussed as a possible solution but studies identifying the causal effects are rare. Using data from a quasi-natural experiment in contract allocation, we compare the subjective well-being of outgrowers and independent farmers in the sphere of the biggest palm oil producer in Ghana. We identify a positive causal effect of the outgrower scheme which increases subjective well-being by 1.5 points on a scale of 0-10. We find a substitutive relationship between having an outgrower contract and having property rights, and thus we argue that by increasing security a contract increases well-being, as secure rights to land matter substantially for the overall life satisfaction of non-contract but not of contract farmers.</t>
  </si>
  <si>
    <t>10.1016/j.landusepol.2017.04.023</t>
  </si>
  <si>
    <t>['Cahyadi, ER', 'Waibel, H']</t>
  </si>
  <si>
    <t>This article addresses smallholder oil palm farming in Indonesia and the risk of falling into poverty by comparing contract and non-contract smallholders. We use an asset-based approach to define vulnerability and apply propensity score matching analysis to assess the impact of contract farming. Data were collected from a cross-sectional survey conducted in 2010 of 245 oil palm smallholder households, 126 of which were contract smallholders. The study finds that approximately 40 per cent of oil palm smallholders can be classified as stochastic-transient poor. We also show that while contract participation reduces the negative impact of oil palm price shocks, this is not the case for production shocks. The study concludes that despite positive income effects, contract smallholders also remain vulnerable to poverty.</t>
  </si>
  <si>
    <t>10.1080/00220388.2015.1098627</t>
  </si>
  <si>
    <t>['Bidzakin, JK', 'Fialor, SC', 'Awunyo-Vitor, D', 'Yahaya, I']</t>
  </si>
  <si>
    <t>Contract farming (CF) is increasing been used as a strategy in rice production in Ghana while there is no empirical data supporting it. This study investigated the importance of CF in rice production. Cross-sectional farm household level data collected from 350 rice farmers randomly selected across the rice production areas of Ghana was used. The adoption and casual impact of CF was estimated using endogenous switching regression and propensity score matching methods. Results revealed positive and significant relationship between CF and farm performance measures (yield and gross margins). Results indicate that, CF increases yield and gross margins significantly. It further identified educational level, rice farm size and ISFM as positive determinants of contract participation. This evidence provides strong support for efforts to promote CF in Ghana. Educated farmers should be targeted for CF participation because their propensity to participate in CF is high. Sensitising our illiterate farmers to participate in CF should be vigorously pursued. CF should also be encouraged as a means to promote the adoption of ISFM technology. CF is recommended as a good tool for developing the local rice value chain in Ghana.</t>
  </si>
  <si>
    <t>COGENT ECONOMICS &amp; FINANCE</t>
  </si>
  <si>
    <t>10.1080/23322039.2019.1618229</t>
  </si>
  <si>
    <t>['Winters, P', 'Simmons, P', 'Patrick, I']</t>
  </si>
  <si>
    <t>This article evaluates a hybrid seed contract between Indonesian smallholders and Pioneer Hybrid International. A transaction cost approach was used to analyse contract participation, total farm gross margins and labour and chemical use. The empirical results suggest: (a) the contract favours farmers with more irrigated land; (b) the contract improved returns to farm capital and was welfare improving; (c) the contract increased the demand for non-family labour, particularly female labour; and (d) the contract increased the intensity of chemical use. The success of the contract was attributed to the nature of the contracting process, which was between Pioneer and grower groups and not individual small-holders.</t>
  </si>
  <si>
    <t>10.1080/0022038042000276572</t>
  </si>
  <si>
    <t>['Mishra, AK', 'Rezitis, AN', 'Tsionas, MG']</t>
  </si>
  <si>
    <t>Contract farming (CF) has been offered as a solution to missing markets in developing economies. However, little is known as to how the presence of CF affects production risk, technical efficiency and risk attitudes of the smallholder. This study investigates production risk, technical efficiency, output price uncertainty and risk attitudes of contract and independent farmers. Using a Bayesian estimation method and farm-level data from Nepal, we find that contract farmers are more risk-averse than the independent farmers. Contract farmers can increase output by reducing the scale more than independent farmers. We find that labour and capital are risk-reducing, while land and other inputs are risk increasing for both contract and independent farmers. Finally, independent growers consistently over-predict output prices.</t>
  </si>
  <si>
    <t>EUROPEAN REVIEW OF AGRICULTURAL ECONOMICS</t>
  </si>
  <si>
    <t>10.1093/erae/jbz027</t>
  </si>
  <si>
    <t>Purpose Even though many studies identify positive effects of contract farming (CF) on the livelihood of farmers, the use of CF as a tool to increase farm performance is unsettled debate. Information on CF is relatively not available in staple food chains. Theoretical considerations have shown that there are challenges in employing CF in staple food chains such as rice. With the increasing trend of rice CF in Ghana, it is very critical to establish its performance in rice production in Ghana. It is therefore imperative to analyse the impact of CF on the performance of smallholder rice farmers. Design/methodology/approach A survey was conducted where 350 rice farmers selected through a stratified sampling technique using structured questionnaires were interviewed. Descriptive and inferential statistics including stochastic frontier analyses and endogenous treatment effect regression were used to analyse the data. Findings The results from the endogenous treatment effect regression model show that CF improves rice farmers' technical, allocative and economic efficiencies by 21, 23 and 26%, respectively. Farm size and CF were identified as common factors influencing technical, allocative and economic efficiency measures of the farmers positively. It further identified age of farmer, educational level and household labour as factors influencing farmers' participation in CF positively. Research limitations/implications It is recommended that CF is a good tool to enhance rice production efficiency, and hence, farmers should be encouraged to participate in CF as strategy to enhance the local rice production in Ghana. Social implications The outcome of this study has the potential to influence rice production in the country. The country is a net importer of rice and just about 35% self-sufficient in rice production. Originality/value This study is the first to assess performance of CF in rice crop production in Ghana and also one of the few to use efficiency as a performance measure.</t>
  </si>
  <si>
    <t>10.1108/JADEE-11-2018-0160</t>
  </si>
  <si>
    <t>['Danso-Abbeam, G', 'Ogundeji, AA', 'Fosu, S']</t>
  </si>
  <si>
    <t>Purpose Efforts to reduce farmers' market risks and improve buyers' access to farm commodities have encouraged contract farming (CF) in Ghana's cashew sector in recent years. Consequently, the existence of CF shows that farmers who use it may be benefiting from it, as it is their economic responsibility to decide how to sell agricultural products. However, the magnitudes of these benefits or otherwise have been inadequately explored. This paper aims to empirically estimate the impact of CF on farm performance and welfare of smallholder cashew farmers. Design/methodology/approach The study used probit-two-stage least square (probit-2sls) as a primary estimator to account for self-selection bias and endogeneity that could arise from both observed and unobserved heterogeneities among farming households to estimate the causal effects of CF on farm performance and household welfare. Findings The results indicated that participation in CF contribute significantly to the gains in farm performance (price margins, yields and net farm revenue) and welfare (consumption expenditure per capita), and that the non-participants of CF would have benefited substantially if they had participated. An analysis of the farm size disaggregated into small, medium and large with regards to the outcome variables produces mixed results. Research limitations/implications It can be concluded that participating in CF enhances farm performance and household welfare. Originality/value While many other studies do not account for changes in farm performance and welfare due to differences in farm size or other observed factors, this study fills a crucial void.</t>
  </si>
  <si>
    <t>10.1108/JADEE-12-2021-0339</t>
  </si>
  <si>
    <t>['Mwambi, Mercy Maiwa', 'Oduol, Judith', 'Mshenga, Patience', 'Saidi, Mwanarusi']</t>
  </si>
  <si>
    <t>Purpose – Contract farming (CF) is seen as a tool for creating new market opportunities hence increasing incomes for smallholder farmers. Critics, however, argue that CF is likely to pass risks to small scale farmers, thus favouring large scale farmers at the expense of smallholder farmers. The purpose of this paper is to examine the effect of CF on smallholder farmers’ income using a case study of avocado farmers in Kandara district in Kenya. Design/methodology/approach – The study uses data collected from 100 smallholder avocado farmers in Kandara district in Kenya and employs an instrumental variable model (Probit-2SLS) to control for endogeneity in participation in the contract and examine the effect of CF on household, farm and avocado income. Findings – The results indicate that participation in CF is not sufficient to improve household, farm and avocado income. Question remains regarding efficient implementation of CF arrangements to promote spill over effects on other household enterprises. Research limitations/implications – The research was carried out using farmers in Kandara district in Kenya as a case study, findings might therefore not reflect the status of CF in all countries. Originality/value – The paper contributes to the growing debate on the effect of value chain upgrading strategies such as contracting on smallholder farmers’ welfare. The form of contracting studied in this paper differs from the standard contracts in that the key stakeholders (producers) are loosely enjoined in the contract through officials of their groups.</t>
  </si>
  <si>
    <t>Emerald Group Publishing Limited</t>
  </si>
  <si>
    <t>Bingley</t>
  </si>
  <si>
    <t>https://doi.org/10.1108/JADEE-05-2013-0019</t>
  </si>
  <si>
    <t>['Rondhi, M', 'Aji, JMM', 'Khasan, AF', 'Yanuarti, R']</t>
  </si>
  <si>
    <t>Contract farming (CF) has been used extensively to integrate broiler value chain both in the developed and developing countries. Participation in CF is associated with the increased farm productivity and farmer income. Therefore, the purpose of this study was to analyze factors affecting Indonesian broiler farmers' participation in CF. This study used the nationally-representative data of smallholder broiler farmers in Indonesia. The data were the results of the 2014 Indonesian Livestock Farm Household Survey (ILFHS) and consisted of 1,142 farmers distributed in 20 provinces. Logistic regression was used to analyze thirteen factors that potentially affected farmers' decision to participate in CF. Those factors were age, gender, education, household size, farming experience, farm area, broiler population, cooperative membership, cooperative service, farmer group membership, farmer group service, farmer association, and agricultural extension. The results showed that six factors had statistically significant effects on farmers' decision to participate in CF. Education, land size, population, farmer group, and agricultural extension have a positive influence on farmers decisions. Meanwhile, cooperative service has a negative effect. Farmer group and agricultural extension service have the strongest effect on participation in CF. The results suggest that farmer groups and extension services to small scale farmers are promising to improve their participation in CF.</t>
  </si>
  <si>
    <t>TROPICAL ANIMAL SCIENCE JOURNAL</t>
  </si>
  <si>
    <t>10.5398/tasj.2020.43.2.183</t>
  </si>
  <si>
    <t>['Dubbert, C']</t>
  </si>
  <si>
    <t>The global demand for cashew nuts continues to increase steadily. However, many African countries face difficulties in marketing and adding value to the product. Using recent survey data of 391 cashew farmers in Ghana, this paper contributes to the growing evidence on the significance of contract farming (CF) in improving the welfare of rural households in developing countries. Specifically, the paper analyzes the factors that influence cashew farmers' decisions to participate in CF, and the impact of participation on farmers' performance. We employ a recently developed switching regression model with endogenous explanatory variables and endogenous switching to control for selection bias caused by observable and unobservable factors. The empirical results show that participation in CF significantly increases labor productivity and price margins, as well as cashew yields, and net revenues. A disaggregated analysis of the sample into farm size categories reveals that small-sized cashew farms tend to benefit more through CF, compared to medium- and large-sized farms.</t>
  </si>
  <si>
    <t>10.1111/agec.12522</t>
  </si>
  <si>
    <t>['Kumar, A', 'Roy, D', 'Tripathi, G', 'Joshi, PK', 'Adhikari, RP']</t>
  </si>
  <si>
    <t>Purpose The purpose of this paper is to quantify the benefits of contract farming (CF) on farmers' income and adoption of food safety measures (FSMs) at the farm level. The paper also investigates the determinants of participation in CF.Design/methodology/approach The study is based on a survey of 600 tomato farmers from Nepal. Descriptive statistics, regression analysis (using instrumental variable) and propensity score matching have been used to accomplish the objectives of the study.Findings The study found that the CF ensures higher returns to farmers as well as higher adoption of FSMs at the farm level. The contract farmers earned about 38 per cent higher net returns and had 38 per cent higher adoption of FSM as compared to independent farmers. Caste, occupation, farm size and cropping intensity significantly affected farmers' participation in CF.Research limitations/implications The analysis based on cross-section data has limitations to consider unobserved farmer-level individual heterogeneity.Originality/value This study will provide an empirical base to promote CF in Nepal. The study will also contribute to bridge the gap in literature on the drivers of CF and its impact on smallholders' income and compliance with FSM in Nepal.</t>
  </si>
  <si>
    <t>10.1108/JADEE-09-2017-0095</t>
  </si>
  <si>
    <t>['Mishra, AK', 'Kumar, A', 'Joshi, PK', "D'Souza, A"]</t>
  </si>
  <si>
    <t>This study investigates the impact of contract farming (CF) through cooperatives in tomatoes on employment and economic performance of smallholders in a low-income developing country. Using farm-level data from Nepal and a nonparametric matching estimator, the study finds a negative and significant effect of CF on employment. However, CF through cooperatives has a positive and significant impact on profits, and yield. We find that small farms (0.51ha) with contracts tend to gain in profits and yield per hectare. However, large farms (&gt;0.85 ha) with contracts employ significantly less hired labor per hectare. Finally, our estimates reveal that, compared to independent producers, smallholder households in Nepal that engaged in CF with both input and output conditions received, on average, higher profits and yield. Findings underscore the importance of cooperatives and CF. [EconLit citations: C31, D23, Q12, Q13]</t>
  </si>
  <si>
    <t>10.1002/agr.21563</t>
  </si>
  <si>
    <t>['Liu, XY', 'Zhou, L', 'Lei, L']</t>
  </si>
  <si>
    <t>Contract farming (CF) is promoted as part of agricultural development policies in many countries. Few literature on CF has considered the animal epidemic risk, which significantly affects the total revenue and the re-distribution between the contract farmers and the enterprise. Using the ten-year nationwide household-level panel data, we investigate the Chinese poultry sector to analyse the inclusiveness of CF. We evaluate the impact of participating in CF on farmers' income and asset endowments when animal epidemic diseases occur. The results confirm the insurance and discover the special re-distribution function of CF through adjusting product price. CF negatively affects large farmers' poultry farming income while it could be mitigated during the animal epidemic disease outbreak. Meanwhile, participating in CF has a significant positive effect on small farmers' assets when diseases occur. However, CF fails to be 'inclusive' in the presence of risks. The above positive effect is limited due to overall fewer participation opportunities available to small farmers. Policy implications and suggestions are derived to improve the inclusiveness of CF to small household farmers.</t>
  </si>
  <si>
    <t>APPLIED ECONOMICS</t>
  </si>
  <si>
    <t>10.1080/00036846.2022.2131716</t>
  </si>
  <si>
    <t>['Khanal, AR', 'Mishra, AK', 'Mayorga, J', 'Hirsch, S']</t>
  </si>
  <si>
    <t>This study examines the impact of the choice of contract farming (CF) conditions on the productivity and profitability of ginger growers. Using farm-level data from Nepal and the selectivity-corrected multinomial endogenous switching regression (MESR) method, we found that ginger growers increased yields by 16%, 19%, and 15% by participating in CF with input conditions (IC), with output conditions (OC), and with input and output conditions (BC), respectively. Ginger growers also increased profits by participating in CF. Price difference in spot and contract markets, distance to market and transportation facilities, and farm location are important factors affecting participation in any form of CF.</t>
  </si>
  <si>
    <t>JOURNAL OF AGRICULTURAL AND RESOURCE ECONOMICS</t>
  </si>
  <si>
    <t>10.22004/ag.econ.303604</t>
  </si>
  <si>
    <t>['Mishra, AK', 'Kumar, A', 'Joshi, PK', "D'souza, A"]</t>
  </si>
  <si>
    <t>Nepal's population continues to grow, but the agricultural sector's performance remains almost stagnant. This has led to a decline in the per capita availability of food. Increasing agricultural productivity is the key to agricultural growth, and one strategy for increasing agricultural productivity is to use improved seeds. This study investigates the impact of contract farming (CF) in high yielding varieties (HYV) of paddy seed production on costs, yield, and profits of smallholder farms in Nepal. Using farm-level data and a non-parametric propensity score matching estimator, the study finds a significant positive impact of contract HYV seed farming on revenues, profits, and yield, and a significant negative impact on total costs of production. Additionally, very small farms (&lt;= 0.43 ha) with CF in HYV paddy seeds tend to gain the most when it comes to yield per hectare. Our estimates reveal that the average smallholder household in Nepal engaged in CF with input conditions receives higher profits. However, farmers engaged in CF with output conditions tend to have higher yields but smaller profits. Finally, farmers engaged in CF in HYV paddy seeds with both input and output conditions have the highest yield gains and significantly higher profits. (C) 2016 Elsevier Ltd. All rights reserved.</t>
  </si>
  <si>
    <t>10.1016/j.foodpol.2016.05.005</t>
  </si>
  <si>
    <t>['Abdul-Rahaman, A', 'Abdulai, A']</t>
  </si>
  <si>
    <t>Despite the fact that contracting facilitates farmer participation in agrifood value chains, evidence on farmers' participation in different forms of contracts and the impact on farm performance is still limited. This study examines the determinants and impacts of vertical coordination mechanism-spot market transactions, written, and verbal contract-on-farm performance of rice farmers in northern Ghana, using a multinomial BFG model to account for selectivity bias. The findings indicate that vertical coordination participation decision is significantly influenced by age, access to credit, labor, association membership, and sales to institutional buyers. The empirical results also reveal significant gains in farm performance outcomes from participating in written and verbal contracts, relative to spot market transactions.</t>
  </si>
  <si>
    <t>10.1002/agr.21628</t>
  </si>
  <si>
    <t>['Saroj', 'Paltasingh, K.R.', 'Jena, P.K.']</t>
  </si>
  <si>
    <t>This study tries to evaluate the returns to contract farming (CF) in the form of farm efficiency for both contract and non-contract wheat growers in Haryana, North India. Applying the data envelopment analysis and endogenous switching regression model on cross-sectional survey data from 754 wheat farmers, it finds that CF adopters are significantly more efficient than non-adopters. Further, it reveals that farmers who adopt CF would reduce their technical efficiency by 16% if they do not participate in it. But non-adopters would increase their technical efficiency by 12% if they adopt instead. This is attributed to CF provisions of higher quality inputs and improved production technology. However, results also indicate that a small percentage of farmers are dealing with some financial constraints, including delayed payment, high cost of inputs, and lack of timely access to financial assistance. This needs to be addressed adequately in order to enfold the smallholders in the ambit of contracting system. © 2023</t>
  </si>
  <si>
    <t>10.1016/j.heliyon.2023.e15222</t>
  </si>
  <si>
    <t>This article reviews the literature on contract farming (CF) in India and assesses the impact of smallholders' perceived production risks on the adoption of CF; the impact of CF on smallholders' food security; and its impact on employment generation in their farming enterprises. We also show the impact of the outcome variables by risk preference of smallholders. Using farm-level data and endogenous switching regression methods, this study presents three key findings. First, the perception of weather and pest risk, access to irrigation facilities, extension visits, and access to institutional credit are the main drivers of CF adoption. Second, CF adoption increases food security and varies with the revealed risk preference of smallholders, and risk-seeking smallholders tend to gain higher food security. Third, regardless of revealed risk preferences, smallholders who did not adopt CF benefit from adoption by reducing their labor requirements, with no significant losses in yield.</t>
  </si>
  <si>
    <t>10.1093/aepp/ppy017</t>
  </si>
  <si>
    <t>This paper examines the impact of rice value chain participation and social networks on smallholder farmers' market performance outcomes (paddy price, quantity of paddy traded, and net returns), using data from a recent survey of 458 smallholder rice farmers in northern Ghana. We employed a treatment effects model to account for potential selection bias associated with observable and unobservable factors. The empirical results reveal that smallholder farmers' participation in a rice value chain is associated with increased paddy price, quantity traded, and net returns. We also find that value chain participation decisions and market performance are positively and significantly influenced by social networks. The empirical results also suggest that sex, farm size, mobile phone ownership, and access to credit significantly increase paddy prices, quantity traded, and net returns of smallholder rice farmers in the value chain.</t>
  </si>
  <si>
    <t>10.1111/1467-8268.12429</t>
  </si>
  <si>
    <t>['Ragasa, C', 'Lambrecht, I', 'Kufoalor, DS']</t>
  </si>
  <si>
    <t>Contract farming (CF) arrangements have the potential to address market failures and improve technology adoption, productivity, and welfare. In Ghana, government and donors use CF as a strategy for increasing adoption of new agricultural technologies and developing value chains. Yet to date, there has not been a rigorous assessment of these CF schemes.The focus in this paper is on different maize-based CF schemes in the poorest and most remote region in Ghana. It assesses the profitability and potential impact of these CF schemes, utilizing a unique plot level dataset that covers two periods of data and two maize plots (scheme and non-scheme) per household, and employing matching techniques and an instrumental variable approach to address selection bias and unobserved heterogeneity across farmers. These are complemented by a community-level survey, in-depth interviews with scheme operators, and a series of key informant interviews. Results show that these schemes led to improved technology adoption and yield increases. In addition, a subset of maize farmers with high yield improvements due to CF participation have high profits. Maize CF schemes also enabled market coordination and consistent supply of quality maize to downstream industries. However, on average, the impact of the CF schemes on profitability is negative, even when input diversion is accounted for. Yield increases are not high enough to compensate for higher input requirements and the cost of capital under the schemes. Despite higher yields, the costs to produce one metric tonne of maize under CF schemes are higher than on maize farms without CF schemes, twice that of several countries in Africa, and more than seven times higher than that of major maize-exporting countries (the United States, Brazil, and Argentina). Sustainability of these CF schemes will largely depend on developing and promoting much-improved varieties and technologies that boost yields in order to compensate for the high input and credit costs. (C) 2017 The Author(s). Published by Elsevier Ltd.</t>
  </si>
  <si>
    <t>10.1016/j.worlddev.2017.09.008</t>
  </si>
  <si>
    <t>['Ma, WL', 'Abdul-Rahaman, A', 'Issahaku, G']</t>
  </si>
  <si>
    <t>This study investigates the welfare implications of agri-value chain participation utilizing data collected from 423 smallholder vegetable farmers in northern Ghana. The endogenous switching regression (ESR) model estimates the determinants of agri-value chain participation and their associated impacts on farmers' welfare, measured by household income and consumption expenditure. The ESR model accounts for selectivity bias associated with observed and unobserved factors. We find that agri-value chain participation improves vegetable farmers' welfare. Participation significantly increases household income and consumption expenditure by about 22% and 40%, respectively. Our results also reveal that agri-value chain participation is significantly determined by education, household size, mobile phone ownership, irrigation, farm size, farmer group membership, and extension visits. Variables such as education, access to irrigation, farm size, access to credit, farmer group membership, and extension are the significant determinants of farmers' welfare [EconLit Citations: D24, Q12, Q18].</t>
  </si>
  <si>
    <t>10.1002/agr.21792</t>
  </si>
  <si>
    <t>['Cahyadi, Eko Ruddy', 'Waibel, Hermann']</t>
  </si>
  <si>
    <t>This paper assesses the impact of contract farming in the oil palm industry in Indonesia on smallholders' well-being and investigates its implication for poverty reduction. Data were collected using random sampling from 245 smallholders in the province of Jambi, Sumatra. A treatment effects model was applied in order to capture endogeneity and selection bias. Results show that participation in contract farming is significantly associated with type of household, age of household head, size of oil palm plot, and the time of plantation establishment. While contract farming has a significant positive effect on smallholder income overall, it discriminates against poorer smallholders. It is recommended that the agro industry and government review contractual arrangements in order to increase the chances of the poor benefiting from oil palm expansion in Indonesia.</t>
  </si>
  <si>
    <t>Journal of the southeast Asian economies</t>
  </si>
  <si>
    <t>https://doi.org/10.1355/ae30-1d</t>
  </si>
  <si>
    <t>Multiple production and marketing challenges facing smallholder farmers in developing countries have resulted in renewed interests of governments, donor agencies and private agribusiness companies in forming farmer groups to help address these challenges. Using recent survey data of 412 smallholder rice farmers from northern Ghana, we examine the role of farmer groups in improving yield and technical efficiency. Due to self-selection into farmer groups, we use a sample selection stochastic production frontier model to account for potential selection bias arising from observed and unobserved attributes. The empirical results reveal that participation in farmer groups is associated with increased yield and technical efficiency, relative to farmers who produce and market rice individually. Moreover, the yield and efficiency gaps between group members and nonmembers increase significantly when selection bias is taken into account in the analysis.</t>
  </si>
  <si>
    <t>10.1016/j.foodpol.2018.10.007</t>
  </si>
  <si>
    <t>['Trifkovic, N']</t>
  </si>
  <si>
    <t>Using an original dataset from the Vietnamese catfish sector, we study the impact of vertical coordination options on household welfare and the implications of different stages of vertical coordination for the success of the whole sector. The welfare gain from contract farming and employment on processor-owned estate farms is estimated using a maximum simulated likelihood estimator. Our results show positive welfare effects from participating in contract farming, but not from employment on processor-owned estate farms. The results imply that contract farming presents opportunities for economic growth, but additional effort is required to make the contracts more accessible to smallholders.</t>
  </si>
  <si>
    <t>10.1080/00220388.2014.903245</t>
  </si>
  <si>
    <t>['Mishra, Ashok K.', 'Kumar, Anjani', 'Joshi, Pramod K.', 'Dsouza, Alwin']</t>
  </si>
  <si>
    <t>Private firms in monopsony undertake disruptive innovation like contract farming (CF), where the firm invests in the food supply chain, provides credit, assumes the risk, and implements management strategies. This study investigates the impact of monopsonist involvement in CF and its impact on food security indicators among smallholders. Findings reveal that the monopsonist CF structure for ginger processing in Nepal increases the market price by about 18%, yields by 10%, and profits by 66%. However, the impact varies with farm size. Small farms (&lt;=0.51 hectares [ha]) engaged in CF have higher yields (18%), earn higher profits (81%), and receive higher market prices (12%) than small non-contract ginger producers. Contrary to popular belief, disruptive innovation in value chains by monopsonists could lead to higher yields, the market price received, and profitability for both small and large farmers.</t>
  </si>
  <si>
    <t>['Twumasi, MA', 'Jiang, YS', 'Addai, B', 'Ding, Z', 'Chandio, AA', 'Fosu, P', 'Asante, D', 'Siaw, A', 'Danquah, FO', 'Korankye, BA', 'Ntim-Amo, G', 'Ansah, S', 'Agbenyo, W']</t>
  </si>
  <si>
    <t>The emergence of agricultural cooperatives is extensively viewed as a necessary institutional arrangement that can help farmers in developing countries overcome the constraints that impede them from improving sustainable agricultural production and acquiring new marketing opportunities. Therefore, this study examines the determinants of cooperative membership and its impact on fish farm household income, using data collected from two regions in Ghana. An endogenous switching regression (ESR) model is utilized to address the potential sample selection bias issue. The results show that household heads' decisions to join cooperatives are affected by their access to credit, off-farm work, education level, and peer influence. Cooperative membership can increase both household and farm income by 28.54% and 34.75%, respectively. Moreover, we show that different groups of households' cooperative impacts on farm and household income are heterogeneous. Our findings highlight the importance of cooperative patronization and provide implications that can improve households' welfare.</t>
  </si>
  <si>
    <t>10.3390/su13031059</t>
  </si>
  <si>
    <t>['Ma, WL', 'Abdulai, A']</t>
  </si>
  <si>
    <t>This paper examines the impact of cooperative membership on farm performance indicators such as apple yields, net returns and household income, using cross-sectional data from a survey of farmers in China. An endogenous switching regression model that accounts for selection bias is employed in the analysis. The empirical results reveal that cooperative membership exerts a positive and statistically significant impact on apple yields, farm net returns and household income. A disaggregated analysis also reveals that small-scale farms tend to benefit more from cooperatives than medium and large farms. (C) 2015 Elsevier Ltd. All rights reserved.</t>
  </si>
  <si>
    <t>10.1016/j.foodpol.2015.12.002</t>
  </si>
  <si>
    <t>['Tuyen, MC', 'Sirisupluxana, P', 'Bunyasiri, I', 'Hung, PX']</t>
  </si>
  <si>
    <t>Contract farming (CF) is considered a relevant measure to tackle the challenges to sustainable development from the serious effects of climate change and the COVID-19 pandemic. Despite the positive effects of CF, low participation and frequent breaching of contracts remain challenges. Several studies have mentioned the advantages and disadvantages of CF but little is known about their rankings and perceptions of CF from the involved stakeholders. To address these evidence gaps, this study surveys stakeholders, ranks the perceived advantages and disadvantages of CF, and investigates the problems and prospects of CF. The study utilizes data triangulation from three stakeholders: farmers, contractors, and government policymakers. Data include twenty-seven key informant interviews (KIIs), seven focus group discussions (FGDs), and two participant observations (POs). Data are analyzed by a mixed method approach with methods of constant comparison, content analysis, and Rank Based Quotient (RBQ). The results indicate that while the main perceived advantage of CF relates to the outputs, the top three disadvantages of CF relate to issues likely to cause a breach of contract. The results also reveal that there seems to be a difference in the perception of CF's advantages and disadvantages among the stakeholders. Despite the problems such as breaching several contract terms, mistrust, or market manipulation from the local collectors, CF in Vietnam is overall promising.</t>
  </si>
  <si>
    <t>10.3390/su141912472</t>
  </si>
  <si>
    <t>['Tran, GTH', 'Nanseki, T', 'Chomei, Y', 'Nguyen, LT']</t>
  </si>
  <si>
    <t>Purpose The demand for clean vegetables has rapidly increased, many farmers gradually turn to vegetable cultivation to increase income; therefore, agricultural cooperative mobilized farmers group to facilitate them access to technical training and enhance compliance with the Vietnamese Good Agricultural Practices (VietGAP) standards. The purpose of this paper is to evaluate the impacts of the participation on farmer's income as well as the major factors that affect the participation in cooperatives by the vegetable farmers in Vietnam. Design/methodology/approach The study used primary data collected from vegetable farmers in Vietnam. This study utilized propensity score matching to avoid initial selection bias. The differences between participants and nonparticipants will be adjusted by matching each membership individual to a nonmember based on similar observable characteristics by summarizing the conditional probability of a member given pretreatment characteristics. Findings This study demonstrates that participation in cooperatives is significantly affected by ethnicity, age of household head, labor involving vegetable production and extension service access. The results of this study also confirm that agricultural cooperatives have positive effects on member farmers to enhance income and that participants - on average - have a higher income than nonparticipants. Research limitations/implications The method cannot rule out the possibility of selection bias due to unobserved differences between participants and even an appropriate comparison group. Originality/value This study contributes to an improved understanding about impacts of cooperatives on farmers' income in developing and emerging economies. Moreover, research also upgrades knowledge regarding the effectiveness of agricultural cooperatives in Vietnam, as well as guides policymakers in supporting the cooperatives in expanding the market and other necessary changes.</t>
  </si>
  <si>
    <t>10.1108/JADEE-05-2021-0108</t>
  </si>
  <si>
    <t>['Adams, T', 'Gerber, JD', 'Amacker, M']</t>
  </si>
  <si>
    <t>Contract farming (CF) is always and inherently a gendered process. This paper unveils the gender dynamics in resource access, use and labour control to show how outgrower CF induces changes, often contradictory engendering processes of production relations. It asks: How does CF influence gender relations in access to land, household labour relations and employment conditions (participation)? Relying on a detailed case study research of a sugarcane CF scheme in Malawi, we show that CF has a complex gendered impact on household's production relations. CF leads to a masculinization of farm management and ownership together with a feminization of labour. Nevertheless, women translate such labour provision into active participation in decision-making over the use of the cash returns from the CF for better outcome in the household. At the individual level, some can benefit from it; especially women who manage to engage in cane farming are able to attain financial independence and increase their bargaining power within their households. However, such benefits are reserved for households with access to land. Nevertheless, women engagement in cane farming coupled with increased gender awareness through NGOs sensitization is contributing to a change in gendered social perceptions and increased valuation of women abilities in commercial farming, their needs and contributions and may be modifying the gender balance at the community level. We demonstrate that empowering women by making them cane farmers alone is not enough to change women position within their communities, unless community members accompany such empowerment with the recognition and acknowledgement of the women's contribution. The finding suggests that combining active women participation in outgrower CF with authority enhancing programs through community education whilst creating the possibilities for women to take independent action may be a good way to improve the gender relations between men and women. (C) 2019 Elsevier Ltd. All rights reserved.</t>
  </si>
  <si>
    <t>10.1016/j.worlddev.2019.05.029</t>
  </si>
  <si>
    <t>['Yang, D', 'Zhang, HW', 'Liu, ZM', 'Zeng, Q']</t>
  </si>
  <si>
    <t>This study examines the impact of farmers' cooperatives participation and technology adoption on their economic welfare in China. A double selectivity model (DSM) is applied to correct for sample selection bias stemming from both observed and unobserved factors, and a propensity score matching (PSM) method is applied to calculate the agricultural income difference with counter factual analysis using survey data from 396 farmers in 15 provinces in China. The findings indicate that farmers who join farmer cooperatives and adopt agricultural technology can increase agricultural income by 2.77 and 2.35%, respectively, compared with those non-participants and non-adopters. Interestingly, the effect on agricultural income is found to be more significant for the low-income farmers than the high-income ones, with income increasing 5.45 and 4.51% when participating in farmer cooperatives and adopting agricultural technology, respectively. Our findings highlight the positive role of farmer cooperatives and agricultural technology in promoting farmers' economic welfare. Based on the findings, government policy implications are also discussed.</t>
  </si>
  <si>
    <t>10.1016/S2095-3119(20)63325-1</t>
  </si>
  <si>
    <t>['Zou, Y', 'Wang, QB']</t>
  </si>
  <si>
    <t>While joining farmer cooperatives has been identified as a way for farmers, especially small farmers, to overcome their limitations in the marketplace and increase their income, this paper presents an analytical framework for examining how farmer cooperative may increase farmer income in rural China, empirically assesses the impacts of such membership on household income, and examines how the membership may affect income inequality. Data from a large-scale survey of rural households in China are used to examine the impacts of farmer cooperative membership and other factors on household income through a multivariate regression analysis and to test whether the impacts are different across income groups through a quantile regression analysis. The propensity score matching technique is used to address potential self-selection bias problems in the dataset and quantile regression is used to examine the impact for different income quantiles or groups of farmers. The empirical results indicate that farmers participating in professional cooperatives, on average, earned significantly higher income than their counterparts, but the positive impact was not statistically significant for low-income quantiles. This finding suggests that encouraging the development of and participation in farmer cooperatives could increase the average income but may not contribute directly to the policy goal of reducing income inequality in rural China.</t>
  </si>
  <si>
    <t>10.1186/s40100-022-00222-x</t>
  </si>
  <si>
    <t>['Ahado, S', 'Hejkrlik, J', 'Enkhtur, A', 'Tseren, T', 'Ratinger, T']</t>
  </si>
  <si>
    <t>Purpose The purpose of this paper is to examine the impact of agricultural cooperative membership on potato production and technical efficiency. Design/methodology/approach A combination of propensity score matching technique and sample selection stochastic frontier framework that addresses potential selection bias due to observable and unobservable attributes is used to estimate the effect of participation between cooperative members and non-members. Using a stochastic meta-frontier approach, the technical efficiency of farmers was estimated and compared. Findings The empirical results show that the effect of participation in agricultural cooperatives is associated with increased yield and technical efficiency. A comparison of group-specific frontiers indicates that cooperative members perform better than non-members. Cooperative membership decisions is significantly associated with household and farm characteristics (e.g. education, participation in off-farm work, total farmland, distance to market and geographic location). Practical implications The findings of this study demonstrate that cooperative organisations can be an important tool to enhance the productivity and efficiency of smallholder farmers. Successful cooperative models together with training programs designed to enlighten farmers on the importance and tangible benefits of collective action should be used to enlarge participation in cooperative organisations. In addition, governments and development agencies should implement targeted investment and capacity building programs related to irrigation management, gender-sensitive awareness and development of the internal institutional mechanisms in cooperatives for the transfer of knowledge and mutual learning so that all members benefit from cooperatives. Originality/value Despite the pervasive evidence of the impact of cooperatives on productivity and technical efficiency in the Asian region, this study is probably the first attempt in the crop sector in Mongolia. It provides a rigorous empirical analysis of the impact of agricultural cooperative membership on potato production and technical efficiency through a counterfactual design.</t>
  </si>
  <si>
    <t>10.1108/CAER-01-2021-0013</t>
  </si>
  <si>
    <t>['Hoken, H', 'Su, Q']</t>
  </si>
  <si>
    <t>Agricultural cooperatives in China, known as Farmers' Professional Cooperatives (FPCs), are becoming popular and have been intensely promoted by the Chinese government to improve the economic welfare of small farmers. However, few studies on FPCs have measured the benefits to gain farmers who participate in FPCs after controlling for observable attributes of farmers. This paper investigates the treatment effect of participation in a rice-producing cooperative in suburban China using the propensity score matching (PSM) method. Estimated results show that a significant difference is observed between participants and nonparticipants of the cooperative in terms of net income from rice production. In addition, there is significant heterogeneity of the treatment effects between large and small farmers. Therefore, we can conclude that the participation in agricultural cooperatives is more beneficial to relatively small farmers who are subject to suffer from higher transaction costs. [EconLit citations: Q12, Q13, O13]</t>
  </si>
  <si>
    <t>10.1002/agr.21554</t>
  </si>
  <si>
    <t>Lentils, a low-value and highly nutritious crop, are Nepal's largest pulse cash crop. However, the majority of the nation's smallholders produce lentils on very small plots of land. The large gap in lentil yields between Nepal and other lentil-producing countries underscores the importance of improving yields and income of smallholders. When it comes to the financial viability of small farms, particularly in developing countries, and globalisation, contract farming (CF) may prove useful in achieving efficiency and profitability in smallholder lentil farms in Nepal. This study employs the propensity score matching approach to examine the effects of the adoption of CF on yields, profitability and costs of smallholder lentil farms in Nepal. Findings from this study reveal that contrary to popular belief, CF adoption by lentil producers in Nepal has a positive and significant effect on per-hectare revenues, profits and yield and a negative impact on variable and transportation costs. The study finds that only very smallholder lentil farms (0.01-0.05 ha) benefit from CF.</t>
  </si>
  <si>
    <t>10.1111/1467-8489.12268</t>
  </si>
  <si>
    <t>['Tran, NQ', 'Ngo, TV', 'Nguyen, NV', 'Duong, TN', 'Nguyen, CD', 'Quach, TD', 'Le, DV']</t>
  </si>
  <si>
    <t>The major goal of this study is to examine the impact of agricultural cooperative membership on the net return on production cost (ROC). The data used for the study were gathered from 233 rice farmers in the central Mekong River Delta's province of Hau Giang, Vietnam. Propensity score matching and two-step Heckman selection models were employed to account for possible selection bias stemming from systematically different observable and unobservable attributes between cooperative members and non-members. The findings reveal that cooperative membership has a positive and statistically significant impact on rice farmers' ROC, suggesting that agricultural cooperatives could help increase the profitability of rice farms.</t>
  </si>
  <si>
    <t>ECONOMIES</t>
  </si>
  <si>
    <t>10.3390/economies10120306</t>
  </si>
  <si>
    <t>['Mutonyi, S']</t>
  </si>
  <si>
    <t>Collective action through rural producer marketing organizations can be significant for improving smallholder welfare thus contributing to rural economic growth and poverty alleviation. The purpose of this paper was to examine the impact of farmer group membership on smallholder welfare and poverty. The study compared farmers in producer-marketing organizations and non-members involved in growing mango from the eastern part of Kenya. Propensity score matching method was used to estimate the average treatment effect of group membership on smallholder welfare and poverty. The heterogeneity across propensity score and farm size for the estimated impact were also determined using the smoothing differencing method. A total of 600 households were interviewed comprising of 400 non-members and 200 members. The study shows that group membership significantly improves smallholder total household income and asset holdings, and reduces poverty. This effect is significant for medium-scale farmers participating in collective action as compared to poor small-scale and large-scale farmers. The important factors which determine smallholder participation in collective action include human capital such as age and education level of the household head, market access, natural and physical capital such as total farm size and number of other crops grown. This study expands on the current literature about the effect of collective action on smallholder welfare by investigating the impact on asset holdings and poverty in addition to the total household income.</t>
  </si>
  <si>
    <t>WORLD DEVELOPMENT PERSPECTIVES</t>
  </si>
  <si>
    <t>10.1016/j.wdp.2019.02.010</t>
  </si>
  <si>
    <t>['Mojo, D', 'Fischer, C', 'Degefa, T']</t>
  </si>
  <si>
    <t>Smallholder farmers in developing countries are often encouraged to get organized into cooperatives mainly to overcome production and marketing constraints that usually hinder the improvement of their livelihoods. However, impact evaluations regarding the contribution of cooperatives are limited; evaluation results are mixed and are not conclusive. The current study contributes to the literature by examining the determinants and economic impacts of cooperative membership using household survey data gathered from coffee farmers in the Jimma Zone of Oromia, Ethiopia. A propensity score matching (PSM) and endogenous switching regression (ESR) models are used to estimate treatment effects by controlling for selection biases. The results are augmented with qualitative data collected through group discussions made with randomly selected farmers in the study area. Findings indicate that the probability of farmers' membership decision increases with age, education level, family size, social networks, land property and accessibility to cooperatives. Both PSM and ESR models show that membership is positively associated with household income and assets. The ESR estimation results further confirm that members economically perform significantly better than if they had not been members and nonmembers would have even performed better than members if they had joined cooperatives. The results of group discussions also verify overall direct and spill-over effects, though cooperative services to members and non-members are undifferentiated. The results indicate a need for a mechanism to enhance the participation of poorer farm households, and to further improve member benefits as potential areas in making cooperatives more meaningful, attractive and sustainable. (C) 2016 Elsevier Ltd. All rights reserved.</t>
  </si>
  <si>
    <t>10.1016/j.jrurstud.2016.12.010</t>
  </si>
  <si>
    <t>['Verhofstadt, E', 'Maertens, M']</t>
  </si>
  <si>
    <t>We analyze the inclusiveness and effectiveness of agricultural cooperatives in Rwanda. We estimate mean income and poverty effects of cooperative membership using propensity score matching techniques. We analyze heterogeneous treatment effects across farmers by analyzing how estimated treatment effects vary over farm and farmer characteristics and over the estimated propensity score. We find that cooperative membership in general increases income and reduces poverty and that these effects are largest for larger farms and in more remote areas. We find evidence of a negative selection because impact is largest for farmers with the lowest propensity to be a cooperative member.</t>
  </si>
  <si>
    <t>10.1093/aepp/ppu021</t>
  </si>
  <si>
    <t>['Gersch, I']</t>
  </si>
  <si>
    <t>The fundamental restructuring processes of agri-food networks in developing and emerging markets have intensified the debate on how to improve the integration of smallholders into so called modern value chains. In this context, the company-driven contract farming model and the member-based model of producer organizations are discussed by practitioners and in the scholarly literature as alternatives to traditional market systems. This study compares the models' abilities to address economic challenges of highly fragmented and small-scale dominated agriculture on a household as well as on an aggregate level. It analyzes empirical data from the Indian floriculture sector with the global value chain approach. The study reveals that the smallholders perceive both contract farming and producer organization to be beneficial for their households' economic risk situation, while only the producer organization has a positive effect on the households' income. The contract farming benefits production and value chain efficiency, whereas the producer organization does not show an impact in these respects. We thus observe that the contract farming model increases value creation in the overall chain, but it does not raise the producer's value capture; while the producer organization model does not heighten value creation in the overall chain, but it lifts the producers' value capture. The organization's individual capabilities determine how each model addresses the economic challenges. Overall, the author argues that contract farming and producer organizations are supplementing, not competitive, strategies and should be applied in combination.</t>
  </si>
  <si>
    <t>ZEITSCHRIFT FUR WIRTSCHAFTSGEOGRAPHIE</t>
  </si>
  <si>
    <t>10.1515/zfw-2017-0026</t>
  </si>
  <si>
    <t>['Mishra, AK', 'Mayorga, J', 'Kumar, A']</t>
  </si>
  <si>
    <t>We use a stochastic frontier approach corrected for self-selection to separate technology and managerial gaps between the treatment and control groups of smallholders in baby corn production in India. We also assess the impact of contract farming on output prices, profitability, and resource usage. We find that technical efficiency is consistently higher among contract farmers than among independent farmers and that significant technology and managerial gaps exist between contracted and independent growers. Ultimately, contract farming intervention benefits the livelihood of smallholders, increases efficiency, and reduces environmental degradation without compromising yield.</t>
  </si>
  <si>
    <t>10.22004/ag.econ.307460</t>
  </si>
  <si>
    <t>['Wossen, T', 'Abdoulaye, T', 'Alene, A', 'Haile, MG', 'Feleke, S', 'Olanrewaju, A', 'Manyong, V']</t>
  </si>
  <si>
    <t>This paper examines the impacts of access to extension services and cooperative membership on technology adoption, asset ownership and poverty using household-level data from rural Nigeria. Using different matching techniques and endogenous switching regression approach, we find that both extension access and cooperative membership have a positive and statistically significant effect on technology adoption and household welfare. Moreover, we find that both extension access and cooperative membership have heterogeneous impacts. In particular, we find evidence of a positive selection as the average treatment effects of extension access and cooperative membership are higher for farmers with the highest propensity to access extension and cooperative services. The impact of extension services on poverty reduction and of cooperatives on technology adoption is significantly stronger for smallholders with access to formal credit than for those without access. This implies that expanding rural financial markets can maximize the potential positive impacts of extension and cooperative services on farmers' productivity and welfare. (C) 2017 The Authors. Published by Elsevier Ltd.</t>
  </si>
  <si>
    <t>10.1016/j.jrurstud.2017.06.022</t>
  </si>
  <si>
    <t>['Dhakal, D', "O'Brien, D", 'Mueser, P']</t>
  </si>
  <si>
    <t>Agricultural cooperatives are producer-owned and controlled organizations to improve farmers' livelihoods by correcting market failure. They support collective activities where individual incentives are insufficient to produce public goods. The government of Nepal has been investing economic resources in this sector, prioritizing cooperatives as part of a strategy for poverty reduction. This study examines poor farmers' access to agricultural cooperatives and the impact of membership on farm and total household income, based on a household survey of 572 households and key informant interviews of 37 cooperative managers. The ethnicity of the family and the neighborhood, smallholder land size, distance to an agricultural cooperative, distance to the nearest local market, and distance to a motorable road are key determinants that influence cooperative membership. The analysis of the effects of cooperative membership is based on propensity score matching, controlling for a large array of household and community characteristics. The estimates imply that cooperative membership may significantly affect family net crop income, but the overall effects on total family income are modest. Agricultural cooperatives appear to be focused on financial services such as savings and credit activities but are less concerned with agricultural production, and cooperatives engage in almost no marketing activities.</t>
  </si>
  <si>
    <t>10.3390/su132112282</t>
  </si>
  <si>
    <t>Agricultural policies in Rwanda focus on agricultural intensification and increased market orientation of the smallholder farm sector. Cooperatives are seen as key vehicles in this, but little is known about their effectiveness to achieve these goals. In this article, we analyze the impact of cooperative membership on the agricultural performance of rural households in Rwanda. We use cross-sectional survey data, collected in 2012, to analyze the impact of cooperative membership on different agricultural performance indicators, including indicators on agricultural intensification, market orientation, farm revenue, and income. We use several econometric techniques to deal with potential selection bias in estimating the impact of cooperative membership, including a proxy variable method based on a willingness to pay measure and propensity score matching methods. We find that cooperative membership in general has a positive impact on farm performance but these effects are driven by specific types of cooperatives.</t>
  </si>
  <si>
    <t>10.1111/agec.12128</t>
  </si>
  <si>
    <t>['Kenenisa Beyene Gurmu']</t>
  </si>
  <si>
    <t>Heineken brewery has introduced malt barley contract farming scheme in the country's wheat-barley excellence zones since 2014. This study examines the impact of such contract farming on food security poverty and income of farmers in Tiyo woreda of Arsi zone. This study used 150 sample households and data were collected from primary sources through questionnaire, focus group discussion and key informants interview. The study employed propensity score matching to examine the impact of contract farming on income, poverty and food security. The results of the propensity score matching revealed that the project has a significant impact on the income of participating householders as the income received from malt barley and other crops has been significantly higher than that of the non-participants respectively. But, the project failed to impact their pre-harvesting season's food security of participants; as the increased income was not transformed into improved food consumption patterns. To preeminent project impact, the government and the sponsors in relation with other related stakeholders should further promote the scheme, provide quality and adequate inputs and timely credit services, devise mechanisms to incorporate the resource poor and distantly located households, incomes obtained to reach women, and provide after marketing monitoring, training and compulsory saving for the participant farmers.</t>
  </si>
  <si>
    <t>i-Manager's Journal on Management</t>
  </si>
  <si>
    <t>iManager Publications</t>
  </si>
  <si>
    <t>Nagercoil</t>
  </si>
  <si>
    <t>https://doi.org/10.26634/jmgt.16.1.18359</t>
  </si>
  <si>
    <t>['Afolabi, SN', 'Ganiyu, YO']</t>
  </si>
  <si>
    <t>Y This study examines the impact of cooperative membership on rural income generation. It also analyzes the factors influencing participation in cooperatives among rural households in Southwest, Nigeria. The study was designed to account for selection bias into cooperative organizations. Rural household survey data were used and the estimates were based on both the Probit model and non-parametric propensity score matching method. The findings show that income generated through cooperative membership is approximately 10% higher than those generated by noncooperative members. Empirical estimates of determinants of cooperative membership indicate that years of education, age and land size have significant influences on the decision to join cooperatives.</t>
  </si>
  <si>
    <t>REVESCO-REVISTA DE ESTUDIOS COOPERATIVOS</t>
  </si>
  <si>
    <t>10.5209/REVE.75563</t>
  </si>
  <si>
    <t>['Abate, Gashaw Tadesse', 'Francesconi, Gian Nicola', 'Getnet, Kindie']</t>
  </si>
  <si>
    <t>Using household survey data from Ethiopia, this paper evaluates the impact of agricultural cooperatives on smallholders' technical efficiency. We used propensity score matching to compare the average difference in technical efficiency between cooperative member farmers and similar independent farmers. The results show that agricultural cooperatives are effective in providing support services that significantly contribute to members' technical efficiency. These results are found to be insensitive to hidden bias and consistent with the idea that agricultural cooperatives enhance members' efficiency by easing access to productive inputs and facilitating extension linkages. According to the findings, increased participation in agricultural cooperatives should further enhance efficiency gains among smallholder farmers. Reprinted by permission of Blackwell Publishers</t>
  </si>
  <si>
    <t>Annales de l'économie publique, sociale et coopérative</t>
  </si>
  <si>
    <t>https://doi.org/10.1111/apce.12035</t>
  </si>
  <si>
    <t>['Shumeta, Z', "D'Haese, M"]</t>
  </si>
  <si>
    <t>Smallholder farmers' participation in agricultural cooperatives is often promoted as a promising strategy for overcoming market imperfections and to increase farmers' productivity and income. In recognition of this potential, in recent years, Ethiopia has shown renewed interest in promoting cooperatives. However, there is lack of empirical evidence of the impact that cooperatives have on farmers' performance in Ethiopia. Using a matching technique, we evaluate the impact of coffee cooperatives on the performance of their member households in terms of income and coffee production. We use data from coffee farmers in south-west Ethiopia. The overall results suggest that members of cooperatives are not faring much better than non-members. The treatment effects we measured were not statistically significant from zero. Yet, the aggregate figures mask differences between cooperatives and amongst individual cooperative members. Average treatment effects on members differ between cooperatives, in general older members, those who have benefitted from more education and those with larger coffee plantations seem to benefit more from membership. Our analysis sheds light on the heterogeneity in the impact that membership of a cooperative can have: this differs by cooperative and by members within cooperatives, a finding that has important policy implications.</t>
  </si>
  <si>
    <t>10.22434/IFAMR2015.0110</t>
  </si>
  <si>
    <t>['Bachke, ME']</t>
  </si>
  <si>
    <t>Farmers' organizations have been used as a tool to improve the living conditions of farmers in many countries by improving market access, access to information and capacity to increase production. I employ panel data from Mozambique to investigate how membership in farmers' organizations impacts smallholders' welfare. Using difference-in-difference estimators that control for unobservable selection bias, I find a positive impact of membership on the marketed surplus (25%), the value of agricultural production (18%) and on total income (15%, and more than 20% for those whose main source of cash income is the agricultural sector).</t>
  </si>
  <si>
    <t>10.1016/j.foodpol.2019.101792</t>
  </si>
  <si>
    <t>['Wendimu, MA', 'Henningsen, A', 'Gibbon, P']</t>
  </si>
  <si>
    <t>Contract farming is often seen as a panacea for many of the challenges faced by agricultural production in developing countries. Given the large heterogeneity of contract farming arrangements, it is debatable whether all kinds of contract farming arrangements offer benefits to participating smallholders. Nonetheless, many donor agencies, nongovernmental organizations, and governments of developing countries are increasingly pushing for contract farming and outgrower schemes as an instrument to commercialize small-scale farming. Their desire for such arrangements is further reinforced by the recent rush for large-scale agricultural land acquisition in most developing countries, often described as "land grabbing," because contract farming and outgrower schemes can result in the same advantages as large-scale farming, but avoid its main drawback namely the displacement of the current land-users. Using data from the oldest and some more recently established sugarcane outgrower schemes in Ethiopia, this paper examines the effects of compulsory participation in sugarcane outgrower production on total household income and asset stocks. Because outgrowers and non-outgrowers may have some differences prior to joining sugarcane outgrower schemes, we use genetic matching and propensity score matching to make the two groups comparable based on their observable characteristics. Our results indicate that compulsory participation in an outgrower scheme significantly reduces the income and asset stocks of outgrowers who contributed irrigated land to the outgrower scheme, while the effect is insignificant for outgrowers who contributed rain-fed land. We provide several explanations and discuss policy implications. (C) 2016 Elsevier Ltd. All rights reserved.</t>
  </si>
  <si>
    <t>10.1016/j.worlddev.2016.03.002</t>
  </si>
  <si>
    <t>['Dong, Y', 'Mu, YY', 'Abler, D']</t>
  </si>
  <si>
    <t>China's small-scale agricultural producers face many challenges to increasing productivity and efficiency. In recent years, the Chinese government has provided support for farmer professional cooperatives (FPCs) to connect small farms with upstream and downstream processes in the food supply chain. This study combines propensity score matching and sample selection-corrected stochastic production frontier analysis to estimate the impacts of FPC participation by greenhouse vegetable producers on technical efficiency and income. Results indicate that FPCs help participants improve returns to scale and marginal returns to land and labor, increase technical efficiency, and obtain (sic)4,460 (18%) greater income per greenhouse than nonparticipants.</t>
  </si>
  <si>
    <t>JOURNAL OF AGRICULTURAL AND APPLIED ECONOMICS</t>
  </si>
  <si>
    <t>10.1017/aae.2019.22</t>
  </si>
  <si>
    <t>['Wu, F', 'Guo, XB', 'Guo, X']</t>
  </si>
  <si>
    <t>Family farms and agricultural cooperatives play important roles in modern agriculture in many countries. Different from smallholder farms in scale, family farms have been designated as the predominant unit of farming in China in the recent decade. However, studies on the relationship between cooperatives and family farms' income have been less frequent. Using survey data of 769 planting family farms in China, and employing the endogenous switching regression model, we examine the impact of cooperative membership on family farms' operating income (including total and per capita income). The empirical results show that, after controlling for the selection bias, cooperative membership exerts a positive and significant impact on family farms' income. And the income increase of non-member family farms if they had participated in cooperatives is much higher than that of family farms who are already members of cooperatives. Moreover, family farms that are common members of cooperatives, obtaining more centralized services and engaging in grain crop farming, would benefit more from cooperative membership. Technology-related service, marketing and information are critical pathways via which cooperative membership would increase family farms' income.</t>
  </si>
  <si>
    <t>10.1080/00036846.2022.2159009</t>
  </si>
  <si>
    <t>London</t>
  </si>
  <si>
    <t>['Liu, YY', 'Ma, WL', 'Renwick, A', 'Fu, XH']</t>
  </si>
  <si>
    <t>Although cooperative organizations aim to enhance agricultural production and marketing, in some countries such as China, not all members sell their products through agricultural cooperatives. This study examines the determinants of using agricultural cooperatives as a marketing channel and its effects on farm income and household income, using survey data collected from cooperative members in low-income regions of Sichuan province in China. We employ both propensity score matching model and inverse probability weighting estimator with regression adjustment to address the sample selection bias issue. The empirical results show that risk attitude, farm size, machine ownership, sales ability, and demonstration level of cooperatives are main factors that determine the member's decision to use agricultural cooperatives as a marketing channel, and the marketing channel users obtain significantly higher farm income and household income than non-users. Our findings highlight the importance and necessity of promoting agricultural cooperatives as a marketing channel among non-users.</t>
  </si>
  <si>
    <t>10.22434/IFAMR2018.0058</t>
  </si>
  <si>
    <t>Purpose Rapid transformation of agrifood value chains because of population growth, urbanization, rising consumer incomes and increased demand for food quality and safety has resulted in the need for smallholder farmers to coordinate horizontally through group formation and collective marketing to improve farm performance in developing countries. This paper aims to examine the factors that influence farmer group membership and collective marketing decisions and their impacts on smallholder farm performance in rural Ghana. Design/methodology/approach Using data from a recent survey of 447 rice farmers in rural Ghana, an endogenous switching regression model is employed to account for selection bias arising from both observable and unobservable farmer attributes. Findings The data reveal that group members and collective marketing participants obtained higher prices and also incurred lower input costs. The econometric estimates show that age, access to credit, mobile phone ownership, distance to market and road status are the main drivers of group membership and collective marketing decisions. The authors also find positive and significant impacts of farmer group membership and collective marketing on farm net revenues. Research limitations/implications The findings from this study suggest that government and donor support for the formation of farmer groups during implementation of agriculture and value chain interventions should as well incorporate strategies to facilitate collective marketing. Originality/value To the best of the authors' knowledge, this study is the first to examine the role farmer groups and collective marketing play in improving smallholder farm performance.</t>
  </si>
  <si>
    <t>10.1108/JADEE-07-2019-0095</t>
  </si>
  <si>
    <t>This paper examines the impacts of agricultural cooperative membership on output price, gross income, farm profit, and return on investment (ROI) utilizing a recent household survey data of 481 apple producers in China. We employ a treatment effects model to account for potential selection bias that arises from the fact that cooperative members and nonmembers are systematically different in terms of both observable and unobservable factors. Our analysis reveals that cooperative membership has a positive and statistically significant impact on apple price, gross income, farm profit, and ROI. In addition, we find that the highest profit effect of cooperative membership does not in fact result in the highest ROI effect of the membership, revealing differences in farm income and profitability of investment. [EconLit citations: C35, D71, Q12, Q13].</t>
  </si>
  <si>
    <t>10.1002/agr.21522</t>
  </si>
  <si>
    <t>['Ma, WL', 'Zheng, HY', 'Yuan, P']</t>
  </si>
  <si>
    <t>The yield-increasing effects of agricultural cooperative membership have been widely examined in the literature. However, so far, little is known about whether cooperative membership has the potential to reduce farmers' exposure to production risk. We address this gap by estimating the impacts of cooperative membership on expected yield, yield variance (variability), and yield skewness (exposure to downside risk), using data collected from a survey of 626 banana farmers in China. We employ an endogenous switching regression model to address the selectivity bias issue. The empirical results show that cooperative membership increases banana yield by 3% and reduces the variance and downside risk exposure by 60% and 114%, respectively. The results are supported by robustness check estimates, using propensity score matching and inverse probability weighted regression adjustment models. Additional analysis reveals that the treatment effects of cooperative membership vary among members with different household and farm characteristics. Our findings suggest that agricultural cooperatives can be an effective institutional arrangement for reducing production risk and crop failure and point to the need for policies and programmes in developing cooperatives and increasing membership involvements of smallholder farmers.</t>
  </si>
  <si>
    <t>JOURNAL OF AGRICULTURAL ECONOMICS</t>
  </si>
  <si>
    <t>10.1111/1477-9552.12465</t>
  </si>
  <si>
    <t>Using an original dataset from the Vietnamese catfish sector, I analyze the impact of vertical coordination options, namely, contract farming and vertical integration, on farm performance, which is measured in terms of yields and revenue per hectare. The effects of vertical coordination are estimated using a maximum simulated likelihood estimator and a two-stage least square regression with instrumental variables to account for endogenous farm and household characteristics and selection on unobservable characteristics. The results show that vertically integrated farms have substantially higher yields and revenue per hectare than nonintegrated farms. The levels of gains that can be attributed to integration are large and consistent under different estimation procedures, and there is no difference between nonintegrated and contract farms in terms of farm performance.</t>
  </si>
  <si>
    <t>10.1111/agec.12254</t>
  </si>
  <si>
    <t>['Hu, ZN', 'Feng, Q', 'Ma, J', 'Zheng, SY']</t>
  </si>
  <si>
    <t>Agricultural cooperatives have been found to effectively alleviate poverty in developing countries because of their specific socioeconomic functions that allow poor households to overcome marketing and production constraints. However, cooperative evaluations are inevitably influenced by other poverty alleviation measures and rarely consider the characteristics of specific ethnic groups. Using cross-sectional surveys in Southwest China and employing propensity score matching (PSM) and endogenous switching regression (ESR) models, this paper analyzed the participation of poor households in New-type Agricultural Cooperatives (NACs) in ethnic areas and assessed the income impacts of NAC membership by eliminating unobserved biases and group heterogeneity. This study detected heterogeneous policy perceptions and behavioral differences between the member and nonmember groups, and the PSM and ESR model results indicated that, overall, participation in the NACs had a positive effect on household income. The ESR model was found to be more plausible as it was able to reveal the significant income gaps under a counterfactual inference framework. Local policymakers need to focus on the policy perception and behavioral and earning capability differences between groups and increase the balanced policy implementation.</t>
  </si>
  <si>
    <t>10.1155/2021/9949802</t>
  </si>
  <si>
    <t>['Olagunju, KO', 'Ogunniyi, AI', 'Oyetunde-Usman, Z', 'Omotayo, AO', 'Awotide, BA']</t>
  </si>
  <si>
    <t>The formation of agricultural cooperatives has been widely promoted as an agricultural development policy initiative to help smallholder farmers cope with multiple production and marketing challenges. Using a nationally representative survey dataset of smallholder maize producers from rural Nigeria, this study assesses the impact of agricultural cooperative membership on technical efficiency (TE). We based our estimation approach on the combination of a newly developed sample selection stochastic production frontier model with propensity score matching to control for possible selectivity biases from both observables and unobservables. We estimate stochastic meta-frontiers to examine TE differences between cooperative members and non-members. Our results reveal that TE levels of members are consistently higher than that of non-members. This calls for continued policy incentives targeted at encouraging farmers to form as well as participate in agricultural cooperatives.</t>
  </si>
  <si>
    <t>PLOS ONE</t>
  </si>
  <si>
    <t>10.1371/journal.pone.0245426</t>
  </si>
  <si>
    <t>['Sullivan, JA', 'Brown, DG', 'Moyo, F', 'Jain, M', 'Agrawal, A']</t>
  </si>
  <si>
    <t>Improving agricultural productivity is a foundational sustainability challenge in the 21st century. Large-scale land acquisitions (LSLAs) have important effects on both well-being and the environment in the Global South. Their impacts on agricultural productivity and subsequent effects on farm incomes, food-security and the distribution of these outcomes across households remain under-investigated. In particular, prior studies do not sufficiently attend to the mechanistic nature of changes in household agricultural practices that affect LSLA outcomes. To address these challenges, we use a novel household dataset and a quasi-experimental design to estimate household-level changes in agricultural productivity and other LSLA outcomes in Tanzania. We use causal mediation analysis to assess how four common mechanisms-contract farming, land loss, market access and technology adoption around LSLAs-influence agricultural productivity. We find that households near LSLAs exhibit 20.2% (95% CI: 3.1%-37.3%) higher agricultural productivity, primarily due to increased crop prices and farmer selection of high-value crops. Importantly, the direction and magnitude of effect sizes associated with the different mechanisms vary. The presence of contract farming explains 18.1% (95% CI: 0.56%, 47%) of the effect size in agricultural productivity, whereas land loss reduces agricultural productivity by 26.8% (95% CI: -71.3%, -4.0%). Market access and technology adoption explain little to no portion of the effect size on agricultural productivity. Despite higher agricultural productivity mediated by contract farming, we do not find increased household incomes or food security. Plausible explanations include limited market access, higher crop prices restricting food access and elite capture of contract farming concentrating income effects to a few households. Our results stand in contrast to assumptions that technological spillovers occur through LSLAs and are the principal drivers of LSLA-induced agricultural transformation. We find instead that access to contract farming and high-value crops lead to greater agricultural productivity, but also that benefits related to these mechanisms are unequally distributed.</t>
  </si>
  <si>
    <t>ENVIRONMENTAL RESEARCH LETTERS</t>
  </si>
  <si>
    <t>10.1088/1748-9326/ac8067</t>
  </si>
  <si>
    <t>['Ma, WL', 'Renwick, A', 'Yuan, P', 'Ratna, N']</t>
  </si>
  <si>
    <t>This study examines the impact of agricultural cooperative membership on technical efficiency (TE) of apple farmers in China. We make novel contributions to the literature by employing a recently developed selectivity corrected stochastic production frontier model with propensity score matching to address possible self-selection biases stemming from both observable and unobservable factors. The empirical results show that TE for co-operative members ranges from 79 to 86 per cent and that for non-members ranges from 74 to 84 per cent, depending on how biases are controlled. In addition, the efficiency levels of both members and non-members of cooperatives appear to be underestimated if the selectivity bias is not appropriately addressed. Our findings conclude that the average TE is consistently higher for cooperative members relative to their counterparts, highlighting the positive role of contemporary agricultural cooperatives in promoting efficient usage of production inputs.</t>
  </si>
  <si>
    <t>10.1016/j.foodpol.2018.10.009</t>
  </si>
  <si>
    <t>['Serra, R', 'Davidson, KA']</t>
  </si>
  <si>
    <t>Smallholder farmers in developing countries encounter multiple barriers in access to inputs and technology, which prevent them from reaping the benefits from market participation. Women farmers face additional constraints due to gender norms that further limit their engagement in productive activities. While collective action has been shown to improve access to markets and economic outcomes for farmers overall, the evidence on the effects of cooperative membership for women smallholders remains limited. We investigate empirically the economic benefits of collective action for women farmers in the honey sector in Ethiopia. Relying on a rich data set on women honey producers, both cooperative members and non-members, we evaluate the effects of belonging to a cooperative on three outcome variables through coarsened exact matching and regression analysis. Our results indicate that cooperative membership significantly increases the market price and the production quantity and, while the average effect on the share of product marketed is statistically insignificant, significant differences emerge for women with given characteristics. These results are shown to be robust to a number of tests that address biases from selection on observables and unobservables. An analysis of the heterogeneous effects of household membership in multiple groups finds that membership of self-help groups or farmer associations amplifies the positive outcomes from belonging to a formal cooperative. Finally, qualitative findings derived from the same communities indicate self-reported improvements in agency and self-esteem among women members, thus reinforcing the importance of the quantitative findings.</t>
  </si>
  <si>
    <t>10.1111/1477-9552.12399</t>
  </si>
  <si>
    <t>Contractual agreements between smallholder farmers and agribusiness companies have gained in importance in many developing countries. While productivity and income effects of contracting in the small farm sector were analyzed in many previous studies, labor market and employment effects are not yet well understood. This is an important research gap, especially against the background of continued population growth and structural transformation. Here, we investigate the effects of two types of contractual agreements between large international processing companies and smallholder farmers on agricultural labor use, household labor allocation, and hired labor demand in Ghana's palm oil sector. We use cross-sectional survey data and a willingness-to-pay approach to control for unobserved heterogeneity between farmers with and without contracts. We find that agricultural labor intensity is substantially reduced through the contracts, because contracting in Ghana is associated with the adoption of labor-saving procedures and technologies. Simple marketing contracts lead to reallocation of the saved household labor to off-farm employment, whereas resource-providing contracts lead to a stronger reallocation of labor within the farming enterprise. Household labor is more affected by labor savings than hired labor.</t>
  </si>
  <si>
    <t>10.1111/agec.12606</t>
  </si>
  <si>
    <t>['Qu, RP', 'Wu, YC', 'Chen, J', 'Jones, GD', 'Li, WJ', 'Jin, S', 'Chang, Q', 'Cao, YY', 'Yang, GJ', 'Li, ZH', 'Frewer, LJ']</t>
  </si>
  <si>
    <t>The impact of agricultural cooperatives on apple farmers' technical efficiency (TE) in China was examined. The cooperatives were divided into two groups: a collective marketing group for farmers and an equivalent non-marketing group that did not provide a marketing service, although other functions remained the same. Using the propensity score matching (PSM) procedure and stochastic production frontier (SPF) modelling, cooperatives' key functions that potentially increase farmers' TE can be identified. The results indicate that membership of either group is positively related to yield. However, cooperatives that were not engaged in marketing achieved higher TE than non-members. This suggests that policy makers should encourage cooperatives to focus on activities that do not include direct marketing to increase TE in apple production in China.</t>
  </si>
  <si>
    <t>10.3390/su12198194</t>
  </si>
  <si>
    <t>['Ofori, E', 'Sampson, GS', 'Vipham, J']</t>
  </si>
  <si>
    <t>Cooperatives are increasingly advocated as a means to improve incomes, livelihoods and the sustainability of smallholder farmers. This study analyzes the impact of commercial vegetable cooperative membership on smallholder agricultural performance in Cambodia. Institutional heterogeneities are considered across cooperatives and various econometric techniques are used to control for potential selection bias. The impacts of horticulture on agricultural outcomes are also analyzed. The results indicate that membership of commercial vegetable cooperatives has so far had no effect on agricultural incomes or the value or amounts of agricultural inputs. However, results indicate that membership has affected technology choice, access to credit services and information transmission through technological training. Additionally, there is evidence that horticulture, as a component of overall agricultural diversification, can augment farm income. The results suggest that much of the benefit of cooperative membership stems from the cooperative's provision of services, which might not be easily inferred from measures of member incomes.</t>
  </si>
  <si>
    <t>NATURAL RESOURCES FORUM</t>
  </si>
  <si>
    <t>10.1111/1477-8947.12180</t>
  </si>
  <si>
    <t>['Neubauer, F', 'Songsermsawas, T', 'Kamiche-Zegarra, J', 'Bravo-Ureta, BE']</t>
  </si>
  <si>
    <t>Strengthening linkages with markets along the value chain is a promising pathway to increase agricultural productivity, welfare, and food security of smallholder producers in developing countries. Our study investigates the impact of an integrated value chain project, which linked producer organizations to markets and provided various types of training to their members. Using primary survey data from Nepal, we apply propensity score matching to ensure common support and statistical balance between project (treatment) and non-project (con-trol) households. We implement the selectivity-corrected stochastic production frontier methodology to control for unobservable characteristics and estimate a simulation-based stochastic metafrontier to account for different technological levels between the two groups of households. Comparing results between the translog and Cobb -Douglas production frontiers, we find that the more flexible translog specification shows no signs of selectivity bias while this bias is present with the Cobb-Douglas, motivating the need to correct for selectivity. Our main results from the metafrontier analysis indicate that project impacts are reflected in substantial technological gaps and significant meta-technical efficiency differences in favor of treatment households. Thus, this study shows that strengthening linkages between producers and markets can have a large positive effect on productivity. Het-erogeneity analysis suggests that more vulnerable producers, including those with fewer years of education and smaller farms, receive relatively higher returns from the project compared to their counterparts.</t>
  </si>
  <si>
    <t>10.1016/j.foodpol.2022.102364</t>
  </si>
  <si>
    <t>['Abdul-Rahaman, A', 'Issahaku, G', 'Ma, WL']</t>
  </si>
  <si>
    <t>Formalized marketing arrangements between smallholder farmers and produce buyers are gradually replacing spot market transactions in developing countries due to the rapid structural transformation of agrifood systems. This study examines the impact of agrifood system participation on the total value of vegetable production and technical efficiency (TE), using a sample of 423 vegetable farmers from Northern Ghana. We employ propensity score matching and W. Greene's selection bias-corrected stochastic production frontier methods to correct for observable and unobservable selection bias issues, respectively. We further use a metafrontier model to derive technology gap ratios (TGRs) and meta-TE for agrifood system participants and nonparticipants. The results reveal that agrifood system participants are about 50% more productive than nonparticipants. In addition, participants have higher meta-TE (58% vs. 55%) and TGR (98% vs. 94%) than nonparticipants. Variables such as farmer group membership, extension visits, mobile phone ownership, irrigation and road access are the notable correlates of smallholder farmers' participation in agrifood systems. The total value of vegetable production is significantly influenced by fertilizer, agrochemicals, seeds, irrigation, soil fertility, and location-fixed effects. [EconLit Citations: D24, Q12, Q18]</t>
  </si>
  <si>
    <t>10.1002/agr.21793</t>
  </si>
  <si>
    <t>['Dohmwirth, C', 'Liu, ZM']</t>
  </si>
  <si>
    <t>Rural women substantially contribute to agricultural production and development in South Asia, and farmer cooperatives have been promoted to empower them. However, there is limited evidence regarding the effects of cooperative membership on women. In this paper, we evaluate impacts of membership in women-only and mixed-gender cooperatives in South India on women's intra-household decision-making power, using data of 313 female milk producers. Propensity score matching and a two-step control function approach are employed to account for selection bias due to observed and unobserved factors. We find that membership in either women-only or mixed-gender cooperatives has a positive impact on intra-household decision-making power. In particular, members of mixed-gender cooperatives gain significantly more power over decisions regarding dairy production, compared to members of women-only cooperatives. We conclude that women-only cooperatives are not more effective for women's empowerment than mixed-gender cooperatives. However, because women have limited access to mixed-gender cooperatives, women-only cooperatives are generally more accessible for the majority of them.</t>
  </si>
  <si>
    <t>JOURNAL OF DEVELOPMENT EFFECTIVENESS</t>
  </si>
  <si>
    <t>10.1080/19439342.2020.1758749</t>
  </si>
  <si>
    <t>['Zheng, HY', 'Vatsa, P', 'Ma, WL', 'Rahut, DB']</t>
  </si>
  <si>
    <t>Membership in agricultural cooperatives may influence intra-household decisions regarding the division of household labor. However, the linkages between cooperative membership and labor allocation remain unexplored. To fill this gap, we examine the impact of cooperative membership on off-farm work decisions of couples engaged in farming, using data collected from 595 banana farmers in China. The recursive bivariate probit model and endogenous-treatment Poisson regression model are employed to address the self-selection bias inherent in cooperative membership. The results show that cooperative membership increases the probability of participating in off-farm work by 38% for husbands and 31% for wives. Having large households reduces the probability of husbands but increases that of wives working off-farm. Cooperative membership is also associated with more time spent on off-farm work and higher earnings for both husbands and wives. Our findings point to the potential of agricultural cooperatives to increase farm couples' off-farm employment, thus increasing household income and quality of life.</t>
  </si>
  <si>
    <t>10.1111/apce.12417</t>
  </si>
  <si>
    <t>We investigate production risk, technical efficiency and risk attitudes amongst contract and independent farmers. We use a Bayesian parametric approach and stochastic dominance quantile regression methods to compare technical efficiency and risk attitude of smallholders in Nepal. Using farm-level data, we find that contract farmers appear to show lower inefficiency and lower production risk. Additionally, contract and independent farmers can increase output by reducing the scale of operation. Regardless of the commodity produced and farming arrangement (contract or independent production), we find that labour, land and other inputs are risk-augmenting, while the role of capital is mixed. We find a second order stochastic dominance (SSD) for lentils, and first order stochastic dominance (FSD) for tomatoes, ginger and HYV paddy seed commodities. Finally, contract farmers are more risk averse than independent farmers, regardless of the commodity produced.</t>
  </si>
  <si>
    <t>10.1111/1477-9552.12291</t>
  </si>
  <si>
    <t>['Wassie, SB', 'Kusakari, H', 'Masahiro, S']</t>
  </si>
  <si>
    <t>Purpose Using a recent rural farm household survey, the purpose of this paper is to investigate inclusiveness and effectiveness of agricultural cooperatives in Ethiopia.Design/methodology/approach The study employs a logit model to examine inclusiveness and an endogenous switching regression (ESR) model to evaluate the effectiveness of agricultural cooperatives.Findings The results show that agricultural cooperatives are less inclusive of land-poor and illiterate households. On the other hand, the estimated results indicate that cooperatives effectively improved agricultural performance and welfare of its member households - i.e. membership in cooperatives increases yield and income by 1.37 quintal/hectare and 1,804 birr, respectively. Moreover, the result shows that marketing cooperatives effectively increased marketed surplus of their members by 34 percent.Research limitations/implications The study has important implications regarding the ways to improve the effectiveness and/or inclusiveness of agricultural cooperatives.Originality/value While accounting for the collective behavior of cooperatives, this study uses multiple outcome variables in examining the effectiveness of cooperatives in Ethiopia. Furthermore, this paper employs the ESR model and accounts for potential problems in estimating impact using non-experimental data.</t>
  </si>
  <si>
    <t>INTERNATIONAL JOURNAL OF SOCIAL ECONOMICS</t>
  </si>
  <si>
    <t>10.1108/IJSE-07-2018-0340</t>
  </si>
  <si>
    <t>['Neupane, H', 'Paudel, KP', 'Adhikari, M', 'He, QY']</t>
  </si>
  <si>
    <t>Goat is a source of cash income to smallholders in many developing countries. The productivity of goat farmers is poorly understood and assumed similar across all households. Cooperatives are hailed as an institution that can provide market power to smallholders in developing countries. We assess the impact of cooperatives on the technical efficiency of goat farmers in Nepal. Multistage sampling and in-person interviews were used to collect information from 334 nonmember and 327 member cooperative farmers from two prominent goat production districts in Nepal. We use translog production function to calculate the technical efficiency. The endogeneity associated with cooperative membership is addressed through an instrumental variable approach. The one-step analysis was used to avoid bias due to the one-sided stochastic frontier analysis error. All conventional inputs have significant and positive impact on performance. Cooperative membership shows positive and significant impact on technical efficiency. The average technical efficiency score of cooperative members was 93.2%, while of nonmembers was 90.7%, and the difference was significant. Variables positively affecting technical efficiency include number of family members in agriculture, education, and training on goat production. Cooperative membership encourages farmers to embark on commercial production, fodder tree planting, farm byproducts utilization and kitchen waste utilization.</t>
  </si>
  <si>
    <t>10.1111/apce.12371</t>
  </si>
  <si>
    <t>['Bernard, T', 'Taffesse, AS', 'Gabre-Madhin, E']</t>
  </si>
  <si>
    <t>This article examines the impact of marketing cooperatives on smallholder commercialization of cereals using detailed household data in rural Ethiopia. We use the strong government role in promoting the establishment of cooperatives to justify the use of: propensity score matching to compare households that are cooperative members to similar households in comparable areas without cooperatives. The analysis reveals that although cooperatives obtain higher prices for their members, they are not associated with it significant increase in the overall share of cereal production sold commercially by their members. However, these average results hide considerable heterogeneity across households. In particular, we find that smaller farmers tend to reduce their marketed Output as a result of higher prices, whereas the opposite is true for larger farmers.</t>
  </si>
  <si>
    <t>10.1111/j.1574-0862.2008.00324.x</t>
  </si>
  <si>
    <t>['Debela, M', 'Diriba, S', 'Bekele, H']</t>
  </si>
  <si>
    <t>This study attempts to analyse the impact of cooperatives on the smallholders' income, productivity, marketed surplus and saving in East Hararghe Zone of Haramaya District. The study is based on primary cross-sectional data collected from cooperative member and non-cooperative member household heads. The propensity score matching (PSM) estimates complemented by a bias correction matching (BCM) and Lewbel instrumental variable (IV) regression estimation shows that cooperatives have a positive impact on smallholders' income and productivity. The findings have strong policy implications. The rural development of the country should work toward strengthening and expanding the existing rural organizations through training and capacity building programmes. It is important particularly establishing new rural-based organizations that enable rural households to engage in business activities. Doing that may help reduce poverty and increase smallholders' income, productivity, and capital accumulation.</t>
  </si>
  <si>
    <t>10.1111/apce.12175</t>
  </si>
  <si>
    <t>['Nuhu, AS', 'Liverpool-Tasie, LSO', 'Awokuse, T', 'Kabwe, S']</t>
  </si>
  <si>
    <t>The rapid expansion of food supply chains across Africa has created huge market opportunities for farm-ers. In particular, the rise of numerous enterprises engaged in food processing and trading in the 'mid-stream' of value chains is promising. Compared to large enterprises using formal contracts, midstream enterprises not using contracts are considered more accessible to small-scale farmers. However, the extent to which economic benefits of the recent expansion of these non-contract opportunities in Africa is inclusive of smallholder farmers is uncertain and largely unexplored. This is critical for the global debate on poverty and sustainable economic development as the share of agricultural land under small -holder farmers, who constitute a significant proportion of the world's poor is still rising. This paper con-tributes to this thin literature with evidence from Zambia, where a growing demand for meat has stimulated growth of the soybean industry. We use nationally-representative panel survey data from Zambia to explore the welfare effects of smallholder engagement with soybean traders and processors in non-contractual arrangements. The analysis uses fixed effects and instrumental variables estimation techniques to address the endogeneity of the smallholder decision to sell to large-scale traders and pro-cessors. We find significant positive crop income effects of selling to soybean large-scale traders and pro-cessors on all smallholders. However, the observed effects only translate into higher total household incomes and poverty reduction for medium-scale smallholders (operating 5 ha-20 ha) but not for small-scale smallholders operating less than five hectares. The positive crop income effects are mainly driven by the opportunity to sell more although small-scale smallholders receive a price premium from selling to large buyers. These results suggest that the recent expansion of the soybean industry in Zambia is benefiting smallholder farmers but not necessarily enough to move the smallest of these farmers out of poverty.Published by Elsevier Ltd.</t>
  </si>
  <si>
    <t>10.1016/j.worlddev.2021.105469</t>
  </si>
  <si>
    <t>['Sinyolo, S', 'Mudhara, M']</t>
  </si>
  <si>
    <t>Organising smallholder farmers into groups has become an important and preferred mechanism through which the South African government and other rural development agencies seek to address rural poverty and household food insecurity. This study investigates whether collective action through farmer groups has improved incomes among rural farming households in South Africa. The propensity score matching (PSM) method and the treatment effect approach were used to analyse a sample of 984 rural households from four districts in KwaZulu-Natal. The PSM results indicated that participation in farmer groups significantly and positively influenced household incomes. Group membership increased the average household incomes per adult equivalent by about R3000. However, the Rosenbaum bounds tests indicated that the impact estimates obtained using the PSM approach were not robust to hidden bias. The treatment effect regression model, which controls for hidden bias, was estimated, and the results supported those of PSM. The results also indicated that groups benefit more those who are educated and are males, suggesting a bias against the females and those less educated. The results suggest that organising smallholder farmers into groups can play a positive role in rural poverty reduction. For greater impact, policy makers should promote group formation and participation among smallholder farmers as well as introduce adult literacy classes to improve education levels.</t>
  </si>
  <si>
    <t>10.1080/03031853.2018.1451349</t>
  </si>
  <si>
    <t>['Ahmed, M.H.', 'Mesfin, H.M.']</t>
  </si>
  <si>
    <t>This study evaluated the impact of agricultural cooperative membership on the wellbeing of smallholder farmers using cross-sectional data collected from the eastern part of Ethiopia. Using consumption per adult equivalent as a wellbeing indicator, we measured the impact of agricultural cooperative membership by implementing propensity score matching and endogenous switching regression estimation techniques. Both estimation methods indicate that joining agricultural cooperatives has a positive impact on the wellbeing of smallholder farmers. Furthermore, the analysis also indicates that agricultural cooperative membership has a heterogeneous impact on wellbeing among its members. © 2017, The Author(s).</t>
  </si>
  <si>
    <t>10.1186/s40100-017-0075-z</t>
  </si>
  <si>
    <t>['Herrmann, R', 'Nkonya, E', 'Fasse, A']</t>
  </si>
  <si>
    <t>This article investigates smallholder market linkages in food value chains in sub-Saharan Africa, using Tanzania as a case study. Specifically, we analysed the status and drivers of market linkages among farmers, and their impact on agricultural income and food security. The analysis is based on nationally representative household survey data, using a combination of descriptive statistics and econometric approaches. Although most farmers in Tanzania are integrated into agricultural markets, their level of commercialization is very low, with an average of only 30% of their crop production sold. Around 15% of farmers who sell crops have access to potentially more rewarding market linkages (e.g. through cooperatives or contract farming). The econometric results show that, controlling for a number of confounding factors, farmers with market linkages are more commercialized, and receive significantly higher producer prices and crop income than those without such linkages. However, in spite of these positive results, we did not find significant differences in terms of household food security.</t>
  </si>
  <si>
    <t>FOOD SECURITY</t>
  </si>
  <si>
    <t>10.1007/s12571-018-0792-5</t>
  </si>
  <si>
    <t>['Vicol, M']</t>
  </si>
  <si>
    <t>In the recent explosion of attention given to the land grabbing phenomenon, contract farming has been identified as a potentially inclusive alternative for smallholders to outright acquisition of farm land by agri-business capital. This paper responds to these claims by resituating contract farming as an equally important form of land control. The focus of the paper is a case study of potato contract farming in Maharashtra, India. While there is 'nothing new' about contract farming as a mode of agriculture production in India, its influence on patterns of agrarian change is poorly understood. Adopting an agrarian political economy-informed livelihoods approach, the paper argues that rather than an inclusive alternative to land grabbing, contract farming in the study site represents another way that capital is coming to control land in rural India, with just as important implications for agrarian livelihoods. While some individual households have improved their livelihoods through participation, the contract scheme acts to reinforce already existing patterns of inequality. In particular, the unequal power relations between firm and farmer skew the capture of benefits towards the firm, and render participating households vulnerable to indebtedness and loss of autonomy over land and livelihood decisions.</t>
  </si>
  <si>
    <t>GEOFORUM</t>
  </si>
  <si>
    <t>10.1016/j.geoforum.2017.07.012</t>
  </si>
  <si>
    <t>['Wang, MY', 'He, B', 'Zhang, JS', 'Jin, YA']</t>
  </si>
  <si>
    <t>"Industry prosperity", as a key content of the Rural Revitalization Strategy, is an effective way to increase farmers' income, agricultural development and rural prosperity. Cooperatives have the functions of serving, assisting and enriching the people and are an important organizational carrier for achieving rural industry prosperity. This paper uses the propensity score-matching model and the field survey data of Dajiuhu Town, Shennongjia, Hubei Province to study the effect of farmers' participation in cooperatives on their net income by means of quantitative analysis. The empirical results show that (1) farmers' participation in cooperatives can improve their net income level; (2) the education level of farmers has a significant effect on their participation in cooperatives; (3) household factors, production and management characteristics and external environment also have an important effect on farmers' participation. Based on the above conclusions, this research proposes the encouragement of farmers to actively participate in cooperatives, improve their education level, vigorously improve rural infrastructure and enhance farmers' self-development efficiency to promote the continuous increase of farmers' incomes, and give rise to the positive role of cooperatives in rural development, in order to realize the revitalization and sustainable development of rural areas.</t>
  </si>
  <si>
    <t>10.3390/su132313172</t>
  </si>
  <si>
    <t>Background: Most coffee in Ethiopia is produced by smallholder farmers who face a daily struggle to get sufficient income but also to feed their families. At the same time, many smallholder coffee producers are members of cooperatives. Yet, literature has paid little attention to the effect of cooperatives on combating food insecurity among cash crop producers including coffee farmers.Objective: The objective of the study was to investigate how coffee cooperative membership may affect food security among coffee farm households in Southwest Ethiopia.Methods: The study used cross-sectional household data on income, expenditure on food, staple food production (maize and teff), and utilization of improved inputs (fertilizer and improved seed) collected from 256 randomly selected farm households (132 cooperative members and 124 non-members) and applied an inverse probability weighting (IPW) estimation to assess the impact of cooperative membership on food security.Results: The result revealed that cooperative membership has a positive and significant effect on staple food production (maize and teff) and facilitated technological transformation via increased utilization of fertilizer and improved seeds. Nonetheless, the effect on food expenditure and income could not be confirmed.Conclusion: Findings suggest a trade-off between coffee marketing and input supply functions of the cooperatives, impairing their true food security impact from the pooled income and production effect.</t>
  </si>
  <si>
    <t>FOOD AND NUTRITION BULLETIN</t>
  </si>
  <si>
    <t>10.1177/0379572118765341</t>
  </si>
  <si>
    <t>['Warsanga, William Barnos', 'Evans, Edward Anthony', 'Gao, Zhifeng', 'Useche, Pilar']</t>
  </si>
  <si>
    <t>We analyze the efficiency of wheat farmers toward the ever-increasing demand for wheat in Tanzania. Translog production and cost functions were utilized in the stochastic frontier analysis to examine technical, allocative, and economic efficiencies (TE, AE, and EE) of wheat farmers in Northern Tanzania. Propensity score matching through caliper radius and nearest neighbor methods were utilized to analyze the impact of value chain participation on smallholder farm efficiency levels. Analysis revealed that the average TE, AE, and EE scores for farmers' value chain participation were 79%, 80%, and 64%, respectively, in the study area, implying that wheat farmers could still improve their level of TE, AE, and EE by 21%, 20%, and 36%, respectively. Caliper radius matching revealed that the net effects of farmers' participation in vertical coordination on TE, AE, and EE were 6.8%, 5.7%, and 8.7%, respectively, while the net effects of farmers' horizontal coordination participation were 6.3%, 9.5%, and 11.6%, respectively. This indicates that farmers' participation in value chain (vertical and horizontal coordination) would positively impact their level of wheat farm efficiencies. Based on the results, we recommend the expansion of wheat plots and use of modern farming technologies to increase wheat production in Tanzania. To further improve farm unit efficiency, we recommend additional formal education for future farmers, more on-farm extension training, and participation in the value chain through contracts and farmers' associations.</t>
  </si>
  <si>
    <t>['Chagwiza, C', 'Muradian, R', 'Ruben, R']</t>
  </si>
  <si>
    <t>This study assesses the impact of cooperative membership among dairy producers in Selale, Ethiopia. We selected ten impact indicators: proportion of dairy income to total household income, total dairy income, proportion of crossbreed cows to the total number of cows in the herd (indicator of technological innovation), amount of feed bought (another indicator of technological innovation), milk production, milk productivity, commercialization, price per liter of milk, price per kg of butter and the share of milk production that is processed at the household level. In order to minimize the biases that may arise by simply comparing members and non-members, we employed a propensity score matching technique. The empirical analysis shows that cooperatives are strong in facilitating technological transformations and commercialization but weak in offering better prices. These findings suggest structural trade-offs between different domains of cooperatives' action. Overall, our study concludes that cooperatives can be efficient business institutions to foster rural development and food security. (C) 2016 Elsevier Ltd. All rights reserved.</t>
  </si>
  <si>
    <t>10.1016/j.foodpol.2016.01.008</t>
  </si>
  <si>
    <t>['Ortega, DL', 'Bro, AS', 'Clay, DC', 'Lopez, MC', 'Tuyisenge, E', 'Church, RA', 'Bizoza, AR']</t>
  </si>
  <si>
    <t>This study uses data from 1,024 coffee producing households to address two critical questions regarding the role of cooperatives in Rwanda's coffee sector: Does cooperative membership increase adoption of best practices and coffee productivity? and do cooperatives improve farm household welfare? Using a propensity score matching technique to account for selection bias, we find that cooperatives are a critical institution for building farmer capacity, promoting adoption of improved technologies and inputs, and increasing productivity. We discuss the role that cooperatives can play in increasing farmer welfare and reestablishing the coffee sector as a pillar of growth in the country.</t>
  </si>
  <si>
    <t>10.1007/s12571-019-00952-9</t>
  </si>
  <si>
    <t>['Tefera, DA', 'Bijman, J']</t>
  </si>
  <si>
    <t>Foreign direct investment (FDI) facilitates modernization of domestic agri-food systems in emerging economies through increased use of vertical coordination. This paper sheds lights on how international brewer investments in African food systems affect smallholder market participation and value chain development. In particular, we analyze the impact of contracts among malt barley producers in Ethiopia. Using cross-sectional survey data, we employ inverse probability-weighted regression adjustment (IPWRA) and propensity score matching (PSM) techniques to analyze the economic impact of contracting. We find that contrary to popular belief, contracting has positive and significant impact on malt barley production, intensification, commercialization, quality improvement, and farm gate prices, ultimately resulting in increased net income and spillover into the productivity of other food crops.</t>
  </si>
  <si>
    <t>10.1186/s40100-021-00198-0</t>
  </si>
  <si>
    <t>['Getnet, Kindie', 'Anullo, Tsegaye']</t>
  </si>
  <si>
    <t>Agricultural cooperatives are important rural organizations supporting livelihood development and poverty reduction. In recognition of such roles of cooperatives, Ethiopia showed a renewed interest in recent years in promoting cooperative sector development. However, there is lack of a wider and systematic analysis to produce sufficient empirical evidence on the livelihood development and poverty reduction impacts of cooperatives in the country. Using a matching technique on rural household income, saving, agricultural input expenditure and asset accumulation as indicator variables, this paper evaluates the livelihood impact of agricultural cooperatives in Sidama zone, Ethiopia. The finding shows that cooperatives improved the livelihoods of service user farmers through impacting better income, more savings and reduced input costs. In view of such evidence, further promotion, deepening and supporting of agricultural cooperatives is recommended.</t>
  </si>
  <si>
    <t>['Ganewo, Z.', 'Balguda, T.', 'Alemu, A.', 'Mulugeta, M.', 'Legesse, T.', 'Kaske, D.', 'Ashebir, A.']</t>
  </si>
  <si>
    <t>Background: It is believed that in Ethiopia barley has been cultivated before 3000BC. Among the cereals, it is ranked in fifth place and the most important crop next to teff, sorghum, and wheat in the country. Different works of literature highlight that engagement in contract farming is one of the innovations promoted to tackle technology constraints of the smallholder farmers, as a possible solution to raising productivity and linking smallholders in the emerging modern marketing chains. Associated with the rapid rate of urbanization in the country, there is a high demand for malt barley which is resulting high expansion of beer factories. Consequently, in the study area, many farmers got into a contract agreement with Assela malt barley factories. Recent studies conducted on malt barley in Ethiopia gave much emphasis to the value chain aspect of malt barley. Therefore, the main motive behind this study was to fill the empirical literature gap in the field by giving much emphasis on the impact assessment of malt barley contract arrangement on income and food items dietary diversity of the respondent households. Methodology: To attain the study objectives, both primary and secondary data were collected and used. Randomly selected 312 households comprising 127 households engaged in malt barley contract farming arrangements and 185 non-contract households were the source of primary data for this study. Secondary data were collected from a review of different works of literature. Both descriptive and econometric models were used to analyze the primary data using Stata software version 14. The propensity score matching model was applied to examine the impact of malt barley contract farming engagement on the income and dietary diversity of the respondents. Result: It was found that family size, credit use, livestock holding, malt barley production experience, frequency of extension contact, and land allotted for malt barley production positively determine the probability of participation in malt barley contract farming arrangement. Contrary to this, distance to the malt barley collection centers negatively determine the probability of participation in malt barley contract farming. The ATT estimation of the PSM indicated that participation in malt barley contract farming has a positive impact on the income and dietary diversity of the respondent households. Conclusion: Participation in contract farming had a positive and significant impact on the annual income and dietary diversity of the smallholder households. The sensitivity analysis result showed that the impact results estimated by this study are insensitive to unobserved selection bias and the result obtained shows the true impact of contract farming on the income of the households. Therefore, concerned bodies working on malt barley production aspects as a development intervention should work to encourage non-contract farmers to engage in this activity. © 2022, The Author(s).</t>
  </si>
  <si>
    <t>Agriculture and Food Security</t>
  </si>
  <si>
    <t>10.1186/s40066-022-00396-z</t>
  </si>
  <si>
    <t>['Blekking, J', 'Gatti, N', 'Waldman, K', 'Evans, T', 'Baylis, K']</t>
  </si>
  <si>
    <t>Policymakers in Southern Africa have long viewed agricultural cooperatives as a way to reach rural households more easily, but because not all rural households can afford to join cooperatives, this raises questions about membership inclusivity and whether cooperatives advantage some smallholders over others. Agricultural cooperatives can serve as an institutional vehicle for policymakers to deliver direct benefits to smallholder farmers in the form of subsidized agricultural inputs, usually improved seed varieties and fertilizers. They can also serve as platforms for collective action through which smallholders can reduce transportation and transaction costs or disperse the costs of marketing. In Zambia farmers are required to join a cooperative to qualify for seed and fertilizer support through the national Farmer Input Support Program (FISP), which is a structural incentive for cooperative membership and makes it complicated to determine if cooperative membership increases use of inputs and yields on its own. Using the Inverse Probability Weight Regression Adjustment (IPWRA) technique, we find Zambian smallholders participating in cooperatives achieve significantly higher maize yields and use significantly more hybrid-maize seed and fertilizers, even when controlling for FISP eligibility. Furthermore, across all selected productivity and input variables we find greater average treatment effects from cooperative membership than FISP participation. Cooperative membership is also associated with more assets, more land, and higher maize yields, which suggests that the poorest rural households are often not cooperative members. Cooperatives can be a powerful poverty policy tool to deliver direct benefits to small farmers, but not including the poorest households likely widens the rural poverty gap, both in terms of limited direct benefits of input support programs and in terms of farmers missing out on cooperative-specific benefits. (c) 2021 Elsevier Ltd. All rights reserved.</t>
  </si>
  <si>
    <t>10.1016/j.worlddev.2021.105616</t>
  </si>
  <si>
    <t>['Rokhani', 'Fauziyah, D.', 'Supriono, A.', 'Hariyati, Y.', 'Raharto, S.', 'Hapsari, T.D.', 'Adi, A.H.', 'Khasan, A.F.', 'Rondhi, M.']</t>
  </si>
  <si>
    <t>The revitalization of farmer organizations has become the central paradigm in agricultural development. In Indonesia, increasing farmer participation in farmer groups, associations and cooperatives is the strategy to revitalize farmer organizations. This study aimed to determine the factors influencing farmers' participation in farmer groups, associations and cooperatives. This study employed data from the Sugarcane and Tobacco Plantation Farm Household Survey in 2014, consisting of 8,831 (70.73%) sugarcane farmers and 3,645 (29.27%) tobacco farmers. Logistic regression analysis was used to identify the factors contributing to farmers' participation in each organization. The results showed that harvest area, access to extension and contract farming positively affect farmers’ participation in organizations. Farmers' age and education positively affect their participation in associations and cooperatives but do not significantly affect their group participation. Land tenure has an ununiform effect on farmer participation in each organization. Tenant farmers are less likely to participate in farmer groups and cooperatives, but they tend to participate in associations. Meanwhile, the owner farmers are less likely to join cooperatives. Government support positively influences farmer group participation, shows a negative effect on participation in associations and has a non-significant effect on participation in cooperatives. Finally, farmers' wealth gives a positive effect on their participation in cooperatives, a negative effect on their participation in associations and a non-significant effect on farmer groups. These results depict that farmer groups are more inclusive than cooperatives and associations. © 2021 Universitas Sebelas Maret.</t>
  </si>
  <si>
    <t>10.20961/carakatani.v36i2.46817</t>
  </si>
  <si>
    <t>["O'Brien, David John", 'Banwart, Lloyd', 'Cook, Michael L']</t>
  </si>
  <si>
    <t>The question addressed in this article is what precisely are the benefits that small-scale farmers in the developing world receive from being members of producer-controlled vertical value chains? A baseline comparative survey was conducted of members and non-members of four vertically coordinated dairy cooperatives, three in Kenya and one in Uganda (N=3,986), which are part of a larger five-year longitudinal cooperative study. The study measures both objective income gains and subjective satisfaction gains from cooperative membership. Cooperative members have a small but statistically significant advantage over non-members in income from dairy, but other incentives for membership are based on selective incentives (i.e., provision of non-income services to members) and social capital (i.e., trust that the cooperative will purchase their milk and pay them a fair price). These findings suggest that the motivations for cooperative membership in developing countries are not dissimilar from motivations of cooperative members in more developed countries. This coupled with similar organizational design issues suggests that greater attention should be paid to larger-scale vertically coordinated collective action models in development theory and research.</t>
  </si>
  <si>
    <t>Poverty &amp; Public Policy</t>
  </si>
  <si>
    <t>Wiley Subscription Services, Inc.</t>
  </si>
  <si>
    <t>Washington</t>
  </si>
  <si>
    <t>https://doi.org/10.1002/pop4.50</t>
  </si>
  <si>
    <t>['Selhausen, FMZ']</t>
  </si>
  <si>
    <t>Women smallholders face greater constraints than men in accessing capital and commodity markets in Sub-Saharan Africa. Collective action has been promoted to remedy those disadvantages. Using survey data of 421 women members and 210 nonmembers of a coffee producer cooperative in Western Uganda, this study investigates the determinants of women's participation in cooperatives and women's intensity of participation. The results highlight the importance of access to and control over land for women to join the cooperative in the first place. Participation intensity is measured through women's participation in collective coffee marketing and share capital contributions. It is found that duration of membership, access to extension services, more equal intrahousehold power relations, and joint land ownership positively influence women's ability to commit to collective action. These findings demonstrate the embeddedness of collective action in gender relations and the positive value of women's active participation for agricultural-marketing cooperatives.</t>
  </si>
  <si>
    <t>FEMINIST ECONOMICS</t>
  </si>
  <si>
    <t>10.1080/13545701.2015.1088960</t>
  </si>
  <si>
    <t>Wydawnictwo Uniwersytetu Przyrodniczego w Poznaniu</t>
  </si>
  <si>
    <t>Poznan</t>
  </si>
  <si>
    <t>['Dohmwirth, C', 'Hanisch, M']</t>
  </si>
  <si>
    <t>This article scrutinizes key effects of women's empowerment through cooperative membership. Since the 1980s, over 3000 women-only dairy cooperative societies have been founded in Karnataka, India, with the objective of economically and socially empowering women. First we review the broader literature on gender and collective action in a development context and then empirically assess empowerment levels among fifty-eight female dairy farmers in Karnataka. We discriminate between membership and non-membership status in women-only versus mixed-gender dairy cooperatives and compare empowerment levels among those groups, borrowing categories from the Women's Empowerment in Agriculture Index. We find that, in a context of rural poverty in which women-only cooperatives are promoted without offering additional development opportunities for men, the empowering effects remain limited to increased leadership abilities. Cooperative membership as such does not automatically enhance women's control over income or their intrahousehold decision-making power. In fact, members of women-only cooperatives perceive themselves as having even less control over dairy income and productive decisions compared with unorganized female dairy producers. These findings suggest that collective organizations in the dairy sector which systematically exclude men may fail to increase women's empowerment at the household level. At the same time, women face entry barriers to participation in mixed-gender cooperatives. We conclude that policies in support of women-only cooperatives and female members in mixed-gender cooperatives may require more rigorous evaluation.</t>
  </si>
  <si>
    <t>COMMUNITY DEVELOPMENT JOURNAL</t>
  </si>
  <si>
    <t>10.1093/cdj/bsx014</t>
  </si>
  <si>
    <t>['Wangu, J', 'Mangnus, E', 'van Westen, ACM']</t>
  </si>
  <si>
    <t>Food and nutrition security remain at the top of development priorities in low income countries. This is especially the case for smallholder farmers who derive their livelihood from agriculture yet are often the most deprived. Inclusive agribusinesses have been championed as a key strategy to address local constraints that limit smallholders' participation in regional and global value chains, thereby enhancing their livelihood, and food and nutrition security, accordingly. In this paper, based on a mixed method research approach, we explore the potential food and security contribution of inclusive agribusiness in Makueni county, Kenya. We focus on the smallholders' constraints and needs, exploring the extent to which these are addressed by such purported pro-poor approach. First, using independent samplet-tests and a probit regression model, we explore who are able to participate in an ongoing intervention. We compare how participants and non-participants differ in terms of key socio-economic characteristics and establish which of these attributes are associated with successful integration into the business. Second, we again use independent samplet-tests to determine how the participants and non-participants compare in terms of their food and nutrition security. The household food and nutrition security is assessed with the conventional measurement tools: the household food insecurity access scale and the household food dietary diversity score. We find that participation in the inclusive agribusiness favors smallholder households with relatively higher production capacity in terms of better physical capital (land and number of mango trees, financial capital), access to loans, and human capital (age, education, and family size). Following income improvement, the participants' household food security situation is significantly better than for non-participants. However, participation does not improve household dietary diversity, implying that improvement in income does not necessarily lead to better household nutrition security. To address the limitations of inclusive agribusiness, we propose policymakers and development actors to critically explore the contextual background prior to intervention design and implementation, and accordingly devise a broader approach for more inclusivity of the very poor and marginalized, and better food and nutrition security outcomes as a result. Given that not every smallholder could benefit from inclusive agribusiness for their food needs due to resource scarcity, alternative livelihood supports, including social protection programs and safety net plans, should be considered.</t>
  </si>
  <si>
    <t>10.3390/su12145521</t>
  </si>
  <si>
    <t>['Handino, TD', "D'Haese, M", 'Demise, F', 'Tamirat, M']</t>
  </si>
  <si>
    <t>The repercussions of reforming an agricultural market are mainly observed at the most vulnerable segment of the value chain, namely, the producers. In the current commodity market created with trade through the Ethiopian Commodity Exchange (ECX), coffee is less traceable to its producers. Only cooperatives that sell certified coffee through the unions they belong to, are allowed to bypass the more commodified ECX market. This study aims to investigate if small-scale coffee producers in southwestern Ethiopia that sell coffee through the certified cooperative are better off. It is assumed that the coffee sales through, and membership of, a cooperative, allows farmers to improve their coffee production as well as to improve other aspects of their livelihood. A sustainable livelihood approach was used as the inspiration for the welfare indicators that needed to be considered, data collected amongst members and non-members of certified cooperatives, and a propensity score model to investigate the impact of cooperative membership on the livelihood indicators. Results suggest that members of certified cooperatives indeed receive, on average, better prices. Yet, no evidence was found that indicates that the higher price is translated into better household income. Furthermore, coffee plantation productivity of those members who were interviewed was lower than that of the non-members. This finding could explain the failure to find an overall effect. Since the majority of the producers' income emanate from coffee, a sustainable way of enhancing the productivity of the coffee could revitalize the welfare of the coffee producers.</t>
  </si>
  <si>
    <t>10.22434/IFAMR2018.0047</t>
  </si>
  <si>
    <t>['Fischer, E', 'Qaim, M']</t>
  </si>
  <si>
    <t>This article investigates determinants and impacts of cooperative organization, using the example of smallholder banana farmers in Kenya. Farmer groups are inclusive of the poor, although wealthier households are more likely to join. Employing propensity score matching, we find positive income effects for active group members. Yet price advantages of collective marketing are small, and high-value market potentials have not yet been tapped. Beyond prices, farmer groups function as important catalysts for innovation adoption through promoting efficient information flows. We discuss the conditions under which collective action is useful, and through what mechanisms the potential benefits emerge. (C) 2011 Elsevier Ltd. All rights reserved.</t>
  </si>
  <si>
    <t>10.1016/j.worlddev.2011.11.018</t>
  </si>
  <si>
    <t>In developing countries, supply chains are rapidly transforming. However, smallholder farmers, in particular, have experienced mixed impacts in inclusion and exclusion from modern supply chains (MSCs). Therefore, by taking Pakistan's mandarin industry as a case, this study aims to analyze the farmers' efficiency and inclusiveness in modern supply chains and compare them across the farm size categories, i.e., small, medium, and large. For that purpose, cross-sectional data from 300 farmers were collected to test the posit objectives. The empirical investigation was made using the endogenous treatment effect model and the propensity score matching approach. Findings show that large farmers prefer to participate in MSCs, driven by contractors, processors or exporters. Conversely, the smallholders are more inclined to participate in the traditional supply chains (TSCs), driven by village vendors, local retailers/consumers, middlemen, and traditional fruit and vegetable markets. The results also revealed a positive connection between efficiency and farmers' inclusion in the MSC. Orchard size, education, off-farm income, and extension services positively impact profitability. In terms of an increase in farmers' profitability, the efficiency improvement can benefit the resource-poor smallholders who make up 74% of the total farmers in the sample. Therefore, these results are noteworthy for devising policy actions to facilitate smallholder inclusion in the modern agri-food supply chains to alleviate rural poverty and ensure farmers' wellbeing.</t>
  </si>
  <si>
    <t>HORTICULTURAE</t>
  </si>
  <si>
    <t>10.3390/horticulturae8111041</t>
  </si>
  <si>
    <t>['Khan, N', 'Ray, RL', 'Kassem, HS', 'Ihtisham, M', 'Siddiqui, BN', 'Zhang, SM']</t>
  </si>
  <si>
    <t>Global climate change may result in major environmental issues that have already affected and will continue to affect agricultural sector in the future. A continuing effort to utilize and adopt new agricultural technologies is necessary to mitigate climate change and increase agricultural income. Agricultural cooperatives are gradually being used in emerging countries to encourage improved technology and reduce food insecurity and poverty. This research analyses the influence of cooperative supports (CS) and technology adoption (TA) on agricultural income in Pakistan. It applied the propensity score matching (PSM) technique to evaluate the productivity on survey data from 498 wheat growers to conduct counterfactual analysis for farmers in Pakistan. In addition, a dual selection model (DSM) was applied to resolve the bias in sample selection caused by observed and unobserved aspects of survey data. The results showed that, contrasted with non-membership and non-adopters, growers who joined CS and TA could boost agricultural income by 2.78% and 2.35%, respectively. Stimulatingly, the influence of less-revenue farmers on agricultural income was more substantial than that of high-income farmers. Agricultural income of growers who attached cooperatives and adopted improved agricultural technology enhanced by 5.45% and 4.51%, respectively. These results, among others, emphasize the optimistic role of growing CS and TA in boosting wheat farmer's income. The findings of the study showed strong relationships among education, age, skill, training, gender with CS and TA, and agricultural income. Overall, this study can be helpful in conducting similar studies in other emerging/developing countries for wheat or any other crop growers.</t>
  </si>
  <si>
    <t>10.3390/land11030361</t>
  </si>
  <si>
    <t>['Fitawek, W', 'Hendriks, S', 'Reys, A', 'Fossi, F']</t>
  </si>
  <si>
    <t>Large-scale agricultural investments in developing countries have escalated over the past decade. While much is written about the potential adverse effects of these acquisitions on local communities, there is a paucity of evidence of these impacts. This paper explores the effect of large-scale agribusinesses on household food security in two locations in Madagascar. One is plantation area or Location A and the other one is contract farming area or Location B. The sample of 601 households was classified into households (i) in which at least one member was employed or (ii) contracted to the agribusiness, (iii) in the same area that were neither employees nor contractors (non-engaged) and (iv) counterfactual households from another community. Employment opportunities from the agribusinesses seemed to improved food security. Dietary quality, food security and resilience were higher among employed households. Contract households were generally more food insecure than the counterfactual and non-engaged households. Living in the zone of influence did not seem to have major adverse effects on the food security of non-engaged households. However, female-headed households seemed disadvantaged in terms of access to employment and contracting opportunities. Unless attention is paid to women's access to employment and contracting opportunities, inequality may be exacerbated.</t>
  </si>
  <si>
    <t>10.1007/s12571-020-01055-6</t>
  </si>
  <si>
    <t>['Sendhil, R', 'Singh, R', 'Kumar, A', 'Chand, R', 'Pandey, JK', 'Kharub, AS', 'Verma, RPS']</t>
  </si>
  <si>
    <t>Barley, a nutri-rich cereal is gaining momentum among stakeholders owing to multiple health benefits but the concern is its declining area, possibly attributed to lack of market and competitive pricing strategy. Amongst alternatives, contract farming is widely suggested for better price realisation and assured market. In the context, the present study was carried out during 2013-15 in four major barley growing states in India, viz. Haryana, Madhya Pradesh, Rajasthan and Uttar Pradesh for identifying the determinants of contract farming from a sample of 400 randomly selected farmers using regression tree approach. Findings indicated that the average yield of farmers enrolled in contract farming was 4791 kg/ha (n=90) against non-contractors with an estimated yield of 3549 kg/ha (n=310), implying a yield advantage of 35%. The practice of enrollment into contracts was popular in Rajasthan as corroborated by regression tree. The analysis also indicated that farm size, seed replacement behaviour, source of seed and area under barley were turned as deciding factors in contract enrollment. Overall, the study indicated that region plays a prominent role in enrollment into contracts despite multiple benefits availed. The study advocates barley growers to take advantage of contract farming, especially small-holders to enroll into contracts for mitigating price risk apart from self-empowerment in barley production.</t>
  </si>
  <si>
    <t>INDIAN JOURNAL OF AGRICULTURAL SCIENCES</t>
  </si>
  <si>
    <t>['Kumar, A', 'Mishra, AK', 'Saroj, S', 'Joshi, PK']</t>
  </si>
  <si>
    <t>The Indian government has made significant efforts to promote dairy cooperatives to link the milk producers with consumers. Despite this, milk marketing is still dominated by traditional outlets. This paper examines the impact of modern dairy value chains on food security indicators such as net returns from dairying and consumption expenditures. Using a large, national, farm-level dataset from India and a multinomial endogenous switching regression model, results reveal that Indian dairy farmers' integration with the modern dairy value chain has a positive and significant impact on their food security (measured by net returns and household consumption expenditures). Participation in modern milk-marketing outlets significantly increases net returns per year, regardless of whether farmers choose one outlet or a combination.</t>
  </si>
  <si>
    <t>10.1016/j.foodpol.2019.01.010</t>
  </si>
  <si>
    <t>Contract farming is typically seen as a useful mechanism to help smallholders in overcoming market access constraints. However, in spite of economic benefits, high smallholder dropout rates from contract schemes are commonplace. We use quantitative and qualitative data from Ghana to show that smallholder farmers benefit from a resource-providing contract in terms of higher yields and incomes, but that most of them still regret their decision to participate in the contract scheme and would prefer to exit if they could. The analysis underlines that research focusing on narrowly defined economic indicators alone cannot explain farmers' satisfaction with contracts and their dropout behaviour. The main problem in the contract scheme is insufficient information provided by the company. Farmers do not understand all the contract details, which leads to substantial mistrust. Farmers believe that the company behaves opportunistically, for instance during the output weighing procedure, and these beliefs are significantly correlated with the farmers' wish to exit. We conclude that issues of mistrust and lack of transparency can contribute to breakdowns of smallholder contract schemes and that such issues should receive more attention in future research on contract farming.</t>
  </si>
  <si>
    <t>10.1080/00220388.2020.1850699</t>
  </si>
  <si>
    <t>['Basu, P', 'Chakraborty, J']</t>
  </si>
  <si>
    <t>Livestock-based livelihoods are currently being promoted by international development agencies as part of global efforts to combat poverty. India's dairy development program, organized around village cooperatives, has become an important model for such efforts. This article aims to identify household characteristics that influence membership in India's rural dairy cooperatives by comparing two villages representing different degrees of success. Utilizing logistic regression methods, data collected through a comprehensive survey of all households in the two villages are analyzed to examine (1) how variables describing animal ownership, agricultural attributes, and household labor availability contribute to explaining membership in the dairy cooperative; and (2) whether factors influencing membership differ across the two villages. Our results indicate that although agricultural property ownership influences cooperative membership in both villages, the kind of dairy animal used and labor utilized for dairying work also have a significant and context-specific effect on household participation. Key Words: agriculture, cooperatives, dairying, land, rural development.</t>
  </si>
  <si>
    <t>PROFESSIONAL GEOGRAPHER</t>
  </si>
  <si>
    <t>10.1080/00330120801985729</t>
  </si>
  <si>
    <t>['Gaillard, C', 'Derville, M']</t>
  </si>
  <si>
    <t>India's dairy sector has emerged as the world's largest dairy producer and has enabled 70 million farmers to generate income through its rapid growth. This success is linked to broad national policy support through the Operation Flood program and the emergence of an inclusive model of cooperatives. However, the informal sector is still the marketing channel most used by dairy producers, and with the liberalization of the dairy sector, the cooperative model is also facing competition from the private sector. By surveying 244 dairy farmers in two major but heterogeneous states in India, this paper examines the inclusiveness of the sector and the impact of dairy cooperative membership on farmers' income and livelihood. The originality of the paper concerns its systematic perspective on households' assets and activities. The results indicate that cooperative membership is associated with caste membership and farmers collection centers. Better incomes are associated with membership, particularly among farmers with less land and among smallholders, who are more dependent on their dairy income to lift themselves out of poverty.</t>
  </si>
  <si>
    <t>JOURNAL OF ASIAN ECONOMICS</t>
  </si>
  <si>
    <t>10.1016/j.asieco.2021.101422</t>
  </si>
  <si>
    <t>Cooperatives are considered as potential organizational vehicles for sustainable development due to their multiple objectives and diverse roles. In particular, a lot is expected from agricultural cooperatives since they depend mainly on natural resource-based activities where sustainability issues are central concerns. Using household survey data of 305 coffee farmers from Ethiopia, the impacts of cooperative membership on farmers' social and environmental performances are examined. Findings, based on propensity scores matching, show a significant positive impact of cooperatives on members' social capital including trust, commitment and satisfaction, and on human capital such as training sessions received and experiences gained. However, farmers' environmental performance is negatively associated with membership contrary to expectations. The findings suggest further efforts that need to be made by agricultural cooperatives to improve the environmental performance of farmers, while the accumulated human and social capitals are encouraging and can ease future collective actions toward cares for the environment and future generations.</t>
  </si>
  <si>
    <t>INTERNATIONAL JOURNAL OF SUSTAINABLE DEVELOPMENT AND WORLD ECOLOGY</t>
  </si>
  <si>
    <t>10.1080/13504509.2015.1052860</t>
  </si>
  <si>
    <t>['Kiwanuka-Lubinda, RN', "Ng'ombe, JN", 'Machethe, C']</t>
  </si>
  <si>
    <t>While contract farming and interlocked contractual arrangements (ICAs) are generally perceived to resolve persistent market failures and improve smallholder farmers' welfare in developing countries, uncertainties remain as to whether these arrangements enhance welfare because of farmers' low marketed volumes and margins. To account for potential selection bias, non-Gaussian and missing data problems, a robust two-stage Bayesian instrumental variable approach is used to determine the impact of dairy farmers' participation in ICAs on household income and milk revenue. Data are from smallholder dairy farmers in Zambia. We find that male household heads, wealth, experience selling to milk collection centres (MCCs), livestock holding, milking parlour ownership, landholding, and access to marketing information positively affect farmers' probability to participate in ICAs. However, increased off-farm income and distance to MCCs limit their participation. While some socioeconomic variables have significant positive effects of affecting ICA participation on household welfare, we find no sufficient evidence of causal effects of ICAs on household incomes and milk revenue among dairy farmers. Thus, while ICAs enhance smallholder farmers' access to markets, they may not address high rural poverty rates in developing countries. We provide some insights by which performance of ICAs in the dairy sector may be improved.</t>
  </si>
  <si>
    <t>10.1080/03031853.2021.1875854</t>
  </si>
  <si>
    <t>['Ingutia, R', 'Sumelius, J']</t>
  </si>
  <si>
    <t>Production by smallholders in rural Kenya is limited by institutional, technical and investment constraints. Female farmers are the majority among smallholders and have significant roles in agriculture; nonetheless, they face constraints in accessing resources. Recent primary data of 347 farmers ( proportional random sampling) was used to examine: ( a) factors affecting women's participation in agriculture; (b) factors influencing female farmers' decision to join a farmer group; and (c) the effect of women's membership in a farmer group on crop yield. We applied Probit and linear regression with endogenous treatment maximum likelihood methods. Results reveal that women's participation is positively influenced by membership in a farmer group and land ownership. Women's decision to join a farmer group is positively affected by access to credit, and negatively by limited decision-making power and lack of access to land. Crop yield is positively affected by membership years in a farmer group and ownership of mobile phones, negatively by lack of credit. Farmer groups are a particularly effective platform to improve crop yields and other constraints confronting female farmers. Surprisingly, this platform is under-utilised. Policymakers should invest in human, financial and physical capital of farmer groups as a pathway to rural development, improved rural livelihoods and reduced poverty.</t>
  </si>
  <si>
    <t>10.22434/IFAMR2020.0142</t>
  </si>
  <si>
    <t>['Herrmann, R', 'Grote, U']</t>
  </si>
  <si>
    <t>This article investigates the potential household welfare implications of large-scale agro-industry investments in Sub-Saharan Africa. Specifically, it compares the income and poverty of households integrated into a Malawian sugar investment with those households not integrated. Two different supply-chain set-ups are studied: smallholder outgrower and vertically integrated estate-production systems. Potential selection bias is addressed using propensity score matching and a number of robustness checks. We find significant positive income differences between participants in either supply-chain set-up and the respective counterfactual. Overall, income poverty is significantly lower among outgrowers relative to the counterfactual, whereas in the case of estate workers these differences are only significant for the extreme poverty line. Qualitative interviews confirm these results, but they also allude to risks for the rural poor associated with social conflicts in the expansion of new outgrower schemes as well as a lack of transparency in the operation of existing schemes, which are likely to undermine the poverty-reducing potentials of such investments.</t>
  </si>
  <si>
    <t>JOURNAL OF AFRICAN ECONOMIES</t>
  </si>
  <si>
    <t>10.1093/jae/ejv015</t>
  </si>
  <si>
    <t>['Wang, XL', 'Sarkar, A', 'Wang, HY', 'Zhang, FH']</t>
  </si>
  <si>
    <t>The value chain comprises several factors and activities useful for strengthening production and distribution by connecting producers with suppliers, intermediaries, and marketplaces and collaboratively creating added value for products or goods. However, the values of agricultural products mostly depend on various factors and actors, which should be linked together for fostering added values. Thus, there may be strong ground for facilitating a smooth transition of the agricultural value chain (AVC) within the prospects of emerging countries. It could be a key means of promoting a profound connection between smallholder farmers and modern agriculture facilities. It could be especially crucial for the highly perishable and high-value product such as fruits. The main aims of the study are to evaluate the factors influencing smallholder apple farmers' participation in the agricultural value chain and determine whether participation in AVC improves farmers' production performance. The empirical setup of the study was chosen based on survey data of apple growers in Shandong, China. The propensity score matching (PSM) and inverse probability weighted regression adjustment (IPWRA) models were employed to craft the study's outcomes. The main conclusions are as follows. (1) Fruit farmers' gender, total household expenditure, housing value, planting scale, planting years, degree of specialization, days of family labour input, and total days of employment have significant effects on their participation in AVC activities. (2) Fruit farmers' usage of improved fertilizers and organization participation supports a higher yield and net income per acre. (3) Participating in two kinds of AVC can significantly improve the yield per acre and net income per acre compared with only using one type of AVC (improved fertilizer). Policy makers should improve the existing policy by eliminating institutional barriers and enhancing human factors for farmers to participate in high-value chain activities. Governments should extend technical support, and enhance training facilities, and comprehensively promote the AVC among smallholder farmers. Finally, farmers' organizations (e.g., cooperatives and credit organizations) should come forward to help facilitate the effectiveness of AVC.</t>
  </si>
  <si>
    <t>10.3390/horticulturae7060153</t>
  </si>
  <si>
    <t>['Herrmann, Raoul']</t>
  </si>
  <si>
    <t>This article evaluates household welfare effects of large-scale agricultural investments in Tanzania, one of the main recipients of such investments in Africa. Specifically, the article compares households participating in sugar and rice investments through out-grower schemes or as agro-industry workers with non-participants in terms of household income and income poverty. Building on primary household data, it is one of the first studies to empirically analyze ex-post impacts of large-scale agricultural investments in Africa. The analysis draws on cross-section survey data of 516 households collected in Kilombero District, a priority cluster for the Southern Agricultural Growth Corridor of Tanzania (SAGCOT). The results show overall positive household welfare differences between participants of the investments and the respective counterfactual. However, there are large differences between arrangements and subsectors. Estimated effects for outgrowers are largest, yet for land-rich outgrowers more so than for land-poor. Effects for agro-industry workers in the sugar investment are significantly larger than for those in the rice investment, though in both investments land-poor workers seem to benefit. Hence, the study results suggest potential benefits of outgrower schemes and potentials of agro-industry wage employment for the land-poor to escape extreme poverty. Yet, it also stresses particularly the need to address the constraints of land-poor outgrowers. Qualitative interviews, for example, pointed to growing risks for land-poor outgrowers in the context of rising elite capture by larger outgrowers. All rights reserved, Elsevier</t>
  </si>
  <si>
    <t>World development</t>
  </si>
  <si>
    <t>Smallholder farmers search for their product buyers in local spot market transactions. In spot market transactions, farmers will not be assured of ready markets for their production, or face volatile market prices. Similarly malt barley farmers used to face challenges of accessing input, farm technology, credit, and information that undermine their livelihoods. Vertically coordinated malt barley supply chain is evolving fast in Ethiopia. The purpose of this study was to analyze nexus between vertical coordination and level of malt barley commercialization in the study area. This study has been conducted in four districts of Arsi highlands known for their malt barley production potentials and presence of active supply chain coordination. A three-stage sampling procedure was employed to collect data using interview schedule from 384 (190 contract and 194 non-contract) randomly selected malt barley farmers. Descriptive statistics and Tobit regression model used to analyze farmer and farm-related factors vis-a-vis vertical coordination and level and determinants of commercialization farm households. Accordingly, the study identified that 11.05% of the respondents had &lt;30% level of commercialization, when 55% were in between 30% and 65% and the rest, 34.21% of sampled malt barley farm households had more than 65% level of malt barley commercialization. Tobit regression revealed that farm size, yield, price, quantity of fertilizer applied, contract agreements, mobile phone ownership and access to credit were determinants of level of malt barley commercialization. Thus, endeavors of malt barley commercialization have to focus on improving access to technology, credit, extension, and organizing farmers in contract farming among others.</t>
  </si>
  <si>
    <t>10.1080/23322039.2022.2125660</t>
  </si>
  <si>
    <t>['Akuriba, GA', 'Tangonyire, DF']</t>
  </si>
  <si>
    <t>Nucleus farmer-outgrower schemes are contractual arrangements where a large farmer (nucleus farmer) who is well-resourced takes charge of smaller farmers by providing them with the necessary training on agronomic practices and some farm inputs for production. The study assesses the effects of nucleus farmer-outgrower schemes on profitability among smallholder farmers in Northern Ghana. A total of 330 smallholder farmers made up of 150 outgrowers and 180 non-outgrowers were interviewed using structured questionnaires. A comparative analysis is made between outgrowers and non-outgrowers. The study employs the binary logit regression model to identify the factors influencing participation in nucleus farmer-outgrower schemes and the propensity score matching technique to estimate the effect of nucleus farmer-outgrower schemes on profitability of smallholder farmers. The study reveals that the factors that significantly influence smallholder farmers' participation in nucleus farmer-outgrower schemes are gender, marital status, farm size, membership of an FBO and extension contact. Gender and marital status of a farmer have negative influence on participation whilst farm size, membership of an FBO and extension contact have positive influence on participation. It was also revealed that nucleus farmer-outgrower schemes have significant positive effect on smallholder farmer's gross margins, net margins and returns on investment. The study recommends that, nucleus farmers and other stakeholders who are involved in developing outgrower schemes or similar initiatives should take into consideration the social and demographic characteristics of the target farmers to enhance participation.</t>
  </si>
  <si>
    <t>10.1080/23311932.2020.1823592</t>
  </si>
  <si>
    <t>['Bullock, R', 'Gyau, A', 'Mithoefer, D', 'Swisher, M']</t>
  </si>
  <si>
    <t>Value chain development (VCD) initiatives within the horticultural and organic sectors in Africa are promising strategies to improve smallholder welfare. Contracting institutional arrangements are a common feature of VCD initiatives and are increasing in number in sub-Saharan Africa as a way to source organic products from smallholder producers. The objective of this study is to better understand men and women's participation in spice producing households that sell under contract and in conventional market chains in the East Usambaras, Tanzania. We draw on New Institutional Economics, political economy and the value chain analysis framework to assess the potential role of contracting to promote gender equity among smallholder organic horticultural producers. We describe intra-household decision making over resources and marketing, access to benefits of contracting, and labor distribution between men and women in contracting and non-contracting households. We then extend the gender analysis to evaluate the role of gender in contracting and conventional value chains operating within the community and district. Using a cross-sectional research design and data collected through 13 focus group discussions, 54 personal interviews and 156 household questionnaires, we show that contracting reduces transaction costs in the chain compared with the conventional trade. However, norms in the wider political economic context give rise to gendered patterns of participation in both household and chain activities in contracting and non-contracting households. Our findings suggest that contracting does not provide significant opportunities for women in married households to participate and benefit based on limited participation in decision-making and access to trainings. Divorced women and widows gain access to contract employment opportunities to earn income. This study highlights the importance of understanding gender relations in the household and community to guide the development of gender equitable VCD initiatives and contracting approaches.</t>
  </si>
  <si>
    <t>RENEWABLE AGRICULTURE AND FOOD SYSTEMS</t>
  </si>
  <si>
    <t>10.1017/S1742170517000151</t>
  </si>
  <si>
    <t>['Jena, PR', 'Grote, U']</t>
  </si>
  <si>
    <t>['Bolwig, S', 'Gibbon, P', 'Jones, S']</t>
  </si>
  <si>
    <t>The paper examines the revenue effects of certified organic contract farming for smallholders and of adoption of organic agricultural fanning methods in a tropical African context. The comparison in both cases is with fanning systems that are "organic by default." Survey data from a large organic coffee contract farming scheme in Uganda are reported and analyzed using a standard OLS regression and a full information maximum likelihood (FIML) estimate of the Heckman selection model. The analysis finds that, controlling for a range of factors, there are positive revenue effects both from participation in the scheme and, more modestly, from applying organic farming techniques. (C) 2008 Elsevier Ltd. All rights reserved.</t>
  </si>
  <si>
    <t>10.1016/j.worlddev.2008.09.012</t>
  </si>
  <si>
    <t>['Jena, PR', 'Chichaibelu, BB', 'Stellmacher, T', 'Grote, U']</t>
  </si>
  <si>
    <t>What is the impact of product certification on small-scale farmers livelihoods? To what extent does the participation of Ethiopian small-scale coffee farmers in certified local cooperative structures improve their socioeconomic situation? To answer these questions, this article employs household data of 249 coffee farmers from six different cooperatives collected in the Jimma zone of Southwestern Ethiopia in 2009. Findings show that the certification of coffee cooperatives has in total a low impact on small-scale coffee producers livelihoods mainly due to (1) low productivity, (2) insignificant price premium, and (3) poor access to credit and information from the cooperative. Differences in production and organizational capacities between the local cooperatives are mirrored in the extent of the certification benefits for the smallholders. Good cooperatives have reaped the benefits of certification, whereas bad ones did not fare well. In this regard the cooperative effect overlies the certification effect.</t>
  </si>
  <si>
    <t>10.1111/j.1574-0862.2012.00594.x</t>
  </si>
  <si>
    <t>Can Fairtrade certification improve farmers' livelihoods in small-scale coffee farming tribal communities in India? Has Fairtrade contributed to capacity-building among the farmers? To answer these questions, household data of 256 coffee farmers from a tribal coffee-producing community in southern India was collected in 2010. Using the propensity score matching technique, the empirical findings show that Fairtrade certification has a positive impact on farmers' income. However, the incidence of poverty in the community is very high, with 84% of the certified farmers being extremely poor. Some improvement in the livelihoods of certified farmers has occurred from higher and assured farm gate prices, regular collection of coffee from the village centers that reduces travel costs, and from the social Fairtrade premium. But while the benefits are modest and the process is slow, challenges remain in terms of improving the effectiveness and management of the cooperative system, as well as raising the awareness of farmers about Fairtrade certification. There is a need to strengthen the positive impacts created by Fairtrade certification by collaboration between the cooperative and local government to enhance the technical, financial and human capacities of the coffee cooperative members.</t>
  </si>
  <si>
    <t>10.1093/aepp/ppw006</t>
  </si>
  <si>
    <t>['Bahati, I', 'Martiniello, G', 'Abebe, GK']</t>
  </si>
  <si>
    <t>Over the years, the Ugandan government had been promoting agricultural commercialization to become a middle-income economy by 2020. In 2012, the president remarked that if all the 40 million acres of arable land were put to full potential, everyone would be richer. Sugarcane commercialization, in the form of contract farming, has been praised as one of the preferred instruments to promote it, leading to the emergence of large and medium sugar corporations in Uganda's countryside. The study aims to provide insights into the commer-cialization process of smallholder agriculture through sugarcane contract farming (CF) and the implications on land rights, labor relations, and rural livelihoods, taking Uganda's Bunyoro sub-region as a case. To achieve this objective, the study used a qualitative approach and carried out in-depth interviews with a total of 75 partici-pants who were directly affected by the actions of the sugar production and or participated in the CF scheme (as outgrowers) as well as factory officials. The findings highlight that the wave of CF schemes around sugar, which was engineered by a convergence of power and interest between the Ugandan state and Indian capital in-vestments, adversely integrates rural farmers into sugar commodity production networks amidst unequal contractual relations, expanding agro-extractivist search for cheap land and labor rather than bringing inclusive rural development.</t>
  </si>
  <si>
    <t>10.1016/j.landusepol.2022.106326</t>
  </si>
  <si>
    <t>['Ogutu, SO', 'Ochieng, DO', 'Qaim, M']</t>
  </si>
  <si>
    <t>Food systems in developing countries are changing rapidly with a growing role of modern supermarkets. Supermarkets influence supply chains and the way agricultural products are sourced from farmers. Especially for the procurement of fresh fruits and vegetables, supermarkets often contract farmers directly to ensure consistent and high-quality supply. One important question, which is addressed here, is whether smallholder farmers benefit from supermarket contracts. Previous studies address this question, but mostly focus on income effects without exploring implications for other dimensions of household welfare, such as nutrition, health, or housing conditions. Moreover, most existing studies rely on cross-section data. We add to the literature by analyzing effects of supermarket contracts on income and multidimensional poverty using three rounds of panel data collected from smallholder vegetable farmers in Kenya and econometric models with household fixed effects. On average, supermarket contracts increase household income by over 40%. We also find significant reductions in income poverty and multidimensional poverty. Quantile regressions show that farmers in all income groups benefit, but richer households benefit more than poorer ones in absolute terms. However, supermarket contracts cause the strongest reductions in multidimensional deprivations among the poorest households.</t>
  </si>
  <si>
    <t>10.1016/j.foodpol.2020.101940</t>
  </si>
  <si>
    <t>['Ebata, A', 'Huettel, S']</t>
  </si>
  <si>
    <t>This paper quantitatively assesses the effect of value chain development projects on market linkages of small-scale farmers of a staple crop and agricultural income. We focus on Nicaraguan bean producers participating in a value chain development project. Using a panel data set, we apply difference-in-differences and instrumental variables estimators to identify causal effects of programme participation. We first quantify the positive direct effect of training on bean sales in terms of quantity and percentage of beans sold in linked markets. Second, we show that intensified commercialisation contributes to total agricultural income, suggesting a positive indirect effect of the intervention. Our results indicate that market linkage of smallholder farmers requires different sets of intervention tools than farm technical assistance.</t>
  </si>
  <si>
    <t>10.1080/00220388.2017.1408794</t>
  </si>
  <si>
    <t>['Zhong, Z', 'Zhang, C', 'Jia, F', 'Bijman, J']</t>
  </si>
  <si>
    <t>Agricultural cooperatives have grown exponentially in the past few decades. There is anecdotal evidence showing that vertical coordination of cooperatives with upstream and downstream supply chain bring benefits to cooperative members; however this relationship is far from clear. In particular, the common measurements for member benefits may not accurately represent cooperative practice in the literature. To fill this gap and using an ethnographic multiple case study method, 32 interviews were carried out with four dairy cooperatives in China. It is found that (1) there is a linear relationship between vertical coordination and cooperative performance; (2) Vertical coordination is associated with benefits distribution within the dairy cooperative, showing an inverted U-shaped relationship; (3) Member benefits are a function of both cooperative performance and benefits distribution. (C) 2017 Elsevier Ltd. All rights reserved.</t>
  </si>
  <si>
    <t>10.1016/j.jclepro.2017.11.184</t>
  </si>
  <si>
    <t>['Ochieng, DO', 'Ogutu, SO']</t>
  </si>
  <si>
    <t>While previous studies analyzed the welfare effects of smallholder participation in supermarket channels, little is known about the effects over time of supplying supermarkets on farm household incomes and diets, possible trade-offs, and opportunity costs of supermarkets on different income sources. We use panel data from smallholder vegetable farmers in Kenya to address these research gaps. The results show that supermarket contracts increase overall income by 61% and the dietary diversity score of nutritious foods by 4%, on average. Supermarket contracts also increase farm income without sacrificing income from other sources. In terms of participation dynamics, supermarket stayers and dropouts achieve overall income gains, but newcomers do not immediately benefit, due to their huge initial capital investment. Supermarket participation is not a panacea for all smallholder marketing and livelihood challenges but benefits farmers who can meet contractual requirements. (c) 2021 Published by Elsevier Ltd.</t>
  </si>
  <si>
    <t>10.1016/j.worlddev.2021.105697</t>
  </si>
  <si>
    <t>['Sellare, J', 'Meemken, EM', 'Kouame, C', 'Qaim, M']</t>
  </si>
  <si>
    <t>Although many studies analyzed effects of sustainability standards-such as Fairtrade or Rainforest Alliance-on smallholder farmers in developing countries, most did not sufficiently account for systematic differences between certified and noncertified farmers. Certified farmers are typically organized in cooperatives. When sampling only from a small number of cooperatives, as previous studies did, it is not easy to disentangle certification effects from possible cooperative effects. Here, we address this shortcoming by randomly sampling from a large number of cooperatives, thus better capturing existing institutional heterogeneity. In particular, we collect and use data from cocoa farmers in Cote d'Ivoire who are organized in Fairtrade-certified and noncertified cooperatives. Regression models with instrumental variables show that Fairtrade has positive and significant effects on cocoa yields, prices, and living standards. These effects remain significant also after controlling for cooperative characteristics, but the magnitude of the estimates changes. We draw two conclusions. First, in Cote d'Ivoire, Fairtrade certification benefits farmers economically. Second, and more generally, cooperative characteristics are jointly correlated with certification and relevant outcomes, which needs to be accounted for to avoid bias when evaluating the benefits of sustainability standards in the small farm sector.</t>
  </si>
  <si>
    <t>10.1002/ajae.12015</t>
  </si>
  <si>
    <t>['Tran, D', 'Goto, D']</t>
  </si>
  <si>
    <t>Sustainability certification for small-scale farms has gained considerable momentum in developing countries. However, evidence on the economic benefits of certification schemes in the context of domestically consumed foods and beverages is scarce. This paper addresses this gap by evaluating the impacts of sustainability standards on the selling prices, sales, costs and net income of small-scale specialty green tea farming in Vietnam. We analyze original survey data on 401 smallholder green tea farmers and employ propensity score matching to mitigate self-selection bias. Our estimates reveal that certified green tea producers are able to obtain a higher average selling price and sales value. In addition, although certification leads to a dramatic increase in the costs of hired labor, net farm income is still significantly improved.</t>
  </si>
  <si>
    <t>10.1016/j.foodpol.2018.11.006</t>
  </si>
  <si>
    <t>['Ahado, S.', 'Hejkrlik, J.', 'Ratinger, T.', 'Kepuladze, T.A.']</t>
  </si>
  <si>
    <t>The reintroduction of cooperatives is part of the Georgian government’s new rural development policy, supported by several international donors’ interventions. This paper estimates the impact of small farmers’ participation in new collective actions. We employ farm-level data from 210 Georgian hazelnuts, grapes and honey farmers and use a treatment effects model that accounts for selection bias. We find a positive and significant impact of participation in new groups on farm revenue and net returns. The findings indicate that even though the cooperatives are still young, the government policies and donor interventions already bring some tangible economic benefits to small farmers. © 2022 The Author(s). Published by Informa UK Limited, trading as Taylor &amp; Francis Group.</t>
  </si>
  <si>
    <t>10.1080/19439342.2022.2158902</t>
  </si>
  <si>
    <t>['Zheng, S', 'Wang, ZG', 'Awokuse, TO']</t>
  </si>
  <si>
    <t>Agricultural producer cooperatives are of great significance to the development of agricultural productivity and can provide improved economic welfare benefits to farmers. However, such organizations have not been well-developed in China. While Chinas new Cooperatives Law of 2007 has generated interest among scholars, very few empirical analyses have focused on the role of cooperatives in Chinas agricultural sector. The main objective of this study is to investigate the determinants of farmers perception and their decision to participate in cooperatives, using a unique dataset from recently collected survey data of farming households in Chinas Jilin Province. The empirical results from probit and logit regression models suggest that educational attainment, risk comfort level, farm expansion, operational costs, geographic location and crop types are significant factors that influence producers perception of cooperatives, as well as their participation behavior.</t>
  </si>
  <si>
    <t>10.1093/aepp/ppr044</t>
  </si>
  <si>
    <t>['Martiniello, G.', 'Azambuja, R.']</t>
  </si>
  <si>
    <t>Integrating smallholders within global agricultural value chains through contract farming has regained momentum in the development agenda, particularly in Africa. Governments, corporate agri-business, and global development institutions have embraced sugarcane as a suitable commodity to promote the integration of smallholders within commercial agricultural circuits so as to improve the prospects of rural development and reduce rural poverty. Influenced by the new institutional economics paradigm, win-win scenarios in which agribusiness companies and smallholders reciprocally benefit—the former by getting regular and standardized quantities of produce; the latter through secure access to the market—are advocated. However, little evidence of success in contract farming has been provided. By exploring the socio-ecological implications of contract farming within two major agro-industrial complexes (in Uganda and Tanzania), we demonstrate that the incorporation of smallholders in these schemes is spearheading dispossession from below, selection of most competitive producers, ecological degradation, social differentiation, and conflict. © 2019 SAGE Publications.</t>
  </si>
  <si>
    <t>Agrarian South</t>
  </si>
  <si>
    <t>10.1177/2277976019851955</t>
  </si>
  <si>
    <t>['Alemu, A.E.']</t>
  </si>
  <si>
    <t>Smallholders in developing countries are facing high transaction costs and difficulties in accessing technology to improve productivity. This paper aims at exploring how technology acquisition and market access have driven smallholder honey farmers to contract participation or cooperative engagement by taking evidence from a sample of 412 honey producers in northern Ethiopia. A multinomial logistic regression model was employed. Both the descriptive and the empirical model suggest that market access, credit and technology constraint, an institutional void, household wealth and farmers’ networks are the driving forces for smallholders’ participation in contract and cooperative engagements. In addition, high value products are calling for contracts. Creation of access to credit, technology and market linkages to smallholders appear to be areas of intervention to upgrade the honey value chain and to mitigate high transaction costs and technology constraints. © 2015 African Journal of Science, Technology, Innovation and Development.</t>
  </si>
  <si>
    <t>African Journal of Science, Technology, Innovation and Development</t>
  </si>
  <si>
    <t>10.1080/20421338.2015.1096512</t>
  </si>
  <si>
    <t>['Francesconi, GN', 'Heerink, N']</t>
  </si>
  <si>
    <t>In Ethiopia, agricultural cooperatives are expected to play a key role in linking smallholder farmers to the recently established commodity exchange system. Recent research has found, however, that the commercialisation levels of cooperative members do not differ significantly from those of non-member farmers in Ethiopia. We argue though that the impact of cooperative membership on commercialisation may vary significantly depending on the type of cooperative organisations considered. Applying propensity score matching as well as regression analysis to a set of farm household living in rural areas where the commodity exchange system was to become operational, we consistently find significantly higher commercialisation rates, when compared with non-member famers, for farmers belonging to marketing cooperatives. Livelihood cooperatives, on the other hand, appear to have insignificant or negative impact on Ethiopian farmers' commercialisation. We conclude that the selective inclusion of marketing cooperatives in the commodity exchange system has the potential to simultaneously reduce the rural poverty and maximise agro-commodity commercialisation in Ethiopia.</t>
  </si>
  <si>
    <t>10.1093/jae/ejq036</t>
  </si>
  <si>
    <t>['Wang, HY', 'Anh, DT', 'Moustier, P']</t>
  </si>
  <si>
    <t>Origin labeling and quality upgrading through farmer organizations have been considered as solutions to reduce transaction costs and improve market bargaining power. This paper explores whether belonging to a farmer organization that improves and signals quality can help increase yields and household incomes of small-scale farmers for a specific quality product, Hoa Vang sticky rice in Vietnam. The paper is based on primary data on 185 households collected in 2013 and on 149 households collected in 2015. Different econometric methods were applied to investigate the effect based on rice yield, rice income and household income as the outcome variables. The results show that membership of farmer organization does not significantly improve household income compared to non-membership. However, members of farmer organizations have less resources in terms of land and inputs than non-members. These results suggest that the economic results achieved by farmers with fewer opportunities to access markets are similar to those obtained by farmers with more opportunities thanks to the involvement of farmer organizations in marketing. The specificities of the Hoa Vang sticky rice are still not reflected in higher farmer sales prices and incomes. More dialogue between farmer organizations and their customers is thus required, as well as better public control of labeling fraud.</t>
  </si>
  <si>
    <t>CAHIERS AGRICULTURES</t>
  </si>
  <si>
    <t>10.1051/cagri/2021032</t>
  </si>
  <si>
    <t>['Minten, B', 'Randrianarison, L', 'Swinnen, JFM']</t>
  </si>
  <si>
    <t>Global retail companies ("supermarkets") have an increasing influence on developing countries, through foreign investments and/or through the imposition of their private standards. The impact on developing countries and poverty is often assessed as negative. In this paper we show the opposite, based on an analysis of primary data collected to measure the impact of supermarkets on small contract farmers in Madagascar, one of the poorest countries in the world. Almost 10,000 farmers in the Highlands of Madagascar produce vegetables for supermarkets in Europe. In this global supply chain, small farmers' micro-contracts are combined with intensive farm assistance and supervision programs to fulfill complex quality requirements and phyto-sanitary standards of supermarkets. Small farmers that participate in these contracts have higher welfare, more income stability and shorter lean periods. We also find significant effects on improved technology adoption, better resource management and spillovers on the productivity of the staple crop rice. The small but emerging modern retail sector in Madagascar does not (yet) deliver these benefits as they do not (yet) request the same high standards for their supplies. (C) 2009 Elsevier Ltd. All rights reserved.</t>
  </si>
  <si>
    <t>10.1016/j.worlddev.2008.08.024</t>
  </si>
  <si>
    <t>['Akite, I', 'Okello, DM', 'Kasharu, A', 'Mugonola, B']</t>
  </si>
  <si>
    <t>Although rice has been regarded as a strategic crop for increasing incomes and food security in Uganda, the sub-sector is still characterized by yield gaps, post-harvest losses, poor coordination and improper marketing systems. These have resulted into low productivity and inefficiency. This study assessed the level of profit efficiency, its distribution by marketing models and the sources of inefficiency among smallholder rice farmers in northern Uganda. A single-step stochastic profit frontier approach was employed to predict profit efficiency and sources of inefficiency of 442 smallholder rice farmers using Maximum Likelihood Estimation techniques. Results revealed that seed, labor and transport costs were significantly high, while the mean profit efficiency level of rice farmers was 59%. Further, farmers who engaged in group marketing exhibited a higher profit efficiency level (65%) compared to those in contract marketing (56%) and individual marketing (59%) models. The major sources of inefficiency were use of hired labor and access to market information. However, inefficiency in rice production had a negative relationship with group marketing, marital status (married), gender of household head (male) and cultivation of both upland and lowland rice varieties. The study contends that tapping the unutilized profit efficiency potential in rice production and marketing will lead to improvement of smallholder farmers' performance in rice markets. The study therefore, recommends the need for establishing farmer-affordable local seed businesses, strengthening farmer groups, developing labor-saving technologies and providing market-tailored trainings to farmers. Moreover, the geographical-based differences in profit efficiencies requires location-specific interventions and benchmarking among the best performers.</t>
  </si>
  <si>
    <t>JOURNAL OF AGRICULTURE AND FOOD RESEARCH</t>
  </si>
  <si>
    <t>10.1016/j.jafr.2022.100315</t>
  </si>
  <si>
    <t>With the commercialization of agriculture, women are increasingly disadvantaged because of persistent gender disparities in access to productive resources. Farmer collective action that intends to improve smallholder access to markets and technology could potentially accelerate this trend. Here, we use survey data of small-scale banana producers in Kenya to investigate the gender implications of recently established farmer groups. Traditionally, banana has been a women's crop in Kenya. Our results confirm that the groups contribute to increasing male control over banana. We also analyze nutritional implications. While male control over banana revenues does not affect household calorie consumption, it has a negative marginal effect on dietary quality. We demonstrate that the negative gender implications of farmer groups can be avoided when women are group members themselves. In the poorest income segments, group membership even seems to have a positive effect on female-controlled income share. Some policy implications towards gender mainstreaming of farmer collective action are discussed.</t>
  </si>
  <si>
    <t>10.1007/s12571-012-0199-7</t>
  </si>
  <si>
    <t>['Biggeri, M', 'Burchi, F', 'Ciani, F', 'Herrmann, R']</t>
  </si>
  <si>
    <t>Food security and agricultural-led industrialisation are pivotal development objectives in Ethiopia. One of the main challenges this country faces is increasing agricultural productivity by integrating smallholder farmers into a high-value agricultural commodity supply chain. This paper examines an integrated project-the Agricultural Value Chains Project in Oromia (AVCPO)-that aims to improve the livelihoods of smallholders in the Bale Zone by involving them in the production of high-quality durum wheat and linking them to the pasta industry via farmers' cooperatives. Using primary data collected in 2014 and retrospective information, this paper investigates the AVCPO's effects on the quantity of cereal production, the share of cereals that have been sold through cooperatives, food security, and education. In order to account for potential violations of the exclusion restriction assumption, an instrumental variable approach is applied, together with three additional estimation strategies.The results suggest that the project has had a large and positive effect on gross and net values of cereal production per hectare, as well as on the share of production sold to pasta makers through cooperatives. These benefits accrue equally to land-rich and land-poor farmers. Furthermore, our analysis suggests that the AVCPO has improved educational outcomes and reduced food insecurity, without affecting crop rotation practices. Overall, our findings point to the effectiveness of the project. Before replicating or scaling up this intervention, however, it is necessary to understand how to better involve poorer farmers and which adjustments are needed if the areas selected have a lower potential than Bale Zone.</t>
  </si>
  <si>
    <t>10.1016/j.foodpol.2018.06.001</t>
  </si>
  <si>
    <t>['Ma, WL', 'Zheng, HY', 'Zhu, YJ', 'Qi, JL']</t>
  </si>
  <si>
    <t>This paper estimates the heterogeneous effects of cooperative membership on smallholder farmers' financial performance, measured by net returns, return on investment (ROI), and profit margin. We employ an innovative two-stage predictor substitution model combined with an unconditional quantile regression model to address the endogeneity of the cooperative membership variable and analyze data collected from 626 banana farmers in China. Results, in general, show that cooperative membership improves banana farm financial performance. Particularly, we show that cooperative membership affects net returns and ROI positively and significantly across the selected unconditional quantiles, with the highest impact occurring at the highest 80th quantile. Cooperative membership also has a positive and significant impact on the profit margin for all quantiles (except for the 20th quantile), but the larger impacts occurring at the lower quantiles.</t>
  </si>
  <si>
    <t>10.1111/apce.12326</t>
  </si>
  <si>
    <t>['Tarekegn, K', 'Shitaye, Y', 'Gafaro, T']</t>
  </si>
  <si>
    <t>Bonga sheep is one among the known indigenous sheep breeds in Ethiopia with a high rate of growth and weight gain under smallholder management. To enhance the sheep productivity, 16 Bonga sheep breed improvement cooperatives were established in Kaffa zone of southern Ethiopia. Even though the cooperatives bring success in terms of breed improvement and income generation, there's no empirical evidence of this. Thus, this study was intended to identify factors affecting cooperative membership and estimate its impact on farmers' income. To do this, data from 320 sampled households were collected by using multistage sampling techniques. For analysis, the endogenous switching regression (ESR) model was employed. The result of ESR estimation shows that the probability of farmers' membership decision is decided by the number of sheep owned, extension contact, and proximity to a cooperative office. The model results further confirm that members get significantly better (34%) than if they had not been members and non-members would have even performed better (56%) than members if they had joined cooperatives. This suggests sheep breeding cooperatives are effective in improving the income of sheep producers. Thus, efforts need to be made to tackle factors that are impeding households' cooperative participation. Further, strengthening of the existing cooperatives and establishment of additional cooperatives is suggested.</t>
  </si>
  <si>
    <t>AFRICAN JOURNAL OF SCIENCE TECHNOLOGY INNOVATION &amp; DEVELOPMENT</t>
  </si>
  <si>
    <t>10.1080/20421338.2021.1945774</t>
  </si>
  <si>
    <t>['Hilliova, M', 'Hejkrlik, J', 'Mazancova, J', 'Tseren, T']</t>
  </si>
  <si>
    <t>This paper focuses on the cooperative sector in central Mongolia. Its aim is to provide new insights into the role and importance of cooperatives among poor rural populations. We analyse cooperatives' inclusiveness of smaller herders and farmers and cooperatives' governance structures. The research is based on data collected in selected provinces of the central Tov region. The data were collected for three distinctive target groups - cooperative board members, cooperative members and non-members. We found that the cooperative sector in Mongolia is strongly affected by the governmental policy regarding wool subsidies, which provides subsidies only to cooperative members and has consequently caused rapid growth in the number of new, free-riding cooperative members and led to very low levels of members' self-identification with their cooperatives. This policy also affects the inner organizational structures of cooperatives. Further, we found indications that poorer farmers tend not to be members of cooperatives and that the overall benefits for non-members and the general community arising from local cooperatives are rather low.</t>
  </si>
  <si>
    <t>10.1111/apce.12162</t>
  </si>
  <si>
    <t>['Bernard, T', 'Spielman, DJ']</t>
  </si>
  <si>
    <t>This paper examines the notion of inclusiveness in rural producer organizations (RPOs) and the extent to which such RPCs can be used to reach the rural poor in sub-Saharan Africa. Using farmer cooperatives in Ethiopia as a case in point, the paper examines the role of RPOs in supporting smallholder commercialization, and the extent to which principles of an inclusive, bottom-up approach relate to their marketing performance. Based on a combination of nationally-representative household- and cooperative-level survey data, we find that poorer farmers tend not to participate in these organizations although they may indirectly benefit from them. When they do participate, they are often excluded from decision-making processes. Finally, we investigate the relationship between marketing performance and inclusiveness and uncover evidence of significant tradeoffs between them. (C) 2008 Elsevier Ltd. All rights reserved.</t>
  </si>
  <si>
    <t>10.1016/j.foodpol.2008.08.001</t>
  </si>
  <si>
    <t>['Hando, H', 'Senapathy, M', 'Bojago, E']</t>
  </si>
  <si>
    <t>In the modern global economy, members' active participation is critical to the successful implementation of cooperative groups' planned activities. The objectives of this study were to investigate the participation of cooperative members in MPPCs activities and to determine the factors that influence the participation of members in multipurpose cooperatives in the Kindo Koysha district. The study location was chosen for this purpose because no prior in-depth research had been conducted. The multipurpose primary cooperatives were chosen from among the four in the study area based on agro-ecological classifications such as high land, medium land, and low land. The target population of 752 people (M = 594 and F = 158) was chosen using a simple random sample technique with a probability proportional to the size sampling technique (PPS), whereas 106 sample respondents (M = 84 and F = 22) were chosen using (Yamane) implified formula. Primary data were collected using the interview schedule supplied to sample respondents, focus group discussion checklists, and key informant interviews. Secondary data were also collected from several public and unpublished sources. The level of participation in multipurpose cooperatives was measured by computing the participation index score value. The participation of members has been classified as low, medium, or high based on the mean value, which is 40 (37.5%), 50 (47.2%), and 16 (15.1%), respectively. The ordered logit model was utilized for data analysis, and percentages, mean differences, one-way ANOVA, Spearman correlation, and the chi-square test were performed. According to the findings, education level, family size, total annual income, shareholding amount, access to saving and credit, distance from the cooperative service center, access to and utilization of agricultural inputs, services rendered by MPPCs, perceived challenges of MPPCs that discourage membership, and perceived members satisfaction with cooperative services are the determinant factors that affect the level of membership participation. Continuous education and training, encouraging the issue of family planning, diversification of income-generating schemes, encouraging existing members to buy additional shares, creating the best opportunity for saving and credit, need-based supply of agricultural inputs, resolving the internal and external constraints of multipurpose cooperatives, and strengthening the MPPCs through research-based technical support and follow-up are some of the suggested implications.</t>
  </si>
  <si>
    <t>ADVANCES IN AGRICULTURE</t>
  </si>
  <si>
    <t>10.1155/2022/3569016</t>
  </si>
  <si>
    <t>['Adetoyinbo, A', 'Otter, V']</t>
  </si>
  <si>
    <t>It is widely recognized that participation in producer groups is advantageous for smallholders who must deal with complex production and marketing constraints and dynamic business environments. However, available data on this process are scarce in the fishery sector, while existing evidence is limited by smallholders' potential self-selection into producer groups. This study, therefore, examined the selectivity-corrected role of fisher groups in improving shrimpers' technological and technical efficiency. Using the latest primary data from artisan shrimpers in Nigeria, we applied propensity score matching and Greene's selectivity stochastic production frontier model to control for selection bias from both observable and unobservable factors. Empirical results from our metafrontier approach show that technical efficiency scores for members tend to be overestimated if selectivity is not properly controlled. However, the technical efficiencies and productivities of members were significantly higher regardless of how biases were corrected, implying that participation in fisher groups is positively related to increases in shrimpers' capture and technical efficiency. Further findings suggest that current artisanal fisher groups are "production-oriented" as they ensure that members access vital shrimping inputs at lower costs. With declining returns to scale for members, the study concludes that without public and private support for collective action in the fishery sector, membership in artisanal fisher groups may not lead to significant improvement in shrimpers' productivity. The study discusses several recommendations on how collective action can be further encouraged and developed among artisan fishers.</t>
  </si>
  <si>
    <t>10.1186/s40100-022-00214-x</t>
  </si>
  <si>
    <t>['Lyon, S', 'Mutersbaugh, T', 'Worthen, H']</t>
  </si>
  <si>
    <t>In the mid-1990s, fairtrade-organic registration data showed that only 9 % of Oaxaca, Mexico's organic coffee 'farm operators' were women; by 2013 the female farmer rate had increased to 42 %. Our research investigates the impact of this significant increase in women's coffee association participation among 210 members of two coffee producer associations in Oaxaca, Mexico. We find that female coffee organization members report high levels of household decision-making power and they are more likely than their male counterparts to report control over their coffee income. These significant advances in women's agency within the household are offset by the fact that the women experience significant time poverty as they engage in coffee production while bearing a disproportionate share of domestic labor obligations. The women coffee producers view organizational labor as a third burden on their time, after their reproductive and productive labor. The time poverty they experience limits their ability to fully participate in coffee organizational governance and consequently there are few women leaders at all levels of the coffee producer businesses. This is problematic because it limits women's ability to fully benefit from organizational membership: when women fully participate in governance they gain valuable business and leadership skills and producer associations with active female members may also be more likely to develop and maintain programs and policies that enhance gender equity. Our findings indicate that targeted agricultural development programs to improve gender equity among agricultural smallholders should involve creative ways to ease women's labor burdens and reduce their time poverty in order to facilitate full organizational participation. The research findings fill a gap in existing studies of agricultural global value chains (GVCs) by demonstrating how the certified coffee GVC depends on women's under and un-paid labor not only within the household but also within producer organizations.</t>
  </si>
  <si>
    <t>10.1007/s10460-016-9716-1</t>
  </si>
  <si>
    <t>['Subhajit, Paul', 'Laha, Arindam', 'Kuri, Pravat Kumar']</t>
  </si>
  <si>
    <t>Globalization has opened up several opportunities to the small farmers through organizing commercial mode of cultivation by engaging private sector in the value chain of production. Contract farming can be considered as an appropriate measure for the viable future of the small farmers as they can access input and credit support, technical assistance, assured price, and proper marketing opportunity which otherwise may not be obtainable to them. Under the circumstances, this paper attempts to analyze the potentiality of contract farming as an alternative mode of agricultural production in Hooghly district of West Bengal. Primary survey on a small group of farmers involved in the contract farming with Frito Lays was carried out in a selected region of the Hooghly district of the state of West Bengal. Empirical evidences suggest that contract farming can be an economically viable alternative (i.e. profitable) to large farmers in the study region. However, it has not emerged in a big way to provide means of livelihood to small farmers in the region. Limited participation of small farmers in contract farming can be explained by the stringent restrictions imposed by the contracting agencies.</t>
  </si>
  <si>
    <t>Journal of Rural and Industrial Development</t>
  </si>
  <si>
    <t>Publishing India Group</t>
  </si>
  <si>
    <t>New Delhi</t>
  </si>
  <si>
    <t>['Gyau, A', 'Mbugua, M', 'Oduol, J']</t>
  </si>
  <si>
    <t>Access to markets is one important strategy which can assist smallholder farmers to move out of poverty. Collective action through farmers' groups has been identified as a strategy to improve the participation of farmers in markets. This study analyzes the determinants of participation and intensity of participation of collective action in production and marketing of avocado in Kenya. Group participation and the intensity were modelled as a binary choice decision and analyzed using logit models. Interviews were conducted with 301 farmers in avocado production zones in Kenya. The result showed that age, education, gender and perceptions on knowledge and improved technology influence farmers' decision to participate in group activities. Occupation, area of residence and farmers' perception on knowledge and improved technology use, and economic benefits had a significant influence on the intensity of participation. We conclude that it is crucial to educate farmers through trainings, workshops and seminars before group formation in order to ensure that they understand the importance and impacts of collective action. Finally, development practitioners and government organizations which intend to intervene through farmers' groups should understand farmers' perceptions and hence expectations from the groups.</t>
  </si>
  <si>
    <t>Journal on Chain and Network Science</t>
  </si>
  <si>
    <t>Wageningen Academic Publishers</t>
  </si>
  <si>
    <t>Wageningen</t>
  </si>
  <si>
    <t>https://doi.org/10.3920/JCNS2015.0011</t>
  </si>
  <si>
    <t>['Bairagi, Subir', 'Khondoker Abdul Mottaleb']</t>
  </si>
  <si>
    <t>PurposeFarmer organizations (FOs) can elevate many of the production- and marketing-related challenges by ensuring access to technology, farming information and loan for inputs and mechanization. This study assesses the major factors that affect the participation in FOs by the smallholder rice farmers in Bangladesh and evaluates the impacts of the participation on rice yield and production efficiency.Design/methodology/approachThe present study used primary data collected from 1,000 smallholder rice farmers in northwest Bangladesh, consisting of 250 farmers those participated in an organization. This study utilized a sample selection stochastic production frontier (SPF) method, a combination of the conventional SPF and the Heckman's sample selection model, to control for biases stemming from observed and unobserved attributes.FindingsThis study demonstrates that participation in an organization is significantly affected by smallholder rice farmers' education, occupation, family size, household income, land ownership and the location where they reside. At the same time, the participation status affects the productivity of smallholder farmers. Findings indicate that farmers who participated in an organization had higher rice yield (11% more) and were technically more efficient (1.4 percentage points higher) compared to farmers who did not participate.Research limitations/implicationsSince this study was carried out with representative sampled farmers from northwest Bangladesh, the findings may not represent all farmers' perceptions of FOs in the country.Originality/valueEven though more than 200,000 FOs are currently in operation, knowledge regarding the effectiveness of Bangladesh's FOs is limited. Notably, this study used a relatively new method, sample selection SPF model, to investigate the impact of FOs on the production efficiency of smallholder rice farmers in northwest Bangladesh. Therefore, this study contributes to the literature in elucidating the factors affecting participation in FOs and its impact on rice yield and efficiency. Since FOs have been somewhat ineffective in their role as service providers in Bangladesh, this study’s results will guide policymakers to intervene more successfully regarding the changes needed.</t>
  </si>
  <si>
    <t>https://doi.org/10.1108/JADEE-09-2020-0203</t>
  </si>
  <si>
    <t>['Patel-Campillo, A', 'Garcia, VBS']</t>
  </si>
  <si>
    <t>Recognizing the challenges faced by small farmers, international institutions have encouraged national governments to foster the collective organization of small farmers and farmer membership through policy interventions that target rural populations, and more specifically 'women' and 'marginalized farmers'. Yet, access to membership continues to elude the most disadvantaged small farmers. Based on Peru's 2012 National Agricultural Census, we conduct a comparative analysis of small Peruvian potato farmers to identify the social markers that influence membership status. We conduct cross-group (women versus men) and intra-group (among women and among men) comparisons to tease out gender difference and farmer heterogeneity and the social markers that account for exclusion. We suggest that considering women and marginalized farmers as homogeneous and residual populations obscures the social markers that differentiate small farmers homogenizing women as a group and rendering some men and masculine gendered practices analytically invisible. This study contributes to the literature on gender and the collective organization of farmers by highlighting gender difference and farmer heterogeneity and points to gender-based inequality as well as other forms of inequality that influence the membership status. Our analysis shows that men comprise a larger proportion of potato farmers, yet the membership status of women and men is nearly equal and that associated women farmers hold the highest percentage of land titles while unassociated men hold the lowest. We also find a large number of districts without the presence of associated women potato farmers indicating the existence of gender-based spatial inequality. Our analysis of household composition points to the feminization of women farmer households due to the absence of male partners and a large presence of elderly women in comparison to men farmer households. Unlike for men, the presence of a partner and/or elderly household members has no effect on women's membership status. Similarly, the presence of girls (and not boys) under six years of age has a negative effect only for women's membership. We also find that for women, it is more important to have higher levels of education than men to participate in farmer organizations. Our intra-group comparisons indicate unassociated and associated women are differentiated based on a combination of social markers including education, economic and domestic partnership, language and land ownership. Overall, our analysis shows that while gender based inequality persists, there are other cross-cutting markers of social differentiation among women and men that influence farmer membership status.</t>
  </si>
  <si>
    <t>10.1016/j.jrurstud.2018.10.005</t>
  </si>
  <si>
    <t>['Muriithi, B', 'Kabubo-Mariara, J']</t>
  </si>
  <si>
    <t>We used two-wave panel data obtained from avocado growers in Murang'a County in Kenya to examine, through the perspective of gender, the dynamics of farmers' participation in avocado production and marketing organizations (PMOs), and test whether understanding group dynamics is important for analyzing contract farming. Using a multinomial logit (MNL) model, we identify the characteristics of men and women participating in PMOs categorized as early adopters, dis-adopters, late adopters, and non-adopters. We focus on dis-adopters and late adopters because these categories are most often ignored in the literature. Moreover, without considering the dynamics, we verify the influencing factors of PMOs by estimating a random-effects logit model that controls for unobserved heterogeneity across households. Furthermore, we estimate a sequential-choice model to test whether the process of selection into group membership affects the process of selection into contracting. Our results reveal heterogeneity with regard to household, farm, and resource characteristics across categories of farmers and between gender groups. Besides, the results reveal that group and contracting dynamics are related, and ignoring the former leads to biased estimates of the determinants of contracting dynamics. Policy efforts should focus on supporting women farmers to enhance their participation in PMOs, which ultimately affects contracting. Improving access to high-yielding avocado varieties and building capacity in orchard management would enhance women's decision-making including group participation, contracting, and marketing. Low-cost agricultural credit may also improve women's ownership of improved avocado trees and hence their participation in high-value markets.</t>
  </si>
  <si>
    <t>10.1057/s41287-021-00484-z</t>
  </si>
  <si>
    <t>['Saha, A', 'Sabates-Wheeler, R', 'Thompson, J']</t>
  </si>
  <si>
    <t>Over the last 15 years, the agricultural economics and development literature has amply highlighted success stories of smallholder farmers in developing countries, illustrating their increased engagement and integration with markets, in other words, higher rates of commercialisation. Yet, this seeming 'success' should not detract from the large proportion of farmers who, through engaging in high-value market chains, face high risks that often limit the extent of their engagement. This study, across four African contexts in Ghana, Tanzania, Nigeria and Zimbabwe, strives to better understand smallholder participation in agricultural commercialisation. Using new detailed cross-sectional household-level data, from the Agricultural Policy Research in Africa (APRA) consortium, collected over 2017-2018, we analyse assets as a determining factor for localised patterns smallholder commercialisation. Applying asset-based thresholds, we capture commercialisation 'capacity'-an indicator of the household's commercialisation potential and ability to respond to risks. Despite the possibility to increase commercialisation as well as institutional arrangements that may reduce risk, such as contract farming, benefits from linkages with medium-scale farmers or returns from specific crop types, we find that households may yet be constrained by lower capacity. Hence, the need for targeted support for those at the margins and with limited assets; with the most pronounced and significant constraints for lower capacity households in study areas in Tanzania. These results can better inform development policies for agriculture where it is important to be able to specifically target households rather than a one size fits all approach.</t>
  </si>
  <si>
    <t>10.1057/s41287-021-00414-z</t>
  </si>
  <si>
    <t>['Chazovachii, B', 'Mawere, C', 'Chitongo, L']</t>
  </si>
  <si>
    <t>The study explores centralized contract farming sustainability among tobacco smallholder farmers in Zimbabwe. Despite studies on centralized contract farming to date, little has been theorized with regard to its sustainability. Using mixed-method research, questionnaires, key informant interviews, document review and focus group discussions were employed in gathering data from farmers, Extension Officers and field officers of the contracting firms. Using Pearson Correlation Coefficient and thematic analysis findings revealed that centralized contract tobacco farming is unsustainable. Institutional contract arrangements are manipulative and are unwelcome to farmers. Economically, contracting firms find it viable as they obtain more profit at the expense of smallholder farmers. Although farmers are assured of inputs, extension service and market for the product, the contract terms are characterized by transaction cost, uncertainty and information asymmetry. Moreso, although financial and physical assets ownership have been increased, human, natural and social capital are a challenge. Shocks, stresses and seasonality still characterize the vulnerability context of the farmers as society has been exposed to women and child abuses, food insecurity, and social decay. The study therefore recommends an increased participatory action and learning in crafting and implementing contract terms by farmers, state and non-state actors for sustainability to be realized.</t>
  </si>
  <si>
    <t>COGENT SOCIAL SCIENCES</t>
  </si>
  <si>
    <t>10.1080/23311886.2021.1921324</t>
  </si>
  <si>
    <t>['Hall, R', 'Scoones, I', 'Tsikata, D']</t>
  </si>
  <si>
    <t>Whether or not investments in African agriculture can generate quality employment at scale, avoid dispossessing local people of their land, promote diversified and sustainable livelihoods, and catalyse more vibrant local economies depends on what farming model is pursued. In this Forum, we build on recent scholarship by discussing the key findings of our recent studies in Ghana, Kenya and Zambia. We examined cases of three models of agricultural commercialisation, characterised by different sets of institutional arrangements that link land, labour and capital. The three models are: plantations or estates with on-farm processing; contract farming and outgrower schemes; and medium-scale commercial farming areas. Building on core debates in the critical agrarian studies literature, we identify commercial farming areas and contract farming as producing the most local economic linkages, and plantations/estates as producing more jobs, although these are of low quality and mostly casual. We point to the gender and generational dynamics emerging in the three models, which reflect the changing demand for family and wage labour. Models of agricultural commercialisation do not always deliver what is expected of them in part because local conditions play a critical role in the unfolding outcomes for land relations, labour regimes, livelihoods and local economies.</t>
  </si>
  <si>
    <t>JOURNAL OF PEASANT STUDIES</t>
  </si>
  <si>
    <t>10.1080/03066150.2016.1263187</t>
  </si>
  <si>
    <t>['Granja, CR', 'Wollni, M']</t>
  </si>
  <si>
    <t>We study the dynamics of smallholder participation in export value chains focusing on the example of small-scale broccoli producers in the highlands of Ecuador. Combining cross-sectional data from a household survey with 11-year longitudinal data on export market transactions, we explain the hazards of dropping out of a high-value export chain. We apply a multispell cox duration model that allows us to consider multiple entries and exits from the supply chain. We also provide evidence on the welfare impacts associated with participation. The results suggest that small-scale farmers' exit from the export sector is accelerated by high transaction risks experienced in the past. While we find no particular evidence for the exclusion of small-scale farmers from the export sector, we do find that poorer households and female-headed households tend to drop out faster, especially as long as the sector is still prospering. Finally, when considering welfare effects, we do not find evidence that participation translates into tangible benefits for broccoli farmers. We discuss some measures that could help improve the long-term sustainability of smallholder integration in high-value chains.</t>
  </si>
  <si>
    <t>10.1111/agec.12411</t>
  </si>
  <si>
    <t>['Yaro, JA', 'Teye, JK', 'Torvikey, GD']</t>
  </si>
  <si>
    <t>The renewed commitment of African states to modernising agriculture has reignited longstanding debates about different models of agricultural commercialisation. Which forms of commercialisation models will reduce land dispossession and the impoverishment of smallholders, and transform smallholder agriculture and the wider economy? Of the three broad models of agriculture commercialisation in this debate - plantation, contract farming and medium-scale commercial farming - contract farming has been identified as central to the future of Africa's commercial agriculture. This paper provides empirical evidence from Ghana on the impacts of these three models on land, labour/employment, livelihoods and local economic linkages. Our findings show that the plantation and the commercial farming areas have highly commercialised land relations, land scarcity and high land prices, compared to the outgrower area where traditional systems of accessing land still dominate, enabling families to produce their own food crops while also diversifying into wage labour and other activities. Food insecurity was highest in the plantation area followed by the commercial area, but lowest in the outgrower area. Here, semi-proletarianised seasonal workers combine self-provisioning from their own farms with wages, and this results in better livelihood outcomes than for permanent workers in plantations and commercial farms. Due to the processing units in the plantation and the outgrower models, they provided more employment. However, the casualisation of labour and gender discrimination in employment and access to land occur in all three cases. All three models generated strong economic linkages mainly because they combined attributes such as processing, provided markets for nearby farmers, induced state infrastructural development and diffused technology in competitive ways. The effects of the models on household and local development are coproduced by their interaction with pre-existing conditions and wider national economic structures.</t>
  </si>
  <si>
    <t>10.1080/03066150.2016.1259222</t>
  </si>
  <si>
    <t>['Gurmessa, NE', 'Agwanda, C', 'Oduor, G', 'Musebe, RO', 'Akiri, M', 'Romney, D']</t>
  </si>
  <si>
    <t>This study examines sustainability and gender dynamics of coffee value-chain development intervention in Ethiopia. The data were collected from male and female farmers and other stakeholders using key informant interviews, focus group discussions, and a questionnaire survey. The study found that some of the introduced technologies/practices were adopted and sustained whereas others were dropped or adapted depending on technical, institutional, and socio-economic factors. The value-chain intervention was generic and not gender-sensitive. Although the intervention generated positive changes and benefits for all household members (by improving coffee quality, market access, and their income), it had mixed outcomes for women. Although women were not primarily targeted by the intervention, their increased involvement in coffee harvesting and processing fostered women's skills, confidence, and decision-making power. However, some of the new technologies/practices required additional labour, while others were labour saving and eased their work. As a result of increasing the wholesale trading of coffee, the role for marketing largely shifted to men. This study underscores the need for a proper gender analysis and embedding gender-sensitive approaches in designing development interventions to ensure women's fair representation, and thus equitable and sustainable benefits. Such efforts should entail a paradigm shift from production to promoting women's role and integration into the entire value chain, as well as improving their access to productive resources and services. Moreover, value-chain development interventions should consider technical, institutional, social, and economic factors that could influence their effectiveness and sustainability.</t>
  </si>
  <si>
    <t>10.3390/su141911928</t>
  </si>
  <si>
    <t>['Rutherford, DD', 'Burke, HM', 'Cheung, KK', 'Field, SH']</t>
  </si>
  <si>
    <t>We explore the impact of a rural agricultural value chain project in Liberia on smallholder farmers, their households and children in order to better understand the link between household economic welfare and child wellbeing. Drawing on longitudinal field based quasi-experimental survey data, we estimate the causal effect of the project on the use of modern farming techniques and production, household assets and food security, and child education, health and nutrition. Mixed-methods include multiple rounds of focus groups with farmers, key informant interviews with community leaders, and project monitoring farmer diaries. Treatment farmers showed increased use of modern farming techniques and improved production, households experienced greater access to food, and while no significant changes were found for children, for the outcomes of interest, treatment children outcomes trended in the positive direction. The evaluation suggests that participation in agricultural value chain interventions contributes to positive farm outcomes and social assets, but economic-focused activities alone are insufficient to improve children's lives. Since improving the lives of children from birth is critical to breaking the intergenerational cycle of poverty, economic strengthening programs like value chain interventions, must monitor their effects on children: to do no harm and to identify and take advantage of opportunities to improve the lives of children. (C) 2016 Elsevier Ltd. All rights reserved.</t>
  </si>
  <si>
    <t>10.1016/j.worlddev.2016.03.004</t>
  </si>
  <si>
    <t>['Shiferaw, B', 'Obare, G', 'Muricho, G']</t>
  </si>
  <si>
    <t>Many countries in sub-Saharan Africa have liberalized markets to improve efficiency and enhance market linkages for smallholder farmers. The expected positive response by the private sector in areas with limited market infrastructure has however been very limited. The functioning of markets is constrained by high transaction costs and coordination problems along the production-to-consumption value chain. New kinds of institutional arrangements are needed to reduce these costs and fill the vacuum left when governments withdrew from markets in the era of structural adjustments. One of these institutional innovations has been the strengthening of producer organizations and formation of collective marketing groups as instruments to remedy pervasive market failures in rural economies. The analysis presented here with a case study from eastern Kenya has shown that marketing groups pay 20-25% higher prices than other buyers to farmers while participation was also positively correlated with adoption of improved dryland legume varieties, crops not targeted by the formal extension system. However the effectiveness of marketing groups is undermined by external shocks and structural constraints that limit the volume of trade and access to capital and information, and require investments in complementary institutions and coordination mechanisms to exploit scale economies. Successful groups have shown high levels of collective action in the form of increased participatory decision making, member contributions and initial start-up capital. Failure to pay on delivery, resulting from lack of capital credit, is a major constraint that stifles competitiveness of marketing groups relative to other buyers. These findings call for interventions that improve governance and participation; mechanisms for improving access to operating capital; and effective strategies for risk management and enhancing the business skills of farmer marketing groups.</t>
  </si>
  <si>
    <t>10.1111/j.1477-8947.2008.00167.x</t>
  </si>
  <si>
    <t>['Gelo, D', 'Muchapondwa, E', 'Shimeles, A', 'Dikgang, J']</t>
  </si>
  <si>
    <t>Agricultural commodity markets in developing countries often operate in a constrained environment of prohibitive transaction costs. Consequently, smallholder farmers are only partly integrated into these markets, a situation that keeps them in a lower level of development equilibrium (poverty trap). Although cooperative institutional alternatives such as Farmers' Organizations (FOs) may reduce transaction costs and revitalize agricultural production and commercialization, they rarely have been successful in fully delivering on these promises. Against this backdrop, the World Food Programmed (WFP) has recently implemented a multi-year and multi-country pilot to increase smallholder participation in commodity markets. The projects involved investing in physical and human capacities of Farmer Organizations (FOs) to aggregate commodities and add value, as well as locally purchasing food aid from the same. The combination of interventions was expected to increase the relative price of agricultural products, particularly staple crops. In this study, using Ethiopian panel survey data, we estimated the causal income and investment effects of the Ethiopian P4P intervention among smallholders. Using an entropy balancing (EB) model and semi-parametric difference-in-difference (DID) model, we show that the P4P intervention has increased per capita consumption by smallholders. Our additional analysis confirms that this effect is heterogeneous owing to elite capture within Farmer Organizations. We also find evidence of increased food consumption scores, increased investments in child schooling, and increased asset holding among program-participating smallholders relative to comparison farmers. Policy implications are discussed.</t>
  </si>
  <si>
    <t>10.1016/j.foodpol.2020.101911</t>
  </si>
  <si>
    <t>['Karli, B', 'Bilgic, A', 'Celik, Y']</t>
  </si>
  <si>
    <t>Farmers' decision and perceptions to be a member of agricultural cooperatives in the South Eastern Anatolian Region were investigated. Factors affecting the probability of joining the agricultural cooperatives were determined using binary logit model. The model released that most of variables such as education, high communication, log of gross income, farm size, medium and high technology variables play important roles in determining the probability of entrance. Small farmers are likely expected to join the agricultural cooperatives than the wealthier farmers are. Small farmers may wish to benefit cash at hand, input subsidies, and services provided by the agricultural cooperatives since the risks associated with intensive high-returning crops are high. Some important factors playing pole role in abstention of farmers towards agricultural cooperatives are gross income and some social status variables. In addition, conservative or orthodox farmers are less likely to join agricultural cooperatives than moderate farmers are. We also found that the direct government farm credit programs mainly should be objected to providing farmers to better access to capital markets and creating the opportunity to use with allocation of capital inputs via using modern technology.</t>
  </si>
  <si>
    <t>JOURNAL OF AGRICULTURE AND RURAL DEVELOPMENT IN THE TROPICS AND SUBTROPICS</t>
  </si>
  <si>
    <t>['Wu, L', 'Li, CJ', 'Gao, Y']</t>
  </si>
  <si>
    <t>This study conducted an empirical analysis of survey data collected from 466 rural households from Shandong Province, China, to determine how the subjective wellbeing of rural households is related to their membership in agricultural cooperatives, and the mediating effects of income and social capital. The results revealed that cooperative membership improved rural households' subjective wellbeing. Furthermore, income and social capital both served as partial mediators between cooperative membership and subjective well-being. Therefore, to improve subjective wellbeing, the role of cooperatives in expanding rural public space should be brought into full play. Moreover, multiple regional development models of cooperatives should be encouraged to increase household income and promote rural regional economic growth.</t>
  </si>
  <si>
    <t>REGIONAL SCIENCE POLICY AND PRACTICE</t>
  </si>
  <si>
    <t>10.1111/rsp3.12502</t>
  </si>
  <si>
    <t>['Kaliyeva, S', 'Areal, FJ', 'Gadanakis, Y']</t>
  </si>
  <si>
    <t>The government of Kazakhstan is currently developing strategies and policies to stimulate milk production at an industrial production level to increase milk processing capacity. We use and expand the reasoned action approach as a framework to study the factors underlying the rural household's motivation to participate in a governmental programme aimed at increasing rural cooperative production in Kazakhstan to increase milk production using primary data acquired from 181 randomly selected dairy households in the Akmola region of Kazakhstan. We account for the rural household's psychological factors and socio-demographic characteristics along with the household's risk attitudes, production structure, level of information about the government support programme and cooperatives, cultural aspects as well as the household's proximity to the main market. A bivariate probit model is used to jointly estimate the impact of these factors on the rural household's intention to join and create a cooperative. The results show that rural households which hold positive views towards cooperatives, have a relatively high production capacity, are aware/know of cooperatives, and do not have a dairy business as a source of household income are relatively keen to participate in collective actions. Perceived social norms and household risk attitudes also play a significant role in the rural household's intention to participate in collective actions. Finally, gender and nationality are found to be positively associated with joining and creating a cooperative, while higher educated rural households are found to be less motivated to participate in the programme. In order to stimulate milk production at an industrial production level through a policy that encourages collective action, we recommend a policy that (a) supports rural households which have the capacity to produce and are in need; (b) is attractive to rural households which consider dairy as a source of income; and (c) is well disseminated and well explained to the targeted rural households.</t>
  </si>
  <si>
    <t>10.3390/agriculture10110568</t>
  </si>
  <si>
    <t>['Tobin, D', 'Glenna, L', 'Devaux, A']</t>
  </si>
  <si>
    <t>Including smallholding farmers in high value markets has emerged as a pro-poor development strategy. Through a case study of a project that intended to incorporate native potato growers in the central Peruvian highlands into corporate potato chip value chains, this study investigates social differentiation among participants and nonparticipants, as well as reasons for households' inclusion or exclusion. Household surveys and semi-structured interviews in one of the communities where the project was implemented provided the data. Results suggest that value chain participants generally have higher economic status and actively exclude lower-resource households in the community. However, non participation is not necessarily viewed negatively by all non-participating households. Some deliberately choose not to participate to pursue other livelihood strategies or because of risks involved in participating. These findings indicate that participation in value chains is not necessarily beneficial. For such programs to have broad social benefits, policies and other institutional arrangements are needed to minimize risks of participation in such value chains and to provide support for other market outlets. (C) 2016 Elsevier Ltd. All rights reserved.</t>
  </si>
  <si>
    <t>10.1016/j.jrurstud.2016.06.002</t>
  </si>
  <si>
    <t>['Zhang, RY', 'Chen, R']</t>
  </si>
  <si>
    <t>Context: Different from general agriculture, tobacco agriculture in China adopts the production mode of farmers' cooperatives to instruct farmers to engage in tobacco agricultural production under a policy of tobacco control. In addition to providing convenience for industry technical standardization, the policy goal aims to cope with the impact of production risk shocks and ultimately ensure the modernization and transformation of the tobacco industry and the stability of income of farmers.Objective: This study intends to explore the influence mechanism of the different degrees of cooperation and participation in cooperatives on the income of tobacco farmers from the perspective of risk shocks.Methods: Through the quantitative methods of the OLS regression model, hierarchical regression model and moderation model, this paper analyzes the data of 393 farmers engaged in tobacco agricultural production in Shaanxi Province obtained from survey and empirically analyzes the relationship between the degree of cooperation and participation in cooperatives and income. Interaction terms between risk shocks and cooperation are introduced to verify the regulatory effect of participation in tobacco farmers' professional cooperatives on mitigating risk shocks and improving agricultural income.Results and conclusions: The results show that while risk shocks, including natural risks, market risks and policy risks, negatively affect the income of tobacco farmers, the degree of cooperation and participation has a significant positive effect on the income of tobacco farmers, and the degree of peasant households' participation in the professional cooperative of tobacco farmers as a moderator variable has a regulatory effect on mitigating the impact of risk shocks on the income of tobacco farmers. The mechanism of action is that tobacco farmers participate in cooperatives to a higher degree, which can further promote the association of farmers and jointly resist risk shocks by reducing production costs, improving the technical level, and strengthening risk prevention and other measures to improve the income level.Significance: It would be helpful to encourage tobacco farmers to take the initiative to participate in the daily management-related affairs and decisions of cooperatives, strengthen technical training, obey cooperative management, and actively respond to cooperative policies to effectively resist risk shocks and stabilize farmers' income level and family welfare.</t>
  </si>
  <si>
    <t>10.1111/apce.12410</t>
  </si>
  <si>
    <t>['Chege, CGK', 'Andersson, CIM', 'Qaim, M']</t>
  </si>
  <si>
    <t>Many developing countries experience a food system transformation with a rapid growth of supermarkets. We analyze impacts of supermarkets on farm household nutrition with survey data from Kenya. Participation in supermarket channels is associated with significantly higher calorie, vitamin A, iron, and zinc consumption. We use simultaneous equation models to analyze impact pathways. Supermarket-supplying households have higher incomes, a higher share of land under vegetables, and a higher likelihood of male control of revenues. Furthermore, income and the share of land under vegetables have positive impacts, while male control of revenues has negative impacts on dietary quality. Policy and further research implications are discussed. (C) 2015 Elsevier Ltd. All rights reserved.</t>
  </si>
  <si>
    <t>10.1016/j.worlddev.2015.03.016</t>
  </si>
  <si>
    <t>['Michelson, HC']</t>
  </si>
  <si>
    <t>Despite more than a decade of NGO and government activities promoting developing world farmer participation in high-value agricultural markets, evidence regarding the household welfare effects of such initiatives is limited. This article analyzes the geographic placement of supermarket supply chains in Nicaragua between 2000 and 2008 and uses a difference-in-differences specification on measures of supplier and nonsupplier assets to estimate the welfare effects of small farmer participation. Though results indicate that selling to supermarkets increases household productive asset holdings, they also suggest that only farmers with advantageous endowments of geography and water are likely to participate.</t>
  </si>
  <si>
    <t>10.1093/ajae/aas139</t>
  </si>
  <si>
    <t>['Martiniello, G', 'Owor, A', 'Bahati, I', 'Branch, A']</t>
  </si>
  <si>
    <t>In the last decade, contract farming has regained momentum among policymakers and global development agencies as a tool to promote inclusive rural development and responsible investments. Integrating smallholders within global, regional and national agricultural value chains, we are told, represents the sine qua non for alleviating rural poverty. In Uganda, under the label of out-grower schemes, contract farming is currently undergoing massive expansion, driven especially by the boom in sugarcane cultivation. Drawing from three case studies of sugarcane contract farming in Uganda, the paper re-politicizes the debate around contract farming by looking at the power relations within which these schemes are embedded. We argue, what is seen in Uganda's expansion is a political dynamic derived both from the major dislocations and dispossessions required to establish the plantation estate and its work force, as well as from the effort to bring many smallholders using unimproved methods on land with sometimes unclear tenure arrangements into contracted arrangements for supplying sugarcane. The result has been highly contentious politics around sugar's expansion, where struggles over land dispossession merge with those around exploitative wage labour, around the loss and transformation of livelihoods, and around debt, power inequalities and environmental harm, a matrix in which state violence and co-optation are ever-present.</t>
  </si>
  <si>
    <t>JOURNAL OF AGRARIAN CHANGE</t>
  </si>
  <si>
    <t>10.1111/joac.12455</t>
  </si>
  <si>
    <t>['Andersson, CIM', 'Chege, CGK', 'Rao, EJO', 'Qaim, M']</t>
  </si>
  <si>
    <t>In many developing countries, supermarkets are expanding rapidly. This affects farmers' marketing options. Previous studies have analyzed welfare effects of smallholder participation in supermarket channels from a static perspective, using cross-section data. We develop a conceptual framework and use panel data to better understand participation and impact dynamics. The analysis focuses on vegetable producers in Kenya. Participation in supermarket channels is associated with income gains. However, many farmers have dropped out of the supermarket channel due to various constraints. The initial income gains cannot be sustained when returning to the traditional market. Organizational support may be needed to avoid widening income disparities.</t>
  </si>
  <si>
    <t>10.1093/ajae/aav006</t>
  </si>
  <si>
    <t>['Masakure, O', 'Henson, S']</t>
  </si>
  <si>
    <t>This article explores the motivations behind the decision of small-scale producers to grow nontraditional vegetables under contract for export. Based on a survey of small-scale producers in Zimbabwe, four factors are identified as motivating contracting, namely, market uncertainty, indirect benefits (e.g., knowledge acquisition), income benefits, and intangible benefits. Respondents are clustered according to the relative importance of these factors in their contracting decision. Four clusters are identified and related to the characteristics of these fanners including size of the farm, amount of land devoted to export crops, access to alternative markets, and the proportion of family income derived from export crops. The results suggest that there are systematic differences between farmers in their decisions to contract which needs to be recognized in contract design and management. (c) 2005 Elsevier Ltd. All rights reserved.</t>
  </si>
  <si>
    <t>10.1016/j.worlddev.2005.04.016</t>
  </si>
  <si>
    <t>['Nuthalapati, CSR', 'Sutradhar, R', 'Reardon, T', 'Qaim, M']</t>
  </si>
  <si>
    <t>Supermarkets have gained in importance in the food systems of many developing countries, with profound implications for smallholder farmers. Several studies analyzed effects of selling to supermarkets on smallholder productivity and income. However, no previous work systematically analyzed effects of supermarkets on farmgate prices, even though prices are important determinants of farmers' profits and livelihoods. Here, we use data from smallholder vegetable growers in India to compare output prices received in supermarket and traditional market channels. We also quantify farmers' transport and transaction costs in both channels. Even after controlling for quality differences, prices are significantly higher in supermarket channels. Positive price effects are confirmed through hedonic price models and propensity score matching. Average effects of supermarkets on farmgate prices are in a magnitude of 20% or more. Higher farmgate prices are due to fewer intermediaries and lower transaction costs in supermarket channels. In the absence of binding contracts, supermarkets also need to pay higher prices to ensure regular supply of high-quality vegetables. These results suggest that the rise of supermarkets can contribute to increased market efficiency with positive effects on farmgate prices and revenues. (C) 2020 The Authors. Published by Elsevier Ltd.</t>
  </si>
  <si>
    <t>10.1016/j.worlddev.2020.105034</t>
  </si>
  <si>
    <t>['Gelo, D']</t>
  </si>
  <si>
    <t>As the result of prohibitively high transaction costs, smallholder farmers are only partly integrated into agricultural and forest commodity markets, a situation that may leave them in a lower level of development equilibrium (i.e., a poverty trap). For the most part, many users of forest commons extract forest products, typically non-timber products, for subsistence use or safety net purposes. To overcome this problem, in recent years, collective vertical integration (VI) of forest product marketing cooperative structures have been promoted and, in some cases, adopted by users of forest commons. Although this type of program has been observed to raise smallholder incomes, there is little evidence available on saving/investment responses to such income gains. This paper investigates precautionary saving and investment responses to collective forest product marketing programs among users of forest commons in Ethiopian villages. To identify the causal effects of the program, I applied propensity score matching, difference-in-difference (DID) and change-in-change (CIC) estimators to household survey data collected from randomly selected households in the Gimbo district (south-western Ethiopia). I find strong evidence that participation in the program reduces savings in the form of livestock holdings and that effect is limited to non-poor households. When interpreted in terms of the Permanent Income Hypothesis (PIH), the results imply that participants felt the current income gains to be non-transient, which led to reduced precautionary savings and to a gain in consumption/welfare. Moreover, I found that the program has spurred investment in child education and participation in off-farm self-employment. These results point to the importance of the safety net/insurance channel of the program. Overall, the findings underscore the program's potential to raise the standard of living via ancillary mechanisms beyond directly raising income outcome. (C) 2020 Elsevier Ltd. All rights reserved.</t>
  </si>
  <si>
    <t>10.1016/j.worlddev.2020.104962</t>
  </si>
  <si>
    <t>['Tilahun, M', 'Maertens, M', 'Deckers, J', 'Muys, B', 'Mathijs, E']</t>
  </si>
  <si>
    <t>Rural households in northern Ethiopia had no access to frankincense production and trading. However, following the recent devolution of forest use-rights, rural communities in norther Ethiopia are getting access through organizing frankincense cooperatives. This study examines the effects of membership in the rural frankincense firms on income and poverty by applying instrumental variable, propensity score matching and Rosenbaum bounds methods on survey data from five rural villages in frankincense woodland areas of Northern Ethiopia. Results indicate that both membership and amount of households' investment in shares in the frankincense cooperative firms have statistically significant positive welfare impacts. The average treatment effect on the treated from matching methods for the welfare indicator variables (log-transformed household per adult equivalent income, poverty head count, poverty gap, and poverty severity) are robust against hidden bias arising from unobserved confounding variables that simultaneously affect assignment into frankincense forest cooperative firm membership and each of the welfare indicator variables. (C) 2015 Elsevier B.V. All rights reserved.</t>
  </si>
  <si>
    <t>FOREST POLICY AND ECONOMICS</t>
  </si>
  <si>
    <t>10.1016/j.forpol.2015.08.009</t>
  </si>
  <si>
    <t>Taylor &amp; Francis Ltd.</t>
  </si>
  <si>
    <t>Abingdon</t>
  </si>
  <si>
    <t>['Herrmann, R', 'Jumbe, C', 'Bruentrup, M', 'Osabuohien, E']</t>
  </si>
  <si>
    <t>This paper analyses the implications of the expansion of biofuel feedstock production in Malawi on local food crop production. This represents a trade-off between two provisioning ecosystem services: biofuel feedstock (i.e. sugarcane) and food crops. Specifically, we assess household-level linkages between biofuel feedstock and food crop production among farmers involved in outgrower schemes around a large-scale plantation, sugar mill and ethanol distillery complex in Dwangwa, Central Malawi. Our analysis is based on a farm household survey that targeted sugarcane outgrowers (intervention group) and households not growing sugarcane (control group). We apply econometric and matching techniques to assess the impact of household participation in biofuel feedstock production on agricultural input expenditures for food crop production, land under food crops and investment in agricultural assets. In spite of limitations to establish causality, our results suggest that participation in sugarcane outgrower schemes is associated with larger amounts of land under staple food crops and higher purchases of farm inputs compared to the control group. The results further suggest that the expansion of biofuel feedstock production does not necessarily compromise household food production for those households involved in outgrowers schemes due to potentially positive intra-household linkages. We discuss under which circumstances this is possible, and whether and how other ecosystem services may be affected by sugarcane expansion. (C) 2017 Elsevier Ltd. All rights reserved.</t>
  </si>
  <si>
    <t>BIOMASS &amp; BIOENERGY</t>
  </si>
  <si>
    <t>10.1016/j.biombioe.2017.09.002</t>
  </si>
  <si>
    <t>['Pham, TT', 'Theuvsen, L', 'Otter, V']</t>
  </si>
  <si>
    <t>Cash crops such as specialty rice and other high-value varieties produced for domestic and international markets are considered an increasing source of income for smallholder farmers in many Asian countries. The present study focuses on the factors affecting Vietnamese specialty rice farmers' choice of marketing channel and how their choice influences farm performance. The analysis has been conducted using multinomial logit and linear regression models on quantitative data collected from 280 specialty rice farmers in the Red River Delta, one of the main rice production regions in Vietnam. Results reveal that even though local collectors and wholesalers are still the most common recipients of farmers' goods in rural areas, reduction in transaction costs with regard to uncertainty influences farmers to choose modern marketing channels through collective action (via specialty rice farmer associations). This collective marketing channel helps farmers increase average prices received by US$0.028 per kg of paddy. Based on the results, manifold political implications are derived.</t>
  </si>
  <si>
    <t>ASIAN ECONOMIC JOURNAL</t>
  </si>
  <si>
    <t>10.1111/asej.12187</t>
  </si>
  <si>
    <t>['Minah, M']</t>
  </si>
  <si>
    <t>Governments and donors often promote farmer organizations (FOs) in the implementation of their agricultural development programs. Yet, there is a lot of uncertainty whether externally supported FOs provide benefits beyond the channelling of programs. This paper uses Propensity Score Matching (PSM) and representative data from 4,074 Zambian households to estimate FO impacts on members, with and without controlling for a national input-subsidy program. The results show that Zambian FOs tend to attract better-educated households with larger farm sizes, but can lead to female integration when external subsidies are involved. FOs also have a significantly positive effect on members' farm performance, irrespective of whether members receive input subsidies, while the presence of the external program leads to an unequal distribution of benefits within the FOs: positive impacts on farm performance are, on average 13-44% lower amongst members who do not benefit from the Zambian government program. Overall, these findings imply that Zambian FOs seem to provide benefits that go beyond the intention of the subsidy-program, which can be used to promote women empowerment and smallholder farm performance. The findings also demonstrate, however, that governments need to carefully design their programs to not reinforce inequality amongst farmer organizations and their members.</t>
  </si>
  <si>
    <t>10.1111/apce.12316</t>
  </si>
  <si>
    <t>['dos Santos, LP', 'Schmidt, CM', 'Mithofer, D']</t>
  </si>
  <si>
    <t>This article analyzes the impact of participation in collective actions on the economic, social and environmental sustainability of fruit and vegetable farmers in the microregion of Toledo, Brazil. Through cross-sectional data analysis, we use a regression adjustment with the inverse probability weighted to estimate the average treatment effect on the treated. The results show a positive impact on sustainability indicators. However, there is a stronger impact economically than socially or environmentally. These findings suggest that participation in collective action can be an important strategy for farmers, as it reduces transaction costs and allows for greater access to information and knowledge, thus improving farmers' sustainability.</t>
  </si>
  <si>
    <t>JOURNAL OF CO-OPERATIVE ORGANIZATION AND MANAGEMENT</t>
  </si>
  <si>
    <t>10.1016/j.jcom.2020.100107</t>
  </si>
  <si>
    <t>['Li, L', 'Guo, HD', 'Bijman, J', 'Heerink, N']</t>
  </si>
  <si>
    <t>Although uncertainly is a common feature of agricultural markets, we know little about the effect of uncertainty on farmers' choice of business relationships. This paper distinguishes production uncertainty, environmental uncertainty, and behavioral uncertainty in examining four kinds of business relationships of Chinese vegetable farmers: market exchange, cooperative membership without marketing transaction, cooperative membership with marketing transaction, and contract farming. We applied a multinomial logit model to data collected among 413 farmers in Hebei and Zhejiang provinces. The results suggested that all three types of uncertainty significantly affect the business relationships chosen by vegetable farmers. In particular, it was found that as production uncertainty increases, farmers prefer contract farming and both cooperative membership with and without marketing transaction over market exchange; while as behavioral uncertainty increases, farmers are less likely to be involved in contract farming. Environmental uncertainty does not affect the likelihood that farmers choose market exchange or contract farming, while mixed results are obtained for its effects on cooperative membership with and without marketing transaction. [EconLit citations: L140; Q130].</t>
  </si>
  <si>
    <t>10.1002/agr.21540</t>
  </si>
  <si>
    <t>['Blandon, J', 'Henson, S', 'Cranfield, J']</t>
  </si>
  <si>
    <t>This paper explores the role of transaction costs and collective action in shaping small-scale farmer participation in the fresh fruit and vegetable (FFV) Supply chain to supermarkets (SSC) in Honduras. Transaction costs and collective action are found to be significant in determining farmer participation in the SSC. Contrary to the findings of other studies, human capital and farm characteristic variables are not significant, suggesting that small-scale farmers can be included in new supply chains under certain conditions, especially if incentives to farmers, trust-based relationships between buyers and sellers, risk reduction practices and new forms of collective action are put in place. Copyright (C) 2008 John Wiley &amp; Sons, Ltd.</t>
  </si>
  <si>
    <t>JOURNAL OF INTERNATIONAL DEVELOPMENT</t>
  </si>
  <si>
    <t>10.1002/jid.1490</t>
  </si>
  <si>
    <t>['Sinha, AA', 'Behera, HC', 'Behura, AK', 'Swain, BB']</t>
  </si>
  <si>
    <t>This paper analyses how farmers to take decision to allocate and use their lands for potato production when both contract and non-contract farming options are available in West Bengal. We used a primary data collected from 327 potato producing households in Bankura and Bardhaman districts of West Bengal. We used generalized least squares fixed effect model in the empirical analysis. We observed that imposed restriction of seed supply limits the choice of both potato farming and non-potato farming. The benefits from contract farming are not accrued by the farmers who are mainly small and marginal landholders. They are also in a moment of ambiguity to choice their land use under non-potato cultivation. The choice of the farmers, therefore, remains constrained. This uncertainty can be overcome only through effective land use planning and institutional intervention.</t>
  </si>
  <si>
    <t>SAGE OPEN</t>
  </si>
  <si>
    <t>10.1177/21582440211047593</t>
  </si>
  <si>
    <t>['Moyo, M']</t>
  </si>
  <si>
    <t>This article investigates spillover effects from the interlinked transactions arising from smallholder tobacco farmers' participation in contract farming arrangements in the Mazowe district of Mashonaland Central. The case study is based on data from a household survey conducted in the district and includes both tobacco farmers and households that do not produce tobacco. Interviews, participant observation and a review of statistical data and grey literature helped trace dynamics of production, intra-household relations and changing communal relations. The study explores how social relations and power imbalances shape the distribution of benefits, costs and losses resulting from the adoption of contract farming in the production of tobacco. The paper argues that the adoption of contract farming leads to a range of interlinked transactional outcomes, such as the diversification of agricultural production and new investments into non-farm activities by the poorer members of the community. In turn, these interlinked transactions generate jobs and increase food consumption and effective demand for services at the community level. However, it is also the case that the gains from these interlinked transactions are highly skewed against the poorer people in the district and that wealthier and better-connected farmers gain more from adopting tobacco than their less wealthy and less well-connected peers. This could lead to increased inequality in the community. The paper shows how agricultural dynamism generates spillover and multiplier effects that benefit communities in an unequal and poorly understood manner.</t>
  </si>
  <si>
    <t>10.1080/03057070.2022.2065818</t>
  </si>
  <si>
    <t>['Mishra, AK', 'Kumar, A', 'Joshi, PK', "D'Souza, A", 'Tripathi, G']</t>
  </si>
  <si>
    <t>Demand for organic basmati rice (OBR), both at home and abroad, coupled with policy reforms have given rise to contract farming (CF) production in India. OBR production, however, is highly susceptible to weather and pest risks. This study investigates the impact of smallholders' perceived production risks on their adoption of CF in OBR farming. We also assess the impact of CF in OBR production on yields, prices received, and the livelihood of OBR producers. We use farm-level data from smallholder organic basmati rice farms in India and the endogenous switching regression method to account for heterogeneity. Although CF in OBR led to lower yields, it increased the prices producers received and improved the livelihood of OBR producers. The impact of CF varied with farmers' revealed risk attitudes. Risk-loving OBR growers with CF experienced the highest loss in yields, and risk averse OBR growers with CF received the highest prices. We find that the OBR growers who did not adopt CF would benefit from adopting it, regardless of their risk attitudes, especially when it comes to prices received and livelihood.</t>
  </si>
  <si>
    <t>10.1016/j.foodpol.2018.01.007</t>
  </si>
  <si>
    <t>['Magati, P', 'Lencucha, R', 'Li, Q', 'Drope, J', 'Labonte, R', 'Appau, AB', 'Makoka, D', 'Goma, F', 'Zulu, R']</t>
  </si>
  <si>
    <t>Background The tobacco industry has used the alleged negative impacts on economic livelihoods for tobacco farmers as a narrative to oppose tobacco control measures in low/middle-income countries. However, rigorous empirical evidence to support or refute this claim remains scarce. Accordingly, we assess how much money households earn from selling tobacco, and the costs they incur to produce the crop, including labour inputs. We also evaluate farmers' decision to operate under contract directly with tobacco manufacturers and tobacco leaf-buying companies or to operate as independent farmers.Methods A stratified random sampling method was used to implement a nationally representative household-level economic survey of 585 farmers across the three main tobacco growing regions in Kenya. The survey was augmented with focus group discussions in all three regions to refine and enrich the context of the findings.Results Both contract and independent farmers experience small profit margins per acre, with contract farmers operating at a loss. Even when family labour is excluded from the calculation, income levels remain low, particularly considering the typically large households. Generally, tobacco farmers enter into contracts with tobacco companies because they have a ' guaranteed' buyer for their tobacco leaf and receive the necessary agricultural inputs (fertiliser, seeds, herbicides and so on) without paying cash up-front.Conclusions Tobacco farming households enter into contract with tobacco companies to realise perceived economic benefits. The narrative that tobacco farming is a lucrative economic undertaking for smallholder farmers, however, is inaccurate in the context of Kenya.</t>
  </si>
  <si>
    <t>TOBACCO CONTROL</t>
  </si>
  <si>
    <t>10.1136/tobaccocontrol-2017-054213</t>
  </si>
  <si>
    <t>This research analyzes the motivations and dynamics of small farmer participation in supermarket supply chains in developing countries: why some small farmers join these new markets and continue their participation; why others drop out or decline the relationship from the outset. Drawing on insights from the technology-adoption literature on learning and experimentation, and also on findings from a simple two-period Bayesian model of farmer decisions to participate in a new market, we incorporate measures of neighboring farmers' experience into the decision model. Results suggest that farmers delay entry to observe their neighbors' outcomes; we find a negative relationship between the number of neighbor participants in a given period and a farmer's own decision to enter the supply chain. We find evidence that farmers delay entry for strategic reasons, allowing neighbors to bear the costs associated with a first wave of adjustment to the market, including higher product rejection rates and lower initial annual transactions with supermarkets, compared to revenues from marketing in the traditional way. Results are robust to definitions of neighbors using both administrative and geographic designations. Our results raise questions about the optimal sequence and level of farmers' market participation and exit, which remain largely unexplored in the literature.</t>
  </si>
  <si>
    <t>10.1093/ajae/aaw097</t>
  </si>
  <si>
    <t>['Makoka, D', 'Drope, J', 'Appau, A', 'Labonte, R', 'Li, Q', 'Goma, F', 'Zulu, R', 'Magati, P', 'Lencucha, R']</t>
  </si>
  <si>
    <t>Background The preservation of the economic livelihood of tobacco farmers is a common argument used to oppose tobacco control measures. However, little empirical evidence exists about these livelihoods. We seek to evaluate the economic livelihoods of individual tobacco farmers in Malawi, including how much money they earn from selling tobacco, and the costs they incur to produce the crop, including labour inputs. We also evaluate farmers' decisions to contract directly with firms that buy their crops.Methods We designed and implemented an economic survey of 685 tobacco farmers, including both independent and contract farmers, across the 6 main tobacco-growing districts. We augmented the survey with focus group discussions with subsets of respondents from each region to refine our inquiries.Results Contract farmers cultivating tobacco in Malawi as their main economic livelihoods are typically operating at margins that place their households well below national poverty thresholds, while independent farmers are typically operating at a loss. Even when labour is excluded from the calculation of income less costs, farmers' gross margins place most households in the bottom income decile of the overall population. Tobacco farmers appear to contract principally as a means to obtain credit, which is consistently reported to be difficult to obtain.Conclusions The tobacco industry narrative that tobacco farming is a lucrative economic endeavour for smallholder farmers is demonstrably inaccurate in the context of Malawi. From the perspective of these farmers, tobacco farming is an economically challenging livelihood for most.</t>
  </si>
  <si>
    <t>10.1136/tobaccocontrol-2016-053022</t>
  </si>
  <si>
    <t>['Martiniello, G']</t>
  </si>
  <si>
    <t>Contract farming schemes have recently been portrayed by global development agencies as an alternative to 'land grabs', promoting processes of inclusive development through the integration of smallholders within global agro-industrial production complexes. The paper takes issue with such argument, using the case-study of contract farming scheme at Kakira Sugar Works in Uganda as empirical terrain for this investigation. It argues that despite contract farming schemes at first sight appear not to generate dispossession or displacement, they lead to forms of expulsion and/or marginalization of poor smallholders from sugar agro-poles through social differentiation. It also maintains that rather than being the antithesis to land enclosures, contract farming represents one instance of global neoliberal agricultural restructuring, functional to the expansion of the sugar frontier at cheap costs. This process, which I term sugarification, involves the maximization of value extraction from farmers, its appropriation by agribusiness and finance capital, and a regime of production which devaluates labour (wage and family) and nature, while dramatically affecting existing livelihoods and landscapes.</t>
  </si>
  <si>
    <t>GLOBALIZATIONS</t>
  </si>
  <si>
    <t>10.1080/14747731.2020.1794564</t>
  </si>
  <si>
    <t>['Shankar, B', 'Posri, W', 'Srivong, T']</t>
  </si>
  <si>
    <t>This study explores the implications of supermarket expansion in the developing world for actors, particularly small-scale farmers, along the supply chains, by examining a case from Thailand. Supermarkets exert Monopsonistic power by pushing a range of processing and marketing costs on to suppliers and instituting a short-term tendering process among suppliers. The scale of the farming operation is not a barrier to entering the chain, but important financial and social capital investments are necessary. Returns compared to traditional farming can be high, and appear sustainable at least in the medium term.</t>
  </si>
  <si>
    <t>CANADIAN JOURNAL OF DEVELOPMENT STUDIES-REVUE CANADIENNE D ETUDES DU DEVELOPPEMENT</t>
  </si>
  <si>
    <t>10.1080/02255189.2010.9669335</t>
  </si>
  <si>
    <t>['Chen, Aijuan', 'Scott, Steffanie']</t>
  </si>
  <si>
    <t>In an effort to address the growing income disparities between rural and urban residents in China, Chinese authorities introduced a series of rural development policies beginning in 2002 that established as a national goal a xiaokang (all around better off) society and gave top priority to the triad of agriculture, rural areas, and farmers. Farmers' cooperatives, consequently, have received substantial government support since 2002 as they are viewed as an important institution for linking small-scale producers to agro-food supply chains, and particularly value-added food chains. Yet little is understood regarding how and to what extent farmers' cooperatives have benefited members and contributed to rural development in China. Using a case study method and in-depth interviews, we evaluated three successful farmers' cooperatives in China. Following the "deepening-broadening-regrounding" typology proposed by van der Ploeg, Long, and Banks (2002), we found that the farmers' professional cooperatives can make important economic, social, and environmental contributions to rural development by adopting alternative strategies and activities. On the other hand, these cooperatives also face great challenges for further development, including limited access to land and capital, a massive loss of laborers, low market competitiveness, weak internal management, and limited government support, which explains why cooperatives are not more widespread in China. This paper offers new insights into the roles of farmers' cooperatives and government in rural development.</t>
  </si>
  <si>
    <t>Journal of Agriculture, Food Systems, and Community Development</t>
  </si>
  <si>
    <t>New Leaf Associates, Inc.</t>
  </si>
  <si>
    <t>Ithaca</t>
  </si>
  <si>
    <t>['Ahmed, A', 'Dompreh, E', 'Gasparatos, A']</t>
  </si>
  <si>
    <t>An extensive body of theoretical work has advocated the use of multiple human wellbeing indicators to assess the outcomes of agricultural investments in Sub-Sahara Africa (SSA). However, few studies have actually achieved it. This study investigates the human wellbeing outcomes of involvement in industrial crop production in Ghana by comparing the levels of different objective and subjective wellbeing measures for groups involved in industrial crop production as plantation workers and smallholders, and groups not involved (i. e. control groups). We use household income, adult consumption and the multidimensional poverty index (MPI) as indicators of objective wellbeing. We measure subjective wellbeing through self-reported levels of satisfaction with life, worthwhileness, happiness and anxiousness. Propensity Score Matching (PSM) analysis is used to assess whether involvement in industrial crop production increases household income and consumption. Overall, for most indicators of objective wellbeing industrial crop outgrowers, smallholders and independent smallholders are better off compared to other groups in their respective sites (in terms of mean scores), but involvement does not necessarily brings human wellbeing benefits (PSM analysis). On the other hand plantation workers are either worse off or have similar level of objective human wellbeing with control groups in their respective sites (in terms of mean scores), but involvement sometimes brings human wellbeing benefits (PSM analysis). However, workers tend to benefit from access to plantation infrastructure, which has a positive effect to their multi-dimensional poverty. In most cases the objective wellbeing measures do not correlate well with self-reported levels of subjective wellbeing. It is important to combine such indicators when evaluating the human wellbeing outcomes of agricultural investments in order to obtain a more comprehensive outlook of whether industrial crop production can become a valuable rural development strategy in SSA.</t>
  </si>
  <si>
    <t>10.1371/journal.pone.0215433</t>
  </si>
  <si>
    <t>['Pandit, A', 'Lal, B', 'Rana, RK']</t>
  </si>
  <si>
    <t>This paper assessed the system of contract farming in potato cultivation in the state of West Bengal, India, by comparing the production of potatoes under noncontract and contractual systems. The data were collected from 139 noncontract and 144 contract farmers spread over 13 blocks of four districts of the state during the year 2008. The results indicated that no government functionary was involved in the contract farming arrangement and that the agreements were largely verbal. Vendors were appointed by the company; they managed the total affairs for a group of villages. Although the price was fixed well before planting, it was not fixed uniformly across the state. Contract farmers planted more seed per hectare than noncontract farmers and used relatively more seed from their own seed stock. The number of agricultural assets per household was higher in contract farmers. Further, it was found that the cost of cultivation was higher for cv. Atlantic as compared to cv. K. Jyoti. The major costs were those for planting, fertilizers and micronutrients, irrigation and land preparation for both cultivars. Farmers without contracts incurred losses but contract farmers growing cv. Atlantic received net returns of about INR15,000 (EUR 238) per hectare. Lack of remunerative price, bad seed quality, occurrence of late blight, expensive seed and labour shortage were the major constraints faced by the noncontract farmers. The contract farmers also experienced many problems like high cost of cultivation, late blight infestation, low yield, lack of clear contract agreement and difficulties in disposing off the leftover potatoes. The findings suggest an involvement of the local government, a uniform fixation of the price throughout the state, written and clear agreements and development of good dual purpose (processing as well as table) potato cultivars for the farmers for boosting the enterprise. For noncontract potato farming, a 'price stabilization fund' could be created to minimize the price fluctuation. Low-cost farm implements, low-cost and effective late blight controlling fungicides, supplying good quality seed at reasonable rates by the Agriculture Department were some of the other suggestions emerging from this study.</t>
  </si>
  <si>
    <t>POTATO RESEARCH</t>
  </si>
  <si>
    <t>10.1007/s11540-014-9259-z</t>
  </si>
  <si>
    <t>The quest for gender economic equality is becoming a component of corporate and transnational institutional antipoverty initiatives in the Global South. Framed as "smart economics," this approach explicitly ties women's empowerment to economic growth. On one hand, this framework employs a discursive construction that depicts women as attentive, family-oriented entrepreneurs and caregivers who are more likely than their male counterparts to invest in their household and in their children's future; on the other hand, it involves a set of practices that register and reward women's participation. The smart-economics movement operates on both public and private registers, ranging from women-oriented government welfare programs to NGO-managed microcredit schemes and, in this article, corporate actors and public-private partnerships engaged in agricultural value chains. Here we examine recent smart-economic coffee industry initiatives, namely, a case study of microbatched "women's coffee" projects such as Allegro Coffee's Cafe La Duena. We explore how coffee-market value-chain discourses and economic actions affect gendered ideologies and agricultural practices in coffee-producing communities. We compare the impact on members of an Oaxacan (Mexican) fairtrade, organic producer organization that has implemented a women's microbatching coffee initiative relative to other organizations that have not adopted such programs. We find that although the program fails to demonstrate improvements in gender equity by reducing agricultural asset gaps or enhancing women's economic decision-making power, landownership, or access to important agrotechnical services, it does lead to practical changes that are positively correlated with an increase in women's organizational participation, an openness of both women and men to gender-equity programs and services, and women's increased access to land titles. Smart-economic depictions of women as caring entrepreneurs also found a mixed reception in coffee communities: although women producers agreed with the notion that their coffee is superior, their risk aversion countered the entrepreneurial imaginary.</t>
  </si>
  <si>
    <t>ECONOMIC ANTHROPOLOGY</t>
  </si>
  <si>
    <t>10.1002/sea2.12129</t>
  </si>
  <si>
    <t>['Parrish, Bradley D', 'Luzadis, Valerie A', 'Bentley, William R']</t>
  </si>
  <si>
    <t>Questions remain about the effectiveness of fair trade, especially in comparison with  free trade approaches to development. Both strategies seek to benefit smallholder farmers in lower-income countries, who are vulnerable to declining and fluctuating commodity prices and rising production costs. This study examines two prominent market-based interventions, Fairtrade certification and TechnoServe business development, as they are implemented at two coffee producer organizations in Tanzania.  Qualitative and secondary quantitative data were collected using rapid appraisal methodology during three months of field research. The data were analyzed using the sustainable livelihood framework. This study concludes that both intervention strategies yield potentially valuable results for smallholders in multiple domains, but each is distinctly suited to specific market conditions. Implications of the study's findings are discussed in terms of an emerging consensus on intervention strategies. [PUBLICATION ABSTRACT]</t>
  </si>
  <si>
    <t>Wiley Periodicals Inc.</t>
  </si>
  <si>
    <t>Chichester</t>
  </si>
  <si>
    <t>https://doi.org/10.1002/sd.276</t>
  </si>
  <si>
    <t>['Michelson, H', 'Reardon, T', 'Perez, F']</t>
  </si>
  <si>
    <t>In Nicaragua and elsewhere in Central America, small-scale farmers are weighing the risks of entering into contracts with supermarket chains. We use unique data from cooperatives supplying supermarkets to study the effect of supply agreements on producers' mean output prices and price stability. We find that prices paid by the domestic retail chain approximate the traditional market in mean and variance while mean prices paid by Walmart are significantly lower than the traditional market. However, the Walmart contract is found to systematically reduce price volatility. We find some evidence, however, that farmers may be paying too much for this contractual insurance against price variation. (C) 2011 Elsevier Ltd. All rights reserved.</t>
  </si>
  <si>
    <t>10.1016/j.worlddev.2011.07.013</t>
  </si>
  <si>
    <t>['Escobal, JA', 'Cavero, D']</t>
  </si>
  <si>
    <t>We explore the distributional effects of lowering transaction costs to allow access to improved market opportunities for small farmers in the Peruvian Highlands. We find that when new marketing opportunities arise, those that have more land, are better educated and are well organized are able to deal with the complexities that the new contractual arrangements entail. Although this on average implies an increase in net income for small farmers, it also affects the distribution of earnings, generating a more polarized small farmer economy. To counteract this effect and reduce inequality in the opportunities of less endowed small farmers, complementary policies need to be put in place. (C) 2011 Elsevier Ltd. All rights reserved.</t>
  </si>
  <si>
    <t>10.1016/j.worlddev.2011.07.016</t>
  </si>
  <si>
    <t>['Desai, RM', 'Joshi, S']</t>
  </si>
  <si>
    <t>Rural producer associations are considered a potential community-driven solution to the problems of smallholder agriculture. This article evaluates the impact of organising female farmers into producer associations in Gujarat, India. The initiative provided training, information, access to inputs, risk mitigation, and market linkages. Over 18 months, the programme weakly increased members' non-farm income and access to output markets. It had stronger impacts on members' awareness and utilisation of financial services. Impacts were heterogeneous, varying by pre-existing socioeconomic conditions. These findings suggest that producer associations can lower transaction costs for smallholders, but that poverty alleviation may be a longer-term prospect.</t>
  </si>
  <si>
    <t>10.1080/00220388.2013.849339</t>
  </si>
  <si>
    <t>['Wubet, GK', 'Zemedu, L', 'Tegegne, B']</t>
  </si>
  <si>
    <t>Potatoes are the worlds most important root and tuber crop. It is grown in over 125 countries and consumed by over a billion people daily. Millions of people in impoverished countries rely on potatoes product to their survival. Today, developing countries are the worlds major producers and distributors of potatoes and potato products. Potato can be effective produce for allowing smallholder families to achieve their food security. Ethiopia has probably the maximum prospective country for potato production. However, in Ethiopia, various factors influence potato production and commercialization. It is the main tuber crop produced in Earta District. Potato production and value chain status are not studied well. Hence the main aim of this study was to evaluate the value chains of potatoes in the Farta district, Ethiopia. 123 sample potato farmers were chosen using a two-stage random sampling technique in four kebeles. Descriptive, inferential, value chain approach and econometrics analysis were employed. In addition, Heckman's two-stage selection econometrics model was employed to analyze the determinants of potato market participation and sales quantity. Producers, traders, chain supports, chain enablers, and final consumers were the main value chain actors for potato in the study area. Wholesalers control the potato value chain due to their finances advantage. Probit model estimation result provides that: distance to the nearby market, family size, oxen owned by farmers, market information, land size allocated for potato production, and quantity of inorganic fertilizer were the significant variables affecting the decision to market participation positively except family sire. The OLS estimation result provides that: the education level of the farmers, farming experience, the number of extension contact, the land size allocated for potatoes, and the quantity of inorganic fertilizer is the significant variables influencing the amount of potato market supply positively. The main constraints for potato production and commercialization in study area were: Shortage of improved seed, lack of capacity building training to the post-harvest management approach, price fluctuation, shortage of market information, absence of policy framework in price-setting strategy was produced and marketing constraints of potatoes. Therefore, the study suggests that; increasing access to farm inputs, introducing new and improved crop varieties, establishing suitable post-harvest management facilities. In addition, follow up misconduct practice for price-setting strategies, strengthening market information service, facilitating conditions that can promote the smallholder farmers for participating in the market and minimize those constraints which impede the complete value chain in potato production and development.</t>
  </si>
  <si>
    <t>HELIYON</t>
  </si>
  <si>
    <t>10.1016/j.heliyon.2022.e09142</t>
  </si>
  <si>
    <t>['Fu, LL', 'Peng, WH', 'Shi, XJ']</t>
  </si>
  <si>
    <t>The exclusion, or otherwise, of small-scale farmers by cooperatives determines whether they can be well engaged in the grand strategy of agricultural modernization. By identifying the exclusion pattern of cooperatives and using the field research data on farmers in Fuchuan, Guangxi, this study finds that cooperatives tend to screen their members via both explicit and implicit exclusion and that small-scale farmers are more likely to be excluded. The theoretical analysis conducted in this study reveals that excluding small-scale farmers is a rational choice made by cooperatives to pursue efficiency in the context of organizational form variation. Furthermore, cooperatives' organizational form variation and their decisions to exclude small-scale farmers are endogenous, thereby suggesting that cooperatives in China may become unions of rural elites. During the exploration of using cooperatives as a carrier to involve small-scale farmers in agricultural modernization, the phenomenon of cooperatives' exclusion of small-scale farmers needs to be highly emphasized.</t>
  </si>
  <si>
    <t>10.1371/journal.pone.0272150</t>
  </si>
  <si>
    <t>['Manda, S', 'Tallontire, A', 'Dougill, AJ']</t>
  </si>
  <si>
    <t>In critical agrarian studies, the connections between large-scale agricultural investments and outgrower schemes are strong, but evidence on which model produces improved livelihood outcomes remains relatively weak. This paper examines livelihood impacts in two differently structured outgrower schemes under Zambia Sugar Plc ZaSPIc, a subsidiary of Illovo Sugar Plc. The first scheme centrally controls land through an integrated company, renting out sugarcane plots to smallholders whilst acting as an intermediary. The second scheme amalgamates individual smallholder plots of land to form a contiguous block-farm managed by a ZaSPIc intermediary, integrating smallholders as shareholders. We identify the former scheme as producing greater livelihood impacts across financial capital and other dynamics but emphasise that these remain low quality and fail to produce significant path-changing gains for households. Analysis of livelihood groups and strategies, livelihood contributions of LaSAIs and sugarcane uptake, and livelihood response pathways reflect causes and consequences of differences in the evolution, operation, and integration of outgrower schemes. One outcome is the production of narrow as opposed to broad-based livelihoods. Livelihood diversification away from sugarcane schemes are forged within land-based and agrarian activities and show that smallholders do not always switch to profit maximising strategies. Our findings show that greater attention must be paid to the role of institutional arrangements and local conditions in unfolding outcomes for land and water relations, and how emerging relationships shape inclusivity of an agricultural investment. Thus, outgrower arrangements that ensure commodity production alongside alternative farmer activities that boost livelihoods are thus strengthened for this purpose.</t>
  </si>
  <si>
    <t>10.1016/j.geoforum.2018.10.021</t>
  </si>
  <si>
    <t>['Zhang, JH', 'Wu, JJ', 'Simpson, J', 'Arthur, CL']</t>
  </si>
  <si>
    <t>The introduction of direct subsidies to farming households and the development of farmer cooperatives has provided two important approaches to China's twenty-first century food policy challenges. However, research undertaken largely separates and focuses on subsidies or cooperatives. This neglects their interaction and complementarities. This article seeks to rectify this omission using a survey from 35 farmer specialized cooperatives (FSCs) and 561 farming households in 16 provinces, based on a two-stage treatment effect model. The findings suggest FSCs have become important organizations that improve farmers' net income. Moreover, usage of agricultural machinery and direct subsidies also result in higher net income, though they have little impact on farmers' machinery investment. The results provide an evidence source that contributes to debate concerning government subsidy policy. Policy may act more like an income transfer program, since it has little impact on farmers' investment in agriculture. The study also highlights that there are complementary effects between FSCs and direct subsidies, and that China's cooperative policy integrated with direct subsidies could be progressive.</t>
  </si>
  <si>
    <t>CHINESE ECONOMY</t>
  </si>
  <si>
    <t>10.1080/10971475.2019.1617928</t>
  </si>
  <si>
    <t>['Girma, J', 'Gardebroek, C']</t>
  </si>
  <si>
    <t>In southwestern Ethiopia honey is a non-timber forest product that provides income for many smallholders. Some of these beekeepers supply their honey under contract to a company that markets their organic honey internationally allowing them to access premium markets. Since both production and marketing depend crucially on the forest, both smallholders and the company have an interest in preserving the forest. An important question is whether smallholders also benefit economically from supplying under contract. The objective of this study is to examine the contribution of participation in contract supply of organic honey to beekeepers' income levels in the Sheka zone in southwestern Ethiopia. Results indicate that contract supply improved quality of honey delivered, the prices beekeepers received, and total honey income per household. The findings illustrate the potential of contract supply of forest product for sustainable management of forests. (C) 2014 Elsevier B.V. All rights reserved.</t>
  </si>
  <si>
    <t>10.1016/j.forpol.2014.08.001</t>
  </si>
  <si>
    <t>['Jones, S', 'Gibbon, P']</t>
  </si>
  <si>
    <t>This article investigates the process of development in a traditional African export market, focusing on a contract farming scheme for organic cocoa in rural Uganda. Based on a repeated household survey, we measure the impact of the scheme on the income of participants and the economic mechanisms behind these effects. We find substantial benefits from the scheme, driven primarily by the establishment of credible incentives for farmers to adopt technologies which improve cocoa quality. There is also evidence of broader trends of market deepening and increased productivity, probably due to positive spillovers.</t>
  </si>
  <si>
    <t>10.1080/00220388.2011.579107</t>
  </si>
  <si>
    <t>['Bannor, Richard Kwasi', 'Oppong-Kyeremeh, Helena', 'Adjei-Addo, Emmanuel']</t>
  </si>
  <si>
    <t>The study assessed the impact of Global Agri-Development Outgrower Scheme on the incomes of small scale rice producers in the Volta Region of Ghana. Four hundred and forty (440) producers were selected through the use of purposive and simple random sampling techniques. Propensity Score Matching and descriptive statistics were used for the analysis. The results showed that, small scale rice producers who were part of the outgrower scheme had an average increase of productivity from 0.641 bags of rice/acre to 0.689 bags/acre compared to those who did not benefit from the project. Furthermore, small scale rice producers in the Volta Region who partook in outgrower scheme had increased average annual income between GH cents 1810 and GH cents 2608 than those who did not partake in outgrower scheme.</t>
  </si>
  <si>
    <t>Indian Journal of Economics and Development</t>
  </si>
  <si>
    <t>['Adams, Timothy', 'Gerber, Jean-David', 'Amacker, Michèle', 'Haller, Tobias']</t>
  </si>
  <si>
    <t>The paper highlights the mechanisms through which outgrower contract farming creates dependencies at the local level. Using sugarcane case study in Malawi, we show that dependencies are created through redefinition of use rights to customary land and through the redefinition of cash flows into outgrower communities. Through this two-dimensional process, corporations can secure access to land, exert control over local communities and transform the local social relations of reciprocity serving as the pillars of resistance. Our results indicate that contract farming changes rural agrarian relations, transforms local family institutions by carefully selecting a few household members with influence into the scheme and selectively dispossessing the poor community members.</t>
  </si>
  <si>
    <t>The Journal of Peasant Studies</t>
  </si>
  <si>
    <t>https://doi.org/10.1080/03066150.2018.1534100</t>
  </si>
  <si>
    <t>['Matenga, CR']</t>
  </si>
  <si>
    <t>Outgrower schemes are increasingly seen as a way to empower smallholders economically, while addressing their production constraints. This article examines an outgrower sugar cane scheme in Zambia officially launched in 2008 with substantial grant funding from the European Union. In this case, the outgrowers are not involved in the production, but pass their land in a block to be managed by a company. This acts as an extension of the nucleus estate, with dividends paid according to a collective contract. The scheme, and associated grant funding, has proved highly beneficial for Zambia Sugar Plc, owned by South African multinational Illovo Sugar (which became wholly owned by Associated British Foods in June 2016). The new outgrowers are increasingly differentiated: some are former dryland farmers, whereas others are outsiders from nearby towns. Some have benefited significantly, with opportunities for accumulation. Others have not, as dividends have been shared by an increasing number of family members. Intra-household distribution of sugar income has exposed gender differences, as it is mostly men who are the designated shareholders. Moreover, the new wealth flowing from the scheme has provoked political contestation within the community, as some seek to exert control over the scheme. Thus, the sugar block scheme has radically changed agrarian relations in the area. There are higher incomes for some - and a seeming success of the outgrower model - but this comes at a cost, as land, livelihoods and social relations are reconfigured.</t>
  </si>
  <si>
    <t>10.1080/03057070.2016.1211402</t>
  </si>
  <si>
    <t>['Adnan, KMM', 'Ying, L', 'Sarker, SA', 'Hafeez, M', 'Razzaq, A', 'Raza, MH']</t>
  </si>
  <si>
    <t>Agricultural production faces several types of risk, and risk management tools vary by place, season, and crop type. Most farmers use multiple risk-minimizing tools to reduce the effects of various hazards. However, previous research has overlooked the potential connections between different risk management tool utilization decisions. This study examines farmers' decisions of adopting risk management tools (contract farming and precautionary savings) and investigates the impacts of various factors on farmers' risk management decisions by using bivariate and multinomial probit models. The study was carried out in four different agro-ecological regions of Bangladesh with 350 farmers chosen through multistage stratified random sampling procedures. The findings revealed that the farmers' decisions towards adopting risk management tools are correlated, and the adoption of one risk management tool may induce farmers to adopt other risk management tools at that time. Moreover, the results revealed that age, education, income, and land ownership are the major factors affecting the adoption of risk management tools, and most farmers are risk-averse in nature. Both models provide interpretation and information for the development of a better understanding of the current situation of rural farm households, which may serve as a platform for policymakers who are anticipating appropriate risk management tools for the farmers.</t>
  </si>
  <si>
    <t>10.3390/su11010029</t>
  </si>
  <si>
    <t>Integration of smallholders in outgrower schemes has been advanced as a strategy for poverty reduction in the global south, but how terms and conditions of inclusion and exclusion shape divergent outcomes, and processes underpinning these local dynamics remain an under-researched area. This study, set in Zambia's southern 'sugarbelt' region of Mazabuka, draws on two contrasting outgrower schemes to examine determinants of smallholder inclusion in sugar value-chains, and consider how various terms and conditions underpining inclusion shape various interests, reactions and pathways for value capture among different local groups. Our study reaveals terms and conditions are important in shaping divergent outcomes for smallholders included in sugar value-chains. It shows determinants of inclusion and exclusion are complex and go beyond market imperatives that are production related (structural) to include social-cultural dynamics (non-structural). The centrality of the paper points to lived realities and experiences for different groups and political reactions from below, underlining how socially contested intersection of global-local value-chain produces diverse but interdependent hierarchies of inclusion and exclusion. For an early stage in planning of outgrower schemes by state and non-state actors, recognition of the various social groups and their complex engagement and reactions to changes in land-use and land control will not only expose competing interests but should inform polices, institutions and investments to improve value-chain impacts. This paper hopes to contribute towards a more nuanced understanding of the complex engagement of smallholders in changes in land use and land control in developing countries in the era of land-grabbing. Crown Copyright (C) 2020 Published by Elsevier Ltd. All rights reserved.</t>
  </si>
  <si>
    <t>10.1016/j.worlddev.2020.104877</t>
  </si>
  <si>
    <t>['Miroro, OO', 'Anyona, DN', 'Nyamongo, I', 'Bukachi, SA', 'Chemuliti, J', 'Waweru, K', 'Kiganane, L']</t>
  </si>
  <si>
    <t>Purpose-Despite the potential for co-operatives to improve smallholder farmers' livelihoods, membership in the co-operatives is low. This study examines factors that influence smallholder farmers' decisions to join agricultural co-operatives.Design/methodology/approach- This study involved a survey of 1,274 smallholder chicken farmers. The data were analysed through a two-sample t-test of association, Pearson's Chi-square test and binary probit regression model.Findings-The results suggest that farming as the main source of income, owning a chicken house, education attainment, attending training or accessing information, vaccination of goats and keeping a larger herd of goats are the key factors which significantly influence co-operative membership. However, gender, age, household size, distance to the nearest agrovet, vaccinating chicken and the number of chickens kept do not influence co-operative membership.Research limitations/implications- The survey did not capture data on some variables which have been shown to influence co-operative membership. Nevertheless, the results show key explanatory variables which influence membership in co-operatives.Practical implications- These findings have implications for development agencies that seek to use co-operatives for agricultural development and improvement of smallholder farmers' livelihoods. The agencies can use the results to initiate interventions relevant for different types of smallholder farmers through co-operatives.Originality/value-This study highlights the influence of smallholder farmers' financial investments in farming and the extent of commercialisation on co-operative membership. Due to low membership in co-operatives, recognising the heterogeneity of smallholder farmers is the key in agricultural development interventions through co-operative membership.Peer review- The peer review history for this article is available at: .</t>
  </si>
  <si>
    <t>10.1108/IJSE-03-2022-0165</t>
  </si>
  <si>
    <t>['Dube-Takaza, T.', 'Maumbe, B.M.', 'Parwada, C.']</t>
  </si>
  <si>
    <t>Zimbabwe’s agro-ecological regions IV and V lie in low rainfall areas and food security is a perennial concern. Vertical coordination strategies and market institutions provide hope for building farmer resilience in regions affected by climate change in Zimbabwe. This study focused on four districts (Binga, Chiredzi, Hwange, Matobo) which are in regions IV and V. A questionnaire was used to collect data from 281 respondents. Probit and Multiple linear regression models were used to evaluate the determinants. Results show that contract farmers allocated more than 3 hectares to small grains agricultural enterprise. The research established that long distances to markets, access to credit, extension services and affiliation to farming groups are some critical determinants which influence market participation and yields sold. © 2022, International Journal on Food System Dynamics. All Rights Reserved.</t>
  </si>
  <si>
    <t>International Journal on Food System Dynamics</t>
  </si>
  <si>
    <t>10.18461/ijfsd.v13i4.D6</t>
  </si>
  <si>
    <t>['Nsengiyumva, Jean Nepo', 'Mutamuliza, Eularie', 'Karangwa, Antoine', 'Tuyisenge, Jean Luc']</t>
  </si>
  <si>
    <t>Dairy cooperatives should have a significant impact in the future in terms of regenerating rural life. The pressing need in the Cooperative sector in the era of liberalized environments is to seize every opportunity available for the country. Diary co-operatives mainly from cattle production played a vital role in our country's economy in the previous era and will do so in years to come. This study aims to assess the impact of dairy cooperatives on milk producers' revenues in the Gicumbi district of Rwanda. The total sample involved in this research was 974, from four cow milk producers, namely Bukure MCC-Cooperative d'Elevage Moderne de Bukure (COOPEMOBU), Koperative Zamuka Mworozi (KOZAMGI) and Borozi Twisungane Kabuga-Nyamiyaga and Giramata, which form the cooperative union of Ihuza Aborozi ba Kijyambere Bafatanyinje (IAKIB). The total sample size to be taken from three cooperatives and other recorded local farmers supplying their milk to the nearest Milk Collection Centres, as preselected, is 260 milk producers, including 187 participants and 73 non-participants of dairy cooperatives. The study used a descriptive survey design, encompassing three cooperatives and other dairy producers not members of cooperatives from Gicumbi district. Descriptive statistics, t-test, Standard Deviation, means, frequency and percentages, as well as a Propensity Score Matching model were used to analyse the results of the study. The study findings show that the average total gross revenue was 551,113 Rwandan francs for these farmers, while the mean difference between dairy cooperative participants and non-participants ranged from 50,146 Rwandan francs to 168,145 Rwandan francs as program impact. This is an indication that participants in dairy cooperatives gain more compared to their factual group. The study recommends that small holder dairy producers should be supported to enable them to produce surplus milk for markets and reduce local milking cow numbers by replacing them with crossbred cows. It is recommended that governments should also strengthen milk processing cooperatives and improve their infrastructure facilities to reduce the transportation cost for small-scale dairy producers.</t>
  </si>
  <si>
    <t>https://doi.org/10.17306/J.JARD.2022.01476</t>
  </si>
  <si>
    <t>['Neilson, J', 'Shonk, F']</t>
  </si>
  <si>
    <t>A popular rural development strategy in recent years has been through the adoption of what has been widely called a 'value chain approach', where improved linkages between small producers in underdeveloped rural communities and 'lead firms' constitute the foundations for development interventions. Whilst the global value-chain framework can deliver insights into the broad structural processes shaping livelihood possibilities, the adoption of value chains as a development strategy tends to disregard the complexity of smallholder livelihoods that shape poverty alleviation pathways in different contexts. The relationships between global value chains, development interventions, and rural livelihoods are explored in this article through a case study of smallholder coffee farming in the Toraja region of Indonesia. In this case, value-chain interventions in the coffee sector are unlikely to significantly contribute to improved rural welfare due to the diversified reality of local livelihoods, the nuances of how coffee production is embedded within Torajan culture and economy, and excellent prevailing market opportunities. The livelihood framework, therefore, provides an important corrective for the sometimes excessive optimism presented by advocates of a value-chain approach to rural development.</t>
  </si>
  <si>
    <t>AUSTRALIAN GEOGRAPHER</t>
  </si>
  <si>
    <t>10.1080/00049182.2014.929998</t>
  </si>
  <si>
    <t>['Velte, M', 'Dannenberg, P']</t>
  </si>
  <si>
    <t>Export horticulture is one of Kenya's most dynamic sectors, with the Mount Kenya Region playing a crucial role as a result of its professional large-and small-scale production and marketing structures. The sector is consequently referred to as a "success story of African regional development" (Dolan and Sutherland 2002: 1). A qualitative case study was carried out to understand the impacts on gender inequality of the integration of horticultural smallholdings into the fresh fruit and vegetable (FFV) supply chain to the European market. It will be outlined how export horticulture affects female small-scale farmers with reference to local distribution channels, the organisation of the farm as a group or an individual player, and the specific organisation of labour on the farm. The focus here is on the traditional division of labour, ownership and mobility patterns, as well as knowledge and income. The study shows that the influence of the integration in the FFV chain on gender inequality is conditioned by both the type of relations to the buyers and the internal and institutional organisation of the smallholding. Surprisingly, in some areas of the primarily male-dominated rural society, an integration in the form of outgrower schemes that resem-bles Gereffi et al.'s model of a captive value chain, with women farmers exclusively responsible for export production, can enhance gender equality, as women gradually gain more decision-making power and greater independence.</t>
  </si>
  <si>
    <t>ERDE</t>
  </si>
  <si>
    <t>['Cai, DF', 'Tong, PC', 'Wei, XY', 'Hu, QG']</t>
  </si>
  <si>
    <t>Individual aquaculture farmers in developing countries play an important role in ensuring food security. This study uses survey data from aquaculture households in Rongcheng and Xiangshan cities in China to explore the impact of cooperative participation on the benefits to the aquaculture households. The empirical results show that the participation of aquaculture farmers in cooperatives has effectively increased their net profit and output per unit area. On average, participating in cooperatives increased the net profit and output per unit area of farmers by approximately 15.55% and 11.47%, respectively. The test results of the mechanism show that the information services, technical training, and product sales guidance provided by the cooperatives have increased the net profit of the farmers. At the same time, the information services and product sales guidance provided by cooperatives are important reasons for the increase in the output per unit area.</t>
  </si>
  <si>
    <t>FISHES</t>
  </si>
  <si>
    <t>10.3390/fishes7040164</t>
  </si>
  <si>
    <t>['Matchaya, GC', 'Perotin, V']</t>
  </si>
  <si>
    <t>This paper analyses the impact of individual farmers' participation in the National Smallholder Farmers' Association of Malawi (NASFAM). Precisely the paper analyses the effect of participation on credit market access, fertilizer use and total incomes of its participants in the Kasungu district of Malawi. NASFAM is a form of producer cooperative with a number of socio-economic functions. Using data on income per capita, fertilizer expenditure and access to credit, this paper tests the hypothesis that participation in NASFAM positively impacted incomes, fertilizer use and credit acquisition. Employing Propensity Score Matching methodology to estimate Average Treatment Effects (ATT) on programme members, this paper finds evidence that participation in NASFAM had a positive effect on all the endogenous variables. Membership enhances household level incomes, fertilizer use and credit acquisition and is hence in line with national goals of poverty reduction, the Comprehensive African Agriculture Development Program (CAADP) principles, the SADC's Regional Indicative Strategy Development Plan (RISDP) and the achievement of the Millennium Development Goals. Based on these findings and the fact that credit and fertilizer access are still problematic in Malawi's rural areas, it appears that there is great need for NASFAM to expand to areas where it currently does not have activities. Such expansion would ensure food security over a wider range of rural households through improved input access.</t>
  </si>
  <si>
    <t>10.1080/03031853.2013.798066</t>
  </si>
  <si>
    <t>['Molla, A', 'Beuving, J', 'Ruben, R']</t>
  </si>
  <si>
    <t>Smallholder farmers in Sub-Saharan Africa often mitigate production risks through cooperative membership: institutionalized arrangements where they pool resources and collectively manage production and marketing chains. Cooperative membership has a significant advantage: it cushions detrimental effects of external forces, placing a premium on a risk-seeking attitude (experimenting and innovating), which can yield greater accumulation. However, cooperatives are self-selective institutions: relatively better-endowed farmers, who are usually less risk-avoidant than poorer ones (a consequence of their broader material bases), tend to be overrepresented. These two realities complicate the causal assessment of the relationships between risk attitudes, farmers' socioeconomic status, and cooperative membership that is essential to comprehend the role of cooperatives in local capital accumulation. To help resolve this thorny analytical problem, an experimental study was carried out in eastern Ethiopia-a risky production environment where cooperatives feature prominently and relatively affluent farmers exist alongside poorer ones. It unveils the working of specific path dependences: poorer cooperative members are less risk seeking than nonmembers, but at an interval much less than that observed for affluent farmers. For development policies, this suggests that a greater payoff can be expected from investing in farmers' material bases than from further improving cooperative membership.</t>
  </si>
  <si>
    <t>REVIEW OF DEVELOPMENT ECONOMICS</t>
  </si>
  <si>
    <t>10.1111/rode.12628</t>
  </si>
  <si>
    <t>['Omondi, I', 'Rao, EJO', 'Karimov, AA', 'Baltenweck, I']</t>
  </si>
  <si>
    <t>Linking smallholder farmers to large enterprises could be a powerful mechanism to improve input and output markets as well as other productivity-enhancing services for liquidity constrained smallholders. Dairy hubs promoted by East African Dairy Development project are collective farmer-owned milk bulking and/or chilling plants through which farmers get access to output markets and inputs as well as other services necessary for their dairy enterprises. The hubs act as a linkage between large processors and smallholder dairy farmers. They enable farmers to supply milk to large dairy processors who are emerging key players in the East African dairy industry. In addition to the different forms of linkages with large processors, these hubs also differ in their level of growth toward sustainability. In light of this background, this work aims to provide evidence on the effects, at farm level, of different types of linkages between smallholder dairy farmers and large processors through dairy hubs. The study uses cross-sectional survey data collected from 993 smallholder livestock keeping households living within the dairy hubs' catchment areas in Kenya and Uganda. Statistical tests on technical efficiency estimates from dairy farm enterprises were conducted in order to provide evidence of the effects of the types of processor linkages on the performance of the dairy farm enterprises. The results provide evidence of no strong influence at farm levels that can be attributed to different forms of linkages with processor that dairy hubs adopt. Moreover, though hub sustainability is directly linked to the producer organization's efficiency level, our results show that it does not sufficiently translate to more productive farmers. These findings call for concerted efforts by development agents in the dairy sector, policy makers, and even large processors to intervene in order to support improved farmperformance. As evident from the study, one direct policy tool at the disposal of these agents is extension messages. [EconLit citations D24; L25; Q12]. (C) 2017 The Authors. Agribusiness Published by Wiley Periodicals, Inc.</t>
  </si>
  <si>
    <t>10.1002/agr.21492</t>
  </si>
  <si>
    <t>['Wijers, GDM']</t>
  </si>
  <si>
    <t>Women are important actors in smallholder farmer milk production. Therefore, female input in the dairy cooperatives is essential to dairy development in emerging economies. Within dairy value chains, however, their contributions are often not formally acknowledged or rewarded. This article contributes to filling this gap by adopting a multileveled institutional perspective to explore the case of dairy development in the Pangalengan mixed-sex dairy cooperative on West Java, Indonesia. The objective is to add evidence from the dairy development practice in Indonesia to the current agenda for gender and development as well as identify pathways for future research on dairy development that will help it do better in practice. Central to the exploration is a discussion of formal and informal institutions as part of the dynamics of the inequality regimes in dairy cooperatives. Evidence from dairy development practices in the Pangalengan cooperative shows, among others, distinct differences between the participation of male and female target groups in dairy development extension, as well as farm size- and resource-related trends in masculinization' and 'feminization' of the smallholder farmer household. The conclusions contribute to debates on more resilient, thus sustainable working relations in food chains, women's empowerment, gender equality and social justice in agriculture as well as cooperative studies.</t>
  </si>
  <si>
    <t>10.1007/s10460-018-09908-9</t>
  </si>
  <si>
    <t>['Grashuis, J', 'Skevas, T']</t>
  </si>
  <si>
    <t>Empirical evidence of the benefit of farm producer organizations (FPOs) in the developing world is mounting. There is, however, no work in South America on the relationship between FPO membership and farm-level performance. We address the gap by estimating the treatment effect of FPO membership with respect to three outcomes: quantity produced, quantity sold, and price received. The empirical application focuses on the Peruvian coffee sector, where FPOs may have played an important role during the recent price crisis. A sample of approximately 9,000 survey responses from Peruvian coffee producers during the 2015-19 period is used in the analysis. Results show a positive treatment effect of FPO membership on all three farm-level outcomes. Compared to non-FPO members, FPO members produced 120-295 kg/ha more, sold 118-296 kg/ha more, and received 0.42-1.53 PEN/kg more. We also find evidence of heterogeneity in the estimated effect of FPO membership across time, farm size, and membership probability. The findings yield novel implications in terms of policy support for FPOs.</t>
  </si>
  <si>
    <t>10.1111/apce.12390</t>
  </si>
  <si>
    <t>['Gurung, R', 'Choubey, M']</t>
  </si>
  <si>
    <t>Purpose - Government of India has launched FPOs to organise small and marginal farmers into farmer collectives called FPOs. These FPOs, through economies of scale, aim to provide better collective strength to farmers for better access to production technology, value-addition services, high-quality inputs and marketing services for improving their incomes. Recently, the government has launched a scheme for creation and promotion of 10,000 more FPOs in the country. Despite potential benefits of FPOs and encouragement from the Government, there are many farmers in India, particularly Sikkim, who do not join the FPOs. This study aims to identify the major determinants that motivate farmers to join FPOs.Design/methodology/approach- Primary data for this study was collected during October, 2019-February, 2020 from 560 farm households in all four districts of Sikkim, India. The study used two-sample t-test and FPO participation probit model for determining the factors influencinga household's decision to participate in an FPO.Findings - The results of this study illustrate that education, farming experience, farming as the primary occupation, size of landholding, access to Internet, distance to the nearest market, medium level of social participation, extension contact, transportation facility and plan to expand the scale of operation in future are the major explanatory variables that have statistically significant impact on the farm households' participation in FPOs.Research limitations/implications - This study was based on a cross-sectional survey. As a result, the findings may be subjected to some limitations though the study made all possible efforts to minimise the limitations.Originality/value -This paper is based on ora novel data set, collected specifically to examine the determinants of membership in Sikkim, India that has not been studiedbefore. Moreover, this study has identified the importance of information and awareness initiatives among the farmers as responsible for farmers' participation in FPOs. The findings of this study will have important implications and lessons to draw from for the Central Government's effort towards Formation and Promotion of 10,000 new FPOs, especially in the hilly states of India.</t>
  </si>
  <si>
    <t>10.1108/IJSE-04-2022-0216</t>
  </si>
  <si>
    <t>['Naomi Chebiwot Chelang’a', 'Isaac Maina Kariuki', 'Obare, Gideon Aiko']</t>
  </si>
  <si>
    <t>Procurement of fresh produce necessitates a consistent, high-quality, supply. This study examined effects of a single, and combined, market strategy on gross margin of smallholder French bean[s] (Phaselous vulgaris L.) farmers. A random sample of 215 farmers was used and a multinomial endogenous switching regression model analyzed the data. The choice of a market outlet combination was influenced by gender of the household decision-maker, household size, education, off-farm income, group membership, extension service, farming experience, off-farm income, credit access, and market reliability. Participating in multiple market outlets increased gross margin per season. Smallholder farmers reported USD 225.66 per season when selling in all vertical coordination options. Growers were worse off by participating in the contract option only, with reduced gross margin. Adoption of all market outlets was positively influenced by education and off-farm income. Smallholder French bean farmer’s socio-economic circumstances matter in shaping the choice of market outlet combinations, while market diversification is important for smallholder producers.</t>
  </si>
  <si>
    <t>https://doi.org/10.1080/19315260.2023.2177230</t>
  </si>
  <si>
    <t>['Aseete, P', 'Barkley, A', 'Katungi, E', 'Ugen, MA', 'Birachi, E']</t>
  </si>
  <si>
    <t>The quest to transform and hasten the role of smallholder farms in agricultural development and food security through farmer-firm linkages has dominated development interventions in low-income countries for several decades. This has mostly been pursued through single- or multi-contract schemes implemented in isolation. Several studies have analyzed the effects of these schemes on smallholder farms with mixed results. A new paradigm is to use Agricultural Public Private Partnership (Ag-PPP) to achieve wider and sustainable impacts. However, limited empirical evidence exists on the effects of Ag-PPP interventions and targeting the same farmer. We address this research gap by assessing the impact of an Ag-PPP on small-scale common bean producers in Uganda. We use a doubly robust difference-in-difference approach in a multi-treatment setting to estimate these impacts. The results show that the PPP created positive outcomes for farmers and stimulated increased production from targeted interventions. Evidence shows that the PPP and its interventions were associated with significant increases in productivity, sales volumes, and shares of output marketed. Receiving bundled interventions had greater effects than a single intervention and effects varied between men and women bean crop owners. Results suggest that providing bundled interventions through a PPP can increase productivity and alleviate market access constraints. The outcomes of this Ag-PPP could be modified for other contexts i.e., crops and localities, to inform food and development policy elsewhere.</t>
  </si>
  <si>
    <t>10.1007/s12571-022-01309-5</t>
  </si>
  <si>
    <t>['Minah, M', 'Carletti, AMP']</t>
  </si>
  <si>
    <t>Policymakers and donors increasingly rely on farmer organisations (FOs) when implementing rural development strategies, though research suggests that targeted groups such as poorer households tend to participate less in FOs than richer ones. Here, we discuss mechanisms that may contribute towards the inclusion of disadvantaged households, using primary data from Zambian FOs involved in implementing an agricultural subsidy programme, and applying qualitative comparative analysis to identify individual and combined effects of four explanatory factors on inclusion. Our results suggest long-term commitment as a necessary condition. We further identify three alternative pathways that explain inclusion while within-case analysis describes their underlying causal mechanism: inclusion develops in FOs that show commitment and either provide financial services to vulnerable members, promote social identities or compensate disadvantaged members for not being able to access subsidised inputs. These results can explain why some FOs are more effective than others in reaching disadvantaged target groups.</t>
  </si>
  <si>
    <t>10.1057/s41287-019-00212-8</t>
  </si>
  <si>
    <t>['Boulay, A', 'Tacconi, L', 'Kanowski, P']</t>
  </si>
  <si>
    <t>Eucalypt (Eucalyptus spp.) tree farming is a source of income for many smallholders in developing and emerging countries and critical to the resource supply of many pulp and paper companies. These companies rely on smallholders adopting tree farming, sometimes by offering a contract. This paper reports a study from four regions of Thailand, where smallholder eucalypt tree farming is practiced, which investigated the financial performance of contract eucalypt tree farming for smallholders. A total of 82 contract eucalypt tree farmers and 81 independent tree farmers were systematically selected and surveyed in these regions, using door-to-door personal interviews. Focus groups and key informant interviews were also used to gain in-depth understanding of the issues. An investment appraisal analysis was used to determine and evaluate comparative financial returns from various cutting cycle periods, through computation of the net present value (NPV). There was no evidence that contracts increase the NPV of tree growing. It could be that tree growers entered into a contractual agreement with the expectation of higher benefits and the importance of this expectation diminishes as the crop matures, and tree farmers appreciate the strong market for eucalypt wood in Thailand. Contracts do not increase inequalities in terms of income but they might increase inequalities in terms of knowledge, because farmers with more land have better access to new knowledge provided by the contracting company.</t>
  </si>
  <si>
    <t>SMALL-SCALE FORESTRY</t>
  </si>
  <si>
    <t>10.1007/s11842-012-9201-7</t>
  </si>
  <si>
    <t>['Boulay, A', 'Tacconi, L']</t>
  </si>
  <si>
    <t>Eucalypt plantations and contract farming for eucalypts have expanded and are now occurring on a large scale despite concerns about their social and environmental impacts. Our analysis shows that Thai policies and land tenure context have been the principal driers of the adoption of eucalypt tree growing by Thai smallholders. Thai policies and land tenure system are responsible for the current key role played by smallholders in pulp production. Contract eucalypt farming has become critical for the major pulp companies in Thailand to secure the supply of the raw material. Companies use contract farming to promote eucalypts among smallholders who have not farmed them before and secure their supply in a context of strong competition among buyers. None of the impacts of contract eucalypt farming on the environment and on livelihoods in general are well understood yet, and the paper argues that, to inform appropriate policy development, there is a need to explain how contract tree farming impacts livelihoods.</t>
  </si>
  <si>
    <t>INTERNATIONAL FORESTRY REVIEW</t>
  </si>
  <si>
    <t>['Mwambi, M', 'Bijman, J', 'Galie, A']</t>
  </si>
  <si>
    <t>In developing countries, producer organizations (POs) are important for achieving women empowerment mainly through promoting women's access to the organization's resources and services. However, by improving access to markets and technologies, household membership in POs often results in commercialization of smallholder farming, leading to women disempowerment as men take over control of the farm. We use data from dairy smallholders in Kenya to explore the impact of membership in bargaining and processing POs on women empowerment. Applying the Women Empowerment Livestock Index, we capture six domains of empowerment: production; nutrition; resources; income; opportunities; and workload. We find that when a household joins any PO, regardless of whether the man or the woman in the household is the registered member, women achieve a higher control over production decisions, buying and selling of land and cows, use of loans and receiving dairy income. Distinguishing by gender of membership, there is stronger women empowerment when the woman in the household is a member. We also find that woman membership in bargaining POs results in greater empowerment, in terms of ownership of cows, than woman membership in processing POs. The paper suggests that women empowerment is affected by the functional characteristics of POs.</t>
  </si>
  <si>
    <t>10.1016/j.wsif.2021.102492</t>
  </si>
  <si>
    <t>['Mwambi, M', 'Bijman, I', 'Mshenga, P']</t>
  </si>
  <si>
    <t>Producer organizations (POs) provide benefits to smallholders by alleviating market access challenges. However, whether all farmers benefit from a PO is still a question. Limited evidence is available on whether POs are inclusive of poor farmers. Even if the poor join, do they participate in decision-making? We conducted interviews with 595 smallholder dairy farmers in Kenya. We distinguish three groups; members of a bargaining PO, members of a processing PO and non-members. We show that membership is related to the structural characteristics of the organization: processing POs favor membership of farmers that are wealthier, more educated and more innovative. As to participation in the decision-making process: older, male and specialized farmers have a higher chance of being involved than poor farmers. Factors distinguishing farmer participation in decision-making between bargaining and processing POs are highlighted. We find that a bargaining PO is more inclusive of all groups of farmers, while women and poor farmers are excluded from decision-making in a processing PO. Our findings contribute to policymaking on inclusive development.</t>
  </si>
  <si>
    <t>10.1111/apce.12269</t>
  </si>
  <si>
    <t>['Brandao, F', 'Schoneveld, G']</t>
  </si>
  <si>
    <t>The Government of Brazil established their Sustainable Palm Oil Production Programme (SPOPP) in 2010, which sought to enhance the sustainability and inclusiveness of oil palm development in the Amazon. This paper evaluates how well oil palm contract farming promoted by SPOPP has delivered on its inclusive development objectives. Drawing on cross-section data collected in Northeast Para, it analyses two recurrent SPOPP themes, namely (1) equitable participation and (2) labour allocation to plantation management. Our analysis demonstrates that household availability of land and labour resources strongly shapes patterns of inclusion and exclusion. Moreover, findings reveal that labour time allocation is influenced by hiring of external labourers, which increases when households are labour and land poor. These results give reason to question the utility of labour-oriented contract farming eligibility criteria, revealing important inclusive business and value chain development dilemmas.</t>
  </si>
  <si>
    <t>10.1080/00220388.2021.1919629</t>
  </si>
  <si>
    <t>['Tobin, D', 'Castellanos, P']</t>
  </si>
  <si>
    <t>Value chain development (VCD) has emerged as one pro-poor market-oriented strategy targeting smallholder farmers. Emphasis has been placed on women smallholders, but few studies examine intra-household dynamics related to VCD opportunities. Through a case study on native potato value chains in the central highlands of Peru, this study draws on semi-structured interviews to explore intra-household decisions to participate in VCD, how household agricultural labour is organised, and barriers to women's involvement. Despite efforts encouraging women to participate, men dominated all aspects of the initiative. Thus, proactive efforts by development organisations need to address resource discrepancies and entrenched gender norms.</t>
  </si>
  <si>
    <t>DEVELOPMENT IN PRACTICE</t>
  </si>
  <si>
    <t>10.1080/09614524.2021.1937555</t>
  </si>
  <si>
    <t>['Donovan, J', 'Poole, N']</t>
  </si>
  <si>
    <t>Value chain development (VCD) dominates discussions on how to address poverty through engagement with the private sector. In the rural sector, interventions often focus on building mutually beneficial linkages for production, and marketing of agricultural and forest products. However, the poverty impacts of VCD remain an open question. This research examines the impacts of interventions in Nicaragua for the development of a taro value chain involving smallholders, a cooperative and exporters. Poverty impacts are assessed at the household level based on changes in the endowments of five livelihood assets. Data collection concerned changes in asset endowments for 127 households from 2007 to 2009. The results suggest that the poverty impacts of VCD varied considerably based on production technologies, but that, in general were limited due to households low levels of pre-existing asset endowments, the limited nature of the VCD interventions and a less-than-enabling market and institutional context. Greater attention to the heterogeneous needs of the rural poor is necessary. Policy makers must also assume some responsibility for the external environment affecting private sector and NGO interventions to address poverty reduction goals through VCD.</t>
  </si>
  <si>
    <t>INTERNATIONAL JOURNAL OF AGRICULTURAL SUSTAINABILITY</t>
  </si>
  <si>
    <t>10.1080/14735903.2012.673076</t>
  </si>
  <si>
    <t>['Kariuki, IM', 'Loy, JP']</t>
  </si>
  <si>
    <t>With the rapid growth of horticultural value chains, the use of contractual farming arrangements, strategies of quality control (farm audits/crop rejections), pricing incentives, and distribution efficiencies (crop collection arrangements) are increasingly breaking market barriers, for example, private standards, certification, traceability, and supply reliability in developing countries. Cognizant of market access, farm produce value, sustainable production, and reduction of postharvest losses, this paper investigated whether farm size, schooling, producer price, farm visits, and social capital networks condition these strategies. The results show that use of written contracts is conditioned by farm sizes, more extension, and number of producer groups (PGs) while farm certification is positively predicted by farm sizes, more extension, number of sellers in the village and seasons with the same buyer. However, certification is less responsive to producer prices. Crop rejections are predicted to be less depending on a farmer's education, number of PGs, and the producer price but are more likely to increase the more the number of sellers. Further, the results show that a forward pricing incentive is highly correlated with higher producer prices, more extension, and number of seasons with the same buyer. Finally, uncollected produce at harvest is likely to decrease with farm sizes, more education and extension, higher producer price, number of PGs, and seasons with the same buyer but is more likely to increase the higher the number of sellers. Implications are made. [EconLit citations: L14; Q13].</t>
  </si>
  <si>
    <t>10.1002/agr.21462</t>
  </si>
  <si>
    <t>['Delarue, J', 'Cochet, H']</t>
  </si>
  <si>
    <t>This article presents a mixed-method approach used to analyse the impact of a complex agricultural development project, the SOGUIPAH (Guinean Oil Palms and Rubber Company) project designed to promote oil palm and rubber cultivation in Guinea. At farm level, the combination of a farming system analysis and an economic analysis with a counterfactual scenario enables us to quantify impact on the farmers' income and to account for related impact heterogeneity. These comparisons reveal a somewhat limited impact of the project as a whole, though with a considerable heterogeneity across the types of farm households it reaches.</t>
  </si>
  <si>
    <t>10.1057/ejdr.2013.15</t>
  </si>
  <si>
    <t>['Napasintuwong, O']</t>
  </si>
  <si>
    <t>Thailand has aimed at becoming a "Seed Hub" in the region given that it is the second largest exporter of seed of field crops in Asia. Maize contributes the largest share of seed exports and is the prototype crop for seed industry promotion. One of the goals of the Seed Hub policy is to develop and export high quality Thai brand-name seeds. The structure of the maize seed industry, however, is such that it is concentrated in a few Multinational Companies (MNCs), and the question remains as to whether national and local companies could give farmers the same benefits as the multinational companies. This study aimed at comparing costs and returns across groups of maize seed companies and determining factors associated with farmers' participation in contracts. The results show that despite a higher cost of production, overall, MNCs give farmers the highest net income because of a higher productivity and higher price they give to the farmers from complying with the strict requirements of the contract specifications, followed by national companies, while local companies give the least. Requirements in household labor, investment in irrigation, size of farm, land rent, and age are important factors in farmers' participation in different groups of seed companies.</t>
  </si>
  <si>
    <t>JOURNAL OF AGRICULTURAL SCIENCE AND TECHNOLOGY</t>
  </si>
  <si>
    <t>['Hernandez-Aguilera, JN', 'Gomez, MI', 'Rodewald, AD', 'Rueda, X', 'Anunu, C', 'Bennett, R', 'van Es, HM']</t>
  </si>
  <si>
    <t>Specialty coffee markets that recognize coffee-quality price premiums can improve business conditions for smallholders and promote agro-ecological practices. We studied the Relationship Coffee Model (RCM), a business model that supports long-term partnerships between coffee buyers and smallholders based on product quality. We examined how biophysical conditions and production practices affect smallholders' ability to participate in this model. Furthermore, we considered common unobservable variables driving growers' participation such as farm soil quality and connection to social networks. In turn, we evaluated key environmental, socio-economic and technological outcomes, including tree and bird population diversity. Our estimations indicated that RCM participants employed more sustainable resource management practices, had better access to credit and were more informed and optimistic about the coffee business. However, we did not find significant farm-gate price differences. Increased adoption of organic farming and shade-grown systems to elevate coffee quality can stimulate sustainable business strategies. Copyright (c) 2018 John Wiley &amp; Sons, Ltd and ERP Environment</t>
  </si>
  <si>
    <t>BUSINESS STRATEGY AND THE ENVIRONMENT</t>
  </si>
  <si>
    <t>10.1002/bse.2009</t>
  </si>
  <si>
    <t>['Degaga, J', 'Alamerie, K']</t>
  </si>
  <si>
    <t>The study was conducted in Gololcha District of Arsi Zone with the objective of identifying determinants of coffee producer market outlet choice. The primary data were collected through personal interviews from a total of 154 producers, using structured and semi-structured questionnaires. The multivariate probit model result indicated that the sex of the household head, level of education, means of transport ownership and access to information had positively influenced choice of wholesaler and negatively influenced choice of agent middle-men. Level of education was significantly and negatively related with agent middle-men, and significantly and positively influenced cooperatives' and wholesalers' channel choice. Enhancing institutional and infrastructural (transportation and extension) facilities is necessary to enable coffee producers to select efficient channels. In addition, the study recommends that steps be taken to establish and support multi-purpose coffee farmers' cooperatives - grow their membership, as this should increase farmers' income through marketing activities and supply of important inputs.</t>
  </si>
  <si>
    <t>STUDIES IN AGRICULTURAL ECONOMICS</t>
  </si>
  <si>
    <t>10.7896/j.2043</t>
  </si>
  <si>
    <t>Authors</t>
  </si>
  <si>
    <t>publisher</t>
  </si>
  <si>
    <t>place_published</t>
  </si>
  <si>
    <t>volume</t>
  </si>
  <si>
    <t>number</t>
  </si>
  <si>
    <t>start_page</t>
  </si>
  <si>
    <t>end_page</t>
  </si>
  <si>
    <t>doi</t>
  </si>
  <si>
    <t>Journal_reference</t>
  </si>
  <si>
    <t>Journal_formatted</t>
  </si>
  <si>
    <t>Abstract</t>
  </si>
  <si>
    <t>10.1002/aepp.13121</t>
  </si>
  <si>
    <t>10.1016/j.worlddev.2016.10.006</t>
  </si>
  <si>
    <t>workers more likely to have lower land, although inclusive for outgrowers. Lower land based entry requirements than qualitative evidence suggests. Lack of capital, land and household members impediments for household participation. Those with lower landholdings more likely to participate as workers (not assessed here)</t>
  </si>
  <si>
    <t>Land_inclusion</t>
  </si>
  <si>
    <t>Positively inclusionary</t>
  </si>
  <si>
    <t>Educ_Exper_inclsuion</t>
  </si>
  <si>
    <t>Gender_inclusion</t>
  </si>
  <si>
    <t>social_inclusion</t>
  </si>
  <si>
    <t>hhsize_inclusion</t>
  </si>
  <si>
    <t>Other_exclusionary_1</t>
  </si>
  <si>
    <t>Other_exclusionary_2</t>
  </si>
  <si>
    <t>Other_exclusionary_3</t>
  </si>
  <si>
    <t>income</t>
  </si>
  <si>
    <t>distance to main road</t>
  </si>
  <si>
    <t>Livestock units</t>
  </si>
  <si>
    <t>Training access</t>
  </si>
  <si>
    <t>Information access</t>
  </si>
  <si>
    <t>non-farm business ownership</t>
  </si>
  <si>
    <t>Phone ownership</t>
  </si>
  <si>
    <t>Dependency ratio</t>
  </si>
  <si>
    <t>Welfare payments</t>
  </si>
  <si>
    <t>Distance from roads</t>
  </si>
  <si>
    <t>Soil characteristics</t>
  </si>
  <si>
    <t>Terrain</t>
  </si>
  <si>
    <t>Distance from market</t>
  </si>
  <si>
    <t>Limited decision making ability</t>
  </si>
  <si>
    <t>Risk averse producers</t>
  </si>
  <si>
    <t>Distance to firm</t>
  </si>
  <si>
    <t>Surfaced road</t>
  </si>
  <si>
    <t>Neighbour participation</t>
  </si>
  <si>
    <t>Distance to forest</t>
  </si>
  <si>
    <t>Distance to township</t>
  </si>
  <si>
    <t>Distance to roads</t>
  </si>
  <si>
    <t>Distance to cooperative</t>
  </si>
  <si>
    <t>Transport access</t>
  </si>
  <si>
    <t>Soil quality</t>
  </si>
  <si>
    <t>Record keeping</t>
  </si>
  <si>
    <t>cooperative reduce transaction costs for alternative marketing channels (i.e. cooperative sits within a market of other buyers). Ownership of mobiles and radios also negatively significant indicating substitutes for information access. Female workforce important for participation</t>
  </si>
  <si>
    <t>Older farmers</t>
  </si>
  <si>
    <t>Water access</t>
  </si>
  <si>
    <t>Distance to town</t>
  </si>
  <si>
    <t>Cash flow constraints</t>
  </si>
  <si>
    <t>Land inheritance</t>
  </si>
  <si>
    <t>Altitude</t>
  </si>
  <si>
    <t>Shared gender roles</t>
  </si>
  <si>
    <t>Other_inclusionary_1</t>
  </si>
  <si>
    <t>Other_inclusionary_2</t>
  </si>
  <si>
    <t>Land title/tenures</t>
  </si>
  <si>
    <t>Land title/tenure</t>
  </si>
  <si>
    <t>Other_positivelyinclusionary_1</t>
  </si>
  <si>
    <t>Other_positivelyinclusionary_2</t>
  </si>
  <si>
    <t>Risk prone producers</t>
  </si>
  <si>
    <t xml:space="preserve">Risk averse producers. </t>
  </si>
  <si>
    <t xml:space="preserve">min 10ha of land needed, near Norpalm, and land tenure arrangements for a long time (~25 years). Those with cash flow requirements drop out. Cost of marketing further away means more likely to sign contract, but only up to a point. those in cooperatives participate more often to overcome land barriers </t>
  </si>
  <si>
    <t>value_yields</t>
  </si>
  <si>
    <t>value_farmincome</t>
  </si>
  <si>
    <t>value_farmprofits</t>
  </si>
  <si>
    <t>value_nethhincome</t>
  </si>
  <si>
    <t>value_risks</t>
  </si>
  <si>
    <t>value_consumption</t>
  </si>
  <si>
    <t>value_foodseurity</t>
  </si>
  <si>
    <t>value_womenseconomic</t>
  </si>
  <si>
    <t>value_womensempowerment</t>
  </si>
  <si>
    <t>value_children</t>
  </si>
  <si>
    <t>value_employment</t>
  </si>
  <si>
    <t>value_wages</t>
  </si>
  <si>
    <t>value_farmenvironment</t>
  </si>
  <si>
    <t>value_broaderenvironment</t>
  </si>
  <si>
    <t>value_landinputmarkets</t>
  </si>
  <si>
    <t>some report low value, some high</t>
  </si>
  <si>
    <t>Only local elite benefit</t>
  </si>
  <si>
    <t>Youth dropping out of school for labour opportunities</t>
  </si>
  <si>
    <t>High</t>
  </si>
  <si>
    <t>Low</t>
  </si>
  <si>
    <t>Null</t>
  </si>
  <si>
    <t>Loss of traditional land tenure arrangements</t>
  </si>
  <si>
    <t>Indebtedness, reduced water access. Surrounding population face greater food insecurity and poverty (anecdotally)</t>
  </si>
  <si>
    <t xml:space="preserve">Water scarcity, bargaining power and working conditions from employment. </t>
  </si>
  <si>
    <t>Reduced farm size</t>
  </si>
  <si>
    <t xml:space="preserve">Reduced flexibility, voice, manipulation/delayed payments </t>
  </si>
  <si>
    <t xml:space="preserve">Mistrust and perceptions -  unfair contract terms, low prices. high input prices </t>
  </si>
  <si>
    <t>Perceived exploitation</t>
  </si>
  <si>
    <t xml:space="preserve">Spillover marketing access </t>
  </si>
  <si>
    <t>Social measures</t>
  </si>
  <si>
    <t>higher prices</t>
  </si>
  <si>
    <t>Food safety</t>
  </si>
  <si>
    <t>Reduced need for precautionary saving</t>
  </si>
  <si>
    <t>Satisfaction, sales risk</t>
  </si>
  <si>
    <t xml:space="preserve">Food security </t>
  </si>
  <si>
    <t xml:space="preserve"> Low social conflict outcomes</t>
  </si>
  <si>
    <t xml:space="preserve"> Low water outcomes</t>
  </si>
  <si>
    <t>value_farmlabour</t>
  </si>
  <si>
    <t xml:space="preserve"> Efficient payment systems valued. </t>
  </si>
  <si>
    <t xml:space="preserve">VI performs better than contracts likely because outside options for VI firms lower. </t>
  </si>
  <si>
    <t>Low_value_other</t>
  </si>
  <si>
    <t>Null_value_other</t>
  </si>
  <si>
    <t>High_value_other</t>
  </si>
  <si>
    <t>Heterogeneous_outcomes_notes</t>
  </si>
  <si>
    <t>Poorer households benefit more</t>
  </si>
  <si>
    <t xml:space="preserve">Highly heterogenous outcomes </t>
  </si>
  <si>
    <t>number of dependents, number of dependent girls benefit more. Because those with more children and girls worse off on average before treatment and welfare improvements directed to them</t>
  </si>
  <si>
    <t>female producers, younger farmers perform better</t>
  </si>
  <si>
    <t>landholdings - smaller producers perform worse</t>
  </si>
  <si>
    <t xml:space="preserve">those closer to firm benefit more. Larger farms benefit more. More experienced farmers benefit more. </t>
  </si>
  <si>
    <t>smaller producers perform better</t>
  </si>
  <si>
    <t>Smaller producers perform worse</t>
  </si>
  <si>
    <t>poorer households perform worse</t>
  </si>
  <si>
    <t>Perform worse at lower propensity scores (where propensity is exclusive)</t>
  </si>
  <si>
    <t>landholdings - smaller perform better</t>
  </si>
  <si>
    <t>lower land size, assets perform worse</t>
  </si>
  <si>
    <t>lower Income perform worse</t>
  </si>
  <si>
    <t>lower social capital have lower yields benefits. Lower Education have lower income benefits</t>
  </si>
  <si>
    <t>small producers perform better</t>
  </si>
  <si>
    <t>smaller household perform worse</t>
  </si>
  <si>
    <t>smaller producers perform worse</t>
  </si>
  <si>
    <t>lower wealth household perform worse</t>
  </si>
  <si>
    <t xml:space="preserve">smaller producers perform better. Written contracts more beneficial than verbal contracts, although verbal contracts slightly more inclusive.  </t>
  </si>
  <si>
    <t>smaller producers and those with lower propensity score perform better likely due to poorer outside options</t>
  </si>
  <si>
    <t xml:space="preserve">full contract. smaller farmers included in marketing contracts, and not full contracts. Transaction costs. Delayed payments also discourage participation from those who need regular payments. Cooperative members hip reduced negotiation costs and information sharing. </t>
  </si>
  <si>
    <t>marketing coop. Middle class effect land holdings</t>
  </si>
  <si>
    <t xml:space="preserve">Livelihood coop. No middle class effect. Those with higher dependency ratio more likely to participate. </t>
  </si>
  <si>
    <t>Larger farms more likely to participate in marketing contract due to outside options.</t>
  </si>
  <si>
    <t>mean results</t>
  </si>
  <si>
    <t>mean results - ginger</t>
  </si>
  <si>
    <t>mean results - tomato</t>
  </si>
  <si>
    <t>Government supported</t>
  </si>
  <si>
    <t>Not government supported - voluntary</t>
  </si>
  <si>
    <t>Distance to capital</t>
  </si>
  <si>
    <t>Marketing contracts.</t>
  </si>
  <si>
    <t>Resource providing contracts. Appear more inclusive - but not by choice as the different contracts are offered by different companies</t>
  </si>
  <si>
    <t xml:space="preserve">Land size middle class effect for contracts.. larger farms further from market (explaining why landholdings can have a null results). </t>
  </si>
  <si>
    <t xml:space="preserve"> Social factors for cooperatives. The transfer of knowledge and  extension services are largely provided by development  agencies and such transfers are simplified when farmers  are organized in cooperatives. </t>
  </si>
  <si>
    <t>Higher returns, higher risks</t>
  </si>
  <si>
    <t>Phone usage</t>
  </si>
  <si>
    <t>Masara scheme (contracts with coop). farmers allocate their best plots to riskier participation where input packages are most costly to repay. Social inclusion exclusionary in mean summary stats but positively inclusionary in the probit estimation. Not explained why</t>
  </si>
  <si>
    <t xml:space="preserve">Akate scheme. farmers allocate their best plots to riskier participation where input packages are most costly to repay. </t>
  </si>
  <si>
    <t>Other schemes with aggregators. farmers allocate their best plots to riskier participation where input packages are most costly to repay. These schemes are more flexible and smaller, with aggregators competing to ensure consistent supply</t>
  </si>
  <si>
    <t>Agronomic practices</t>
  </si>
  <si>
    <t>Distance to farm</t>
  </si>
  <si>
    <t xml:space="preserve">Distance to market </t>
  </si>
  <si>
    <t>Minority group in village</t>
  </si>
  <si>
    <t>distance to farm</t>
  </si>
  <si>
    <t>Some women benefitted, some did not. Trade offs between women's outcomes (notably increased decision making, but increased labour which meant marketing decisions shifted to men (counteracting increased decision making over finances)</t>
  </si>
  <si>
    <t>find diminishing marginal impacts at higher propensity scores. Female schooling outcomes countered by lower male schooling outcomes (reflecting shifting roles within the household)</t>
  </si>
  <si>
    <t>Employment outcomes highly heterogeneous at an individual level</t>
  </si>
  <si>
    <t xml:space="preserve">Mixed methods case study considering determinants of participation; Mixed methods case study considering value outcomes of participation ; Quantitative or mixed methods case study considering value outcomes outside of participation </t>
  </si>
  <si>
    <t xml:space="preserve">Smallholders, in pooling and registering land, lose their customary matrilineal right to land. But changing labour dynamics empower some women. Labour allocation on land by men increased burden for women - but acknowledge increased cash. </t>
  </si>
  <si>
    <t>Highly heterogenous outcomes at an individual level, although some evidence suggests it can be beneficial for women's empowerment</t>
  </si>
  <si>
    <t>mean comparison. Farm size inclusive but sample has larger farms in general relative to average in the Mekong region. Members of FOs can access information and opportunities more readily</t>
  </si>
  <si>
    <t xml:space="preserve">More income from other agricultural production (likely spillovers from technology e.g. fertiliser). </t>
  </si>
  <si>
    <t>income but not landholdings or livestock. Perceived transparency and service benefits also important for participation. Information access for education. Higher income more likely to hold shareholding and benefit from participation</t>
  </si>
  <si>
    <t xml:space="preserve">"middle class" effect with soil quality. Educated heads may opt out for riskier spot markets where returns may be higher (suggesting lower value CF schemes where risk is prioritised),. </t>
  </si>
  <si>
    <t>land size measured as coffee land. Cooperatives play a safety net for some producers. Age related to experience so exclusionary from this perspective</t>
  </si>
  <si>
    <t xml:space="preserve">males much more likely to access middlemen than directly with contractors. Middlemen pay immediately and directly which could explain this behaviour. Those with more household members use middlemen - less land to dedicate to contracts per capita as more land shared between members and for home consumption (meaning land is exclusionary) </t>
  </si>
  <si>
    <t>contracts combined with other marketing channels i.e. diversified perform much better</t>
  </si>
  <si>
    <t>Small farms increase yields relative to large farms. But no differences in revenue. Hungry season worse for small farms. Production contracts perform much better although may be less Inclusive</t>
  </si>
  <si>
    <t>net returns per ha negatively for income quintiles, overall profit margins positive for quintiles on income</t>
  </si>
  <si>
    <t xml:space="preserve">farmers self select and the buyer also selects farmers. Middle class effect irrigation land. </t>
  </si>
  <si>
    <t>women's empowerment only high value for some</t>
  </si>
  <si>
    <t>Indigenous/Dalit</t>
  </si>
  <si>
    <t>Income</t>
  </si>
  <si>
    <t>lower education, HHsize. Land null results perform worse</t>
  </si>
  <si>
    <t>gender norms constraint access to resources to participate in value chains. Wealthier farms may have equipment for cold storage and chains. Access to information important (but endogenous)</t>
  </si>
  <si>
    <t xml:space="preserve">Quantitative impact evaluation with selection bias controlled for; Quantitative or mixed methods case study considering value outcomes outside of participation </t>
  </si>
  <si>
    <t xml:space="preserve">Higher educated household heads more likely to participate, but higher educated "main female" less likely to participate. Could be due to outside options for female labour for horticulture. </t>
  </si>
  <si>
    <t>General asset capacities influence the risk profile and commercial capacity of the household</t>
  </si>
  <si>
    <t>Younger households more likely to contract with smaller household sizes. General asset capacities influence the risk profile and commercial capacity of the household</t>
  </si>
  <si>
    <t xml:space="preserve">Quantitative or mixed methods case study considering value outcomes outside of participation </t>
  </si>
  <si>
    <t>Credit access, timely payments, convenient payments all positive</t>
  </si>
  <si>
    <t>Input contract mean results. Relies on differences between regions where control farmers located. An example of conflicting information from probits and mean results where probit in study with same data and authors (world dev 2020) indicates middle class effect of landholdings for the input provision contract (not for the marketing contract)</t>
  </si>
  <si>
    <t>some have better employment outcomes than others</t>
  </si>
  <si>
    <t>Highly heterogenous outcomes based on setting and individuals. Kenya may be the most Inclusive (especially for women) but lower value in respect to asset accumulation</t>
  </si>
  <si>
    <t>Irrigation access</t>
  </si>
  <si>
    <t xml:space="preserve">quasi experimental design so difficult to make conclusion. Means reported and compared - but period in which contracts offered suggest these could be caused by the contract e.g. wealth and land from higher incomes. </t>
  </si>
  <si>
    <t>Land and environment outcomes had second order reallocations and unanticipated incentives which adversely impacted any beneficial outcomes</t>
  </si>
  <si>
    <t>land inclusionary, number of trees exclusionary. For women, being further away is inclusive - to use PMOs as a means to market crops where distance is otherwise prohibitive. Information search and transaction costs faced by women likely matter. PMO contributions likely restrict financially constrained households. Those to opt into contracts more risk taking, have more trees.</t>
  </si>
  <si>
    <t xml:space="preserve">Small coop with no input provision. Only training and marketing through middlemen. </t>
  </si>
  <si>
    <t xml:space="preserve">Mixed methods case study considering value outcomes of participation ; Quantitative or mixed methods case study considering value outcomes outside of participation </t>
  </si>
  <si>
    <t>minimum capital and land requirements, of which can dynamically push indebted households out of the scheme (similar to Vicol - India). 'Pioneer' growers more socially connected, could read English documentation, and understand the benefits/costs/risks more benefitted from initial recruitment. Women probably less likely to participate but evidence more focussed on poor value outcomes</t>
  </si>
  <si>
    <t>heterogeneous analysis finds impacts approx. the same</t>
  </si>
  <si>
    <t xml:space="preserve">Vertical integration (sharecropping contract) more appealing to younger farmers. Pond size used for land. Differences in model choices (multinomial probit, MSL first stage and 2sls first stage) give conflicting evidence for pond size (i.e. some significant, some not), making conclusions difficult. </t>
  </si>
  <si>
    <t>Transportation costs of milk for processing PO. Education helps comply with standards. Males and those with larger landholdings more likely to be active in processing POs.</t>
  </si>
  <si>
    <t>Disaggregated analysis by gender (who owns the contract and who heads the household). For women headed households, land not important but household size matters - likely due to crop choice</t>
  </si>
  <si>
    <t>Disaggregated analysis by gender (who owns the contract and who heads the household). Land important for women and household members, maybe due to crop choice</t>
  </si>
  <si>
    <t xml:space="preserve">Disaggregated analysis by gender (who owns the contract and who heads the household). All factors inclusive for female headed households. </t>
  </si>
  <si>
    <t>Disaggregated analysis by gender (who owns the contract and who heads the household). Same outcomes for male and female headed households</t>
  </si>
  <si>
    <t>Disaggregated analysis by gender (who owns the contract and who heads the household). For women headed households, land important - likely due to crop choice</t>
  </si>
  <si>
    <t>better off outgrowers opt out for alternative livelihoods. Kenya women also involved in employment and wages</t>
  </si>
  <si>
    <t>Other or various</t>
  </si>
  <si>
    <t>Notes_inclusion_complete</t>
  </si>
  <si>
    <t>inclusion_reason_1</t>
  </si>
  <si>
    <t>inclusion_reason_2</t>
  </si>
  <si>
    <t>inclusion_reason_3</t>
  </si>
  <si>
    <t>exclusion_reason_1</t>
  </si>
  <si>
    <t>exclusion_reason_2</t>
  </si>
  <si>
    <t>exclusion_reason_3</t>
  </si>
  <si>
    <t>Producer side costs</t>
  </si>
  <si>
    <t>Social and/or cultural barriers to participation</t>
  </si>
  <si>
    <t>Farmer preferences for alternative livelihood strategies</t>
  </si>
  <si>
    <t>Producer side transaction and/or information search costs</t>
  </si>
  <si>
    <t xml:space="preserve">cooperatives may provide complementary information or input support, helping those socially connected. Selection of more experienced farmers by risk averse buyer. Cashews are risky, meaning those with more land can diversify more effectively. </t>
  </si>
  <si>
    <t>Explicit intervention</t>
  </si>
  <si>
    <t xml:space="preserve">those with credit need guaranteed market for repayments (note - likely other way around where credit helps afford inputs for market access, and those who participate more likely to access credit due to trusted payment). Market information for mobile phones. Collective marketing helps those living further away from traditional markets to access markets, but conditional on road access. </t>
  </si>
  <si>
    <t xml:space="preserve">Other factors include soil quality is an important criteria for selection. the village head then identifies villagers who may be willing to participate. This role likely play an important role for inclusion </t>
  </si>
  <si>
    <t xml:space="preserve">Middle class effect landholdings. (Also consider household size squared, livestock squared). </t>
  </si>
  <si>
    <t xml:space="preserve">shares proportional to investment (dividends).  Entry requires investment. Households closer to traders and other businesses less likely to participate due to competitive pressures. Households with more dependent family members more likely to participate (but labour members not significant). Land is surprising inclusive given cooperatives lease forest land from the government and manage the resource. </t>
  </si>
  <si>
    <t>middle_class</t>
  </si>
  <si>
    <t>participation reduces information search costs. Transaction costs reduced by cooperative membership for those living further away from markets. Larger farms wealthier, more capable of allocating land for marketing</t>
  </si>
  <si>
    <t>pond size not landholdings. Not significant in probit but differences in means</t>
  </si>
  <si>
    <t xml:space="preserve">marketing contract. smaller farmers included in marketing contracts, and not full contracts. Transaction costs. Delayed payments also discourage participation from those who need regular payments. Cooperative members help reduced negotiation costs and information sharing. </t>
  </si>
  <si>
    <t xml:space="preserve">limited contract. smaller farmers included in marketing contracts, and not full contracts. Transaction costs. Delayed payments also discourage participation from those who need regular payments. Cooperative members help reduced negotiation costs and information sharing. </t>
  </si>
  <si>
    <t xml:space="preserve">female headed households are smaller, lower education, often divorced/widowed and own fewer plots under title. These all help explain participation decisions. When considering the wealthiest households, the difference between male and female headed households diminishes. Landholdings diminish in significance when accounting for women and other controls. </t>
  </si>
  <si>
    <t>10.1080/19439342.2020.1758750</t>
  </si>
  <si>
    <t>Scheduled caste</t>
  </si>
  <si>
    <t>Mixed gender cooperative. Older women argued to have more economic and social freedom which allows them to join mixed cooperatives. Female houseehold heads also more likely to opt for mixed cooperative due to younger women more likely to be opting for womens  only cooperative. Cooperatives act as an important avenue for Sccheduled caste members who may be excluded from other marketing channels</t>
  </si>
  <si>
    <t>Womens only cooperative. Cooperatives act as an important avenue for Scheduled caste members who may be excluded from other marketing channels. Argue these may be specifically targeting marginalised women but exclusion of land may suggest otherwise (unless others opting for other livelihood activities)</t>
  </si>
  <si>
    <t>written contraccts. verbal contracts slightly more inclusive than written contracts. Credit important to afford inputs, but may be provided by the contractor (but may not be). Smallholders may also joint cooperatives to access contracts, or association joins contract and mobilises participants. i.e. jointly determined.</t>
  </si>
  <si>
    <t>verbal contracts. verbal contracts slightly more inclusive than written contracts. Credit important to afford inputs, but may be provided by the contractor (but may not be). Smallholders may also joint cooperatives to access contracts, or association joins contract and mobilises participants. i.e. jointly determined.</t>
  </si>
  <si>
    <t>Explicit buyer side constraints</t>
  </si>
  <si>
    <t>Implicit buyer side constraints</t>
  </si>
  <si>
    <t>inclusion_adjusted</t>
  </si>
  <si>
    <t xml:space="preserve">Education likely move to off farm work. Risk taking of wealthier households. Men take risks on spot market for prices </t>
  </si>
  <si>
    <t>value_inputaccess</t>
  </si>
  <si>
    <t>value_marketinformation</t>
  </si>
  <si>
    <t>Diversity in livelihood activities</t>
  </si>
  <si>
    <t>Payment methods</t>
  </si>
  <si>
    <t>Competes with home food production</t>
  </si>
  <si>
    <t>Flexibility</t>
  </si>
  <si>
    <t>Educated or wealthier opt out</t>
  </si>
  <si>
    <t>Larger household opt out</t>
  </si>
  <si>
    <t>Educated households prefer other contracts</t>
  </si>
  <si>
    <t>Within_heterogeneity</t>
  </si>
  <si>
    <t>Worse for target population</t>
  </si>
  <si>
    <t>Mixed or null differences for target population</t>
  </si>
  <si>
    <t>Better for target population</t>
  </si>
  <si>
    <t>10.1016/j.foodpol.2016.05.006</t>
  </si>
  <si>
    <t>10.1016/j.foodpol.2016.05.007</t>
  </si>
  <si>
    <t>seed with input conditions. Mean results suggest no major differences between contracts and probit estimated for all contracters</t>
  </si>
  <si>
    <t>seed with output conditions. Mean results suggest no major differences between contracts and probit estimated for all contracters</t>
  </si>
  <si>
    <t>seed with input and output conditions. Mean results suggest no major differences between contracts and probit estimated for all contracters</t>
  </si>
  <si>
    <t>Input conditions deliver higher value than output conditions, but combination performs best. No significant differences in inclusion between options given model is estimated for all contracts</t>
  </si>
  <si>
    <t xml:space="preserve">those in formal certified cooperatives have lower benefits than informal certified farmer groups. </t>
  </si>
  <si>
    <t>Modern marketing channels with cotnract farming perform better relative to those that contract but still rely on traditional markets</t>
  </si>
  <si>
    <t>10.1111/agec.12129</t>
  </si>
  <si>
    <t>10.1111/agec.12130</t>
  </si>
  <si>
    <t xml:space="preserve">maize cooperative. more workers in HH good, higher dependency ratio bad. Cooperatives rent government owned land to members which explains null result for landholdings </t>
  </si>
  <si>
    <t xml:space="preserve">hort with individual cultivation. more workers in HH good, higher dependency ratio bad. Cooperatives rent government owned land to members which explains null result for landholdings </t>
  </si>
  <si>
    <t xml:space="preserve">hort with communal cultivation. more workers in HH good, higher dependency ratio bad. Cooperatives rent government owned land to members which explains null result for landholdings </t>
  </si>
  <si>
    <t>ID</t>
  </si>
  <si>
    <t>Case study ID</t>
  </si>
  <si>
    <t>Staple crop contract more inclusive but lower value. Due to lower opportunity upgrade the value chain</t>
  </si>
  <si>
    <t>Staple crop contract (maize relative to potato) more inclusive but lower value. Due to lower opportunity upgrade the value chain</t>
  </si>
  <si>
    <t>full contract most inclusive, followed by marketing then limited contract. Value no assessed</t>
  </si>
  <si>
    <t>Marketing contract. Larger farms more likely to participate in marketing contract due to outside options.</t>
  </si>
  <si>
    <t>Partial input orientated. More inclusive on land but more exclusive on other dimensions, despite land based interventions</t>
  </si>
  <si>
    <t>Marketing contract. Women more likely to participate in input contracts to alleviate input costs, although marketing contract more inclusive on landholdings</t>
  </si>
  <si>
    <t>Input contract. Women more likely to participate in input contracts to alleviate input costs. although marketing contract more inclusive on landholdings</t>
  </si>
  <si>
    <t>Resource providing contracts. Appear more inclusive - but not by choice as the different contracts are offered by different companies. Higher value as well</t>
  </si>
  <si>
    <t>Marketing contracts. Lower inclusion and lower value</t>
  </si>
  <si>
    <t>Broilers may be more attractive to smaller farmers with lower land holdings relative to seed contracts, but exclusive on other dimensions</t>
  </si>
  <si>
    <t>Input contract. Marketing contract more inclusive based on landholdings but less for gender. Input contract more attractive to female farmers to access inputs. Input contract higher value</t>
  </si>
  <si>
    <t>Marketing contract. Marketing contract more inclusive based on landholdings but less for gender. Input contract higher value</t>
  </si>
  <si>
    <t>written contracts. verbal contracts slightly more inclusive than written contracts. Written contracts more beneficial than verbal contracts</t>
  </si>
  <si>
    <t>verbal contracts. verbal contracts slightly more inclusive than written contracts. Written contracts more beneficial than verbal contracts</t>
  </si>
  <si>
    <t>Small aggregators with verbal and more flexible contracts more inclusive but lower value in economic dimensions. But offer other benefits such as easier terms and more flexibility</t>
  </si>
  <si>
    <t>individual incentive based cooperatives (rather than communal) work best.  Hort contracts slightly more inclusive relative to maize</t>
  </si>
  <si>
    <t>Vertical integration (sharecropping contract) may be more inclusive and performs better, but likely due to outside options for contractors</t>
  </si>
  <si>
    <t>Marketing contract - lower inclusion and value but could be outside options</t>
  </si>
  <si>
    <t>Input contract - lower inclusion and value but could be outside options</t>
  </si>
  <si>
    <t xml:space="preserve">Womens only cooperative more inclusive for women, but exclusive on other dimensions. Impacts could be better for mixed cooperative </t>
  </si>
  <si>
    <t>Appears to be some trade off between inclusion and value - especially with the Kenya case study</t>
  </si>
  <si>
    <t>Livelihood coop. More inclusive lower value</t>
  </si>
  <si>
    <t>marketing coop. More inclusive lower value</t>
  </si>
  <si>
    <t>Contract less inclusive on land but more so on social factors</t>
  </si>
  <si>
    <t>Cooperative less inclusive on social factors but more so on land</t>
  </si>
  <si>
    <t xml:space="preserve">Batt - cooper = Small coop with no input provision but no fee. Only training and marketing through middlemen. </t>
  </si>
  <si>
    <t xml:space="preserve">Siem Reap - Larger coop with input provision but fee for participation, with diversity of markets. </t>
  </si>
  <si>
    <t>l input orientated. More inclusive on land but more exclusive on other dimensions, despite land based interventions</t>
  </si>
  <si>
    <t>Rank_land_inclusion</t>
  </si>
  <si>
    <t>Rank_gender_inclusion</t>
  </si>
  <si>
    <t>Rank_educ_exper_inclusion</t>
  </si>
  <si>
    <t>Rank_social_inclusion</t>
  </si>
  <si>
    <t>Rank_hhsize_inclusion</t>
  </si>
  <si>
    <t>Rank_inclusion_other</t>
  </si>
  <si>
    <t>Rank_value_1</t>
  </si>
  <si>
    <t>Rank_value_2</t>
  </si>
  <si>
    <t>Rank_value_3</t>
  </si>
  <si>
    <t>Marketing contract</t>
  </si>
  <si>
    <t>Input provision contract</t>
  </si>
  <si>
    <t>Maize contract</t>
  </si>
  <si>
    <t>Written, input package, strict marketing conditions</t>
  </si>
  <si>
    <t>Written, input package, relaxed marketing conditions</t>
  </si>
  <si>
    <t>small aggregators, verbal, flexible input and output conditions</t>
  </si>
  <si>
    <t>Input cooperative members</t>
  </si>
  <si>
    <t>Input and maketing cooperative members</t>
  </si>
  <si>
    <t>Marketing orientated cooperative</t>
  </si>
  <si>
    <t>Input and marketing orientated cooperative</t>
  </si>
  <si>
    <t>Vertical integrated sharecropping</t>
  </si>
  <si>
    <t>Full contract</t>
  </si>
  <si>
    <t>Written contracts</t>
  </si>
  <si>
    <t>Verbal contracts</t>
  </si>
  <si>
    <t>Marketing cooperative</t>
  </si>
  <si>
    <t>Between_heterogeneity_notes</t>
  </si>
  <si>
    <t>Value_chain_heterogeneity_description</t>
  </si>
  <si>
    <t>Horticulture contract with individual conditions</t>
  </si>
  <si>
    <t>Horticulture contract with communal conditions</t>
  </si>
  <si>
    <t xml:space="preserve">marketing coop. </t>
  </si>
  <si>
    <t>Womens only cooperative</t>
  </si>
  <si>
    <t>Mixed cooperative</t>
  </si>
  <si>
    <t xml:space="preserve">Farm assets exclusionary, but Positively Inclusionary for smaller landholdings.  Contractor favours clusters of producers for transaction costs. </t>
  </si>
  <si>
    <t>Masara scheme (contracts with coop). farmers allocate their best plots to riskier participation where input packages are most costly to repay. Social inclusion exclusionary in mean summary stats but Positively Inclusionary in the probit estimation. Not explained why</t>
  </si>
  <si>
    <t>Younger farmers have alternative opportunities. Middle class effect for farm size where larger farms diversify. Min land size</t>
  </si>
  <si>
    <t>women, minotirty groups, education and landholdings likely face more constraints to benefit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</si>
</sst>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8">
    <xf numFmtId="0" fontId="0" fillId="0" borderId="0" xfId="0"/>
    <xf numFmtId="0" fontId="16" fillId="33" borderId="0" xfId="0" applyFont="1"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aniel" id="{1FE52E33-EE1D-4CCC-9E5B-A57DFBBAAD16}" userId="b4aa26a8e77a15c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W1" dT="2023-07-22T02:35:09.03" personId="{1FE52E33-EE1D-4CCC-9E5B-A57DFBBAAD16}" id="{C3496364-B2F7-4398-9071-CBCB9C16B03F}">
    <text xml:space="preserve">While a case study value chain may appear exclusive, further interrogation suggests this is because of value preferences. This column adjusts the overall inclusion measure for these value chains. Value outcomes have also been adjusted. </text>
  </threadedComment>
  <threadedComment ref="BG1" dT="2023-07-22T03:14:18.45" personId="{1FE52E33-EE1D-4CCC-9E5B-A57DFBBAAD16}" id="{2FFAE5CC-E5CB-4722-BBB2-A653EC0FD518}">
    <text>Includes market access and market information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F1" dT="2023-07-22T03:14:18.45" personId="{1FE52E33-EE1D-4CCC-9E5B-A57DFBBAAD16}" id="{D82501BC-6828-471B-BB4B-747DD65845F1}">
    <text>Includes market access and market information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349"/>
  <sheetViews>
    <sheetView tabSelected="1" zoomScale="70" zoomScaleNormal="70" workbookViewId="0">
      <pane ySplit="1" topLeftCell="A2" activePane="bottomLeft" state="frozen"/>
      <selection activeCell="B1" sqref="B1"/>
      <selection pane="bottomLeft" activeCell="E22" sqref="E22"/>
    </sheetView>
  </sheetViews>
  <sheetFormatPr defaultRowHeight="14.5" x14ac:dyDescent="0.35"/>
  <cols>
    <col min="1" max="2" width="19.54296875" customWidth="1"/>
    <col min="3" max="3" width="11.453125" customWidth="1"/>
    <col min="4" max="4" width="20.54296875" customWidth="1"/>
    <col min="5" max="5" width="168.453125" customWidth="1"/>
    <col min="6" max="6" width="33.54296875" customWidth="1"/>
    <col min="7" max="7" width="67.26953125" customWidth="1"/>
    <col min="8" max="8" width="16" customWidth="1"/>
    <col min="9" max="9" width="15.26953125" customWidth="1"/>
    <col min="10" max="10" width="12.453125" customWidth="1"/>
    <col min="11" max="11" width="10.1796875" customWidth="1"/>
    <col min="12" max="12" width="15" customWidth="1"/>
    <col min="13" max="13" width="14.26953125" customWidth="1"/>
    <col min="14" max="14" width="9.453125" customWidth="1"/>
    <col min="15" max="15" width="33.453125" customWidth="1"/>
    <col min="16" max="16" width="51.54296875" customWidth="1"/>
    <col min="17" max="17" width="92.7265625" customWidth="1"/>
    <col min="18" max="18" width="63.7265625" customWidth="1"/>
    <col min="19" max="19" width="46.453125" customWidth="1"/>
    <col min="20" max="21" width="45" customWidth="1"/>
    <col min="22" max="22" width="70.26953125" customWidth="1"/>
    <col min="23" max="27" width="23.7265625" bestFit="1" customWidth="1"/>
    <col min="28" max="28" width="31.453125" customWidth="1"/>
    <col min="29" max="29" width="31" customWidth="1"/>
    <col min="30" max="30" width="24.453125" customWidth="1"/>
    <col min="31" max="31" width="27.7265625" customWidth="1"/>
    <col min="32" max="32" width="25.81640625" customWidth="1"/>
    <col min="33" max="33" width="26.1796875" bestFit="1" customWidth="1"/>
    <col min="34" max="34" width="45.26953125" customWidth="1"/>
    <col min="35" max="35" width="32" bestFit="1" customWidth="1"/>
    <col min="36" max="37" width="32.54296875" bestFit="1" customWidth="1"/>
    <col min="38" max="38" width="31.54296875" bestFit="1" customWidth="1"/>
    <col min="39" max="39" width="32" bestFit="1" customWidth="1"/>
    <col min="40" max="40" width="43.7265625" bestFit="1" customWidth="1"/>
    <col min="41" max="41" width="44.1796875" bestFit="1" customWidth="1"/>
    <col min="42" max="44" width="18.7265625" bestFit="1" customWidth="1"/>
    <col min="45" max="47" width="18.26953125" bestFit="1" customWidth="1"/>
    <col min="48" max="49" width="18.26953125" customWidth="1"/>
    <col min="50" max="50" width="255.54296875" customWidth="1"/>
    <col min="51" max="51" width="21" customWidth="1"/>
    <col min="52" max="52" width="28.453125" bestFit="1" customWidth="1"/>
    <col min="53" max="53" width="27.7265625" bestFit="1" customWidth="1"/>
    <col min="54" max="54" width="29.7265625" bestFit="1" customWidth="1"/>
    <col min="55" max="55" width="19.7265625" bestFit="1" customWidth="1"/>
    <col min="56" max="56" width="28.26953125" bestFit="1" customWidth="1"/>
    <col min="57" max="57" width="27.26953125" bestFit="1" customWidth="1"/>
    <col min="58" max="59" width="27.26953125" customWidth="1"/>
    <col min="60" max="60" width="28" bestFit="1" customWidth="1"/>
    <col min="61" max="61" width="49.1796875" customWidth="1"/>
    <col min="62" max="62" width="41.26953125" bestFit="1" customWidth="1"/>
    <col min="63" max="63" width="23.453125" bestFit="1" customWidth="1"/>
    <col min="64" max="64" width="28.7265625" bestFit="1" customWidth="1"/>
    <col min="65" max="65" width="21.26953125" bestFit="1" customWidth="1"/>
    <col min="66" max="66" width="35.1796875" bestFit="1" customWidth="1"/>
    <col min="67" max="67" width="39" bestFit="1" customWidth="1"/>
    <col min="68" max="68" width="35.453125" bestFit="1" customWidth="1"/>
    <col min="69" max="69" width="155.7265625" bestFit="1" customWidth="1"/>
    <col min="70" max="70" width="35.7265625" customWidth="1"/>
    <col min="71" max="71" width="61.1796875" customWidth="1"/>
    <col min="72" max="72" width="88.1796875" customWidth="1"/>
    <col min="73" max="73" width="48" bestFit="1" customWidth="1"/>
    <col min="74" max="74" width="52" customWidth="1"/>
    <col min="75" max="75" width="63.81640625" customWidth="1"/>
  </cols>
  <sheetData>
    <row r="1" spans="1:75" s="1" customFormat="1" ht="14.25" customHeight="1" x14ac:dyDescent="0.35">
      <c r="A1" s="1" t="s">
        <v>0</v>
      </c>
      <c r="B1" s="1" t="s">
        <v>789</v>
      </c>
      <c r="C1" s="1" t="s">
        <v>1</v>
      </c>
      <c r="D1" s="1" t="s">
        <v>788</v>
      </c>
      <c r="E1" s="1" t="s">
        <v>2</v>
      </c>
      <c r="F1" s="1" t="s">
        <v>1793</v>
      </c>
      <c r="G1" s="1" t="s">
        <v>1801</v>
      </c>
      <c r="H1" s="1" t="s">
        <v>1794</v>
      </c>
      <c r="I1" s="1" t="s">
        <v>1795</v>
      </c>
      <c r="J1" s="1" t="s">
        <v>1796</v>
      </c>
      <c r="K1" s="1" t="s">
        <v>1797</v>
      </c>
      <c r="L1" s="1" t="s">
        <v>1798</v>
      </c>
      <c r="M1" s="1" t="s">
        <v>1799</v>
      </c>
      <c r="N1" s="1" t="s">
        <v>1800</v>
      </c>
      <c r="O1" s="1" t="s">
        <v>1803</v>
      </c>
      <c r="P1" s="1" t="s">
        <v>1802</v>
      </c>
      <c r="Q1" s="1" t="s">
        <v>3</v>
      </c>
      <c r="R1" s="1" t="s">
        <v>4</v>
      </c>
      <c r="S1" s="1" t="s">
        <v>5</v>
      </c>
      <c r="T1" s="1" t="s">
        <v>6</v>
      </c>
      <c r="U1" s="1" t="s">
        <v>792</v>
      </c>
      <c r="V1" s="1" t="s">
        <v>7</v>
      </c>
      <c r="W1" s="1" t="s">
        <v>803</v>
      </c>
      <c r="X1" s="1" t="s">
        <v>804</v>
      </c>
      <c r="Y1" s="1" t="s">
        <v>805</v>
      </c>
      <c r="Z1" s="1" t="s">
        <v>806</v>
      </c>
      <c r="AA1" s="1" t="s">
        <v>807</v>
      </c>
      <c r="AB1" s="1" t="s">
        <v>808</v>
      </c>
      <c r="AC1" s="1" t="s">
        <v>8</v>
      </c>
      <c r="AD1" s="1" t="s">
        <v>1807</v>
      </c>
      <c r="AE1" s="1" t="s">
        <v>1810</v>
      </c>
      <c r="AF1" s="1" t="s">
        <v>1809</v>
      </c>
      <c r="AG1" s="1" t="s">
        <v>1811</v>
      </c>
      <c r="AH1" s="1" t="s">
        <v>1812</v>
      </c>
      <c r="AI1" s="1" t="s">
        <v>1813</v>
      </c>
      <c r="AJ1" s="1" t="s">
        <v>1814</v>
      </c>
      <c r="AK1" s="1" t="s">
        <v>1815</v>
      </c>
      <c r="AL1" s="1" t="s">
        <v>1849</v>
      </c>
      <c r="AM1" s="1" t="s">
        <v>1850</v>
      </c>
      <c r="AN1" s="1" t="s">
        <v>1853</v>
      </c>
      <c r="AO1" s="1" t="s">
        <v>1854</v>
      </c>
      <c r="AP1" s="1" t="s">
        <v>1997</v>
      </c>
      <c r="AQ1" s="1" t="s">
        <v>1998</v>
      </c>
      <c r="AR1" s="1" t="s">
        <v>1999</v>
      </c>
      <c r="AS1" s="1" t="s">
        <v>1994</v>
      </c>
      <c r="AT1" s="1" t="s">
        <v>1995</v>
      </c>
      <c r="AU1" s="1" t="s">
        <v>1996</v>
      </c>
      <c r="AV1" s="1" t="s">
        <v>2010</v>
      </c>
      <c r="AW1" s="1" t="s">
        <v>2024</v>
      </c>
      <c r="AX1" s="1" t="s">
        <v>1993</v>
      </c>
      <c r="AY1" s="1" t="s">
        <v>1858</v>
      </c>
      <c r="AZ1" s="1" t="s">
        <v>1859</v>
      </c>
      <c r="BA1" s="1" t="s">
        <v>1860</v>
      </c>
      <c r="BB1" s="1" t="s">
        <v>1861</v>
      </c>
      <c r="BC1" s="1" t="s">
        <v>1862</v>
      </c>
      <c r="BD1" s="1" t="s">
        <v>1863</v>
      </c>
      <c r="BE1" s="1" t="s">
        <v>1895</v>
      </c>
      <c r="BF1" s="1" t="s">
        <v>2026</v>
      </c>
      <c r="BG1" s="1" t="s">
        <v>2027</v>
      </c>
      <c r="BH1" s="1" t="s">
        <v>1864</v>
      </c>
      <c r="BI1" s="1" t="s">
        <v>1865</v>
      </c>
      <c r="BJ1" s="1" t="s">
        <v>1866</v>
      </c>
      <c r="BK1" s="1" t="s">
        <v>1867</v>
      </c>
      <c r="BL1" s="1" t="s">
        <v>1868</v>
      </c>
      <c r="BM1" s="1" t="s">
        <v>1869</v>
      </c>
      <c r="BN1" s="1" t="s">
        <v>1870</v>
      </c>
      <c r="BO1" s="1" t="s">
        <v>1871</v>
      </c>
      <c r="BP1" s="1" t="s">
        <v>1872</v>
      </c>
      <c r="BQ1" s="1" t="s">
        <v>1898</v>
      </c>
      <c r="BR1" s="1" t="s">
        <v>1899</v>
      </c>
      <c r="BS1" s="1" t="s">
        <v>1900</v>
      </c>
      <c r="BT1" s="1" t="s">
        <v>1901</v>
      </c>
      <c r="BU1" s="1" t="s">
        <v>2035</v>
      </c>
      <c r="BV1" s="1" t="s">
        <v>2106</v>
      </c>
      <c r="BW1" s="1" t="s">
        <v>2107</v>
      </c>
    </row>
    <row r="2" spans="1:75" x14ac:dyDescent="0.35">
      <c r="A2">
        <v>6090</v>
      </c>
      <c r="B2">
        <v>2010</v>
      </c>
      <c r="C2" t="s">
        <v>102</v>
      </c>
      <c r="D2">
        <v>1</v>
      </c>
      <c r="E2" t="s">
        <v>208</v>
      </c>
      <c r="F2" t="s">
        <v>1635</v>
      </c>
      <c r="G2" t="s">
        <v>1637</v>
      </c>
      <c r="J2">
        <v>31</v>
      </c>
      <c r="K2">
        <v>44958</v>
      </c>
      <c r="L2">
        <v>137</v>
      </c>
      <c r="M2">
        <v>153</v>
      </c>
      <c r="N2" t="s">
        <v>1638</v>
      </c>
      <c r="O2" t="s">
        <v>1636</v>
      </c>
      <c r="P2" t="s">
        <v>209</v>
      </c>
      <c r="Q2" t="s">
        <v>21</v>
      </c>
      <c r="R2" t="s">
        <v>22</v>
      </c>
      <c r="S2">
        <v>60</v>
      </c>
      <c r="T2" t="s">
        <v>13</v>
      </c>
      <c r="V2" t="s">
        <v>23</v>
      </c>
      <c r="W2" t="s">
        <v>244</v>
      </c>
      <c r="AB2" t="s">
        <v>815</v>
      </c>
      <c r="AC2" t="s">
        <v>32</v>
      </c>
      <c r="AD2" t="s">
        <v>817</v>
      </c>
      <c r="AE2" t="s">
        <v>818</v>
      </c>
      <c r="AF2" t="s">
        <v>817</v>
      </c>
      <c r="AG2" t="s">
        <v>818</v>
      </c>
      <c r="AH2" t="s">
        <v>817</v>
      </c>
      <c r="AN2" t="s">
        <v>210</v>
      </c>
      <c r="AS2" t="s">
        <v>2000</v>
      </c>
      <c r="AX2" t="s">
        <v>211</v>
      </c>
      <c r="AY2" t="s">
        <v>818</v>
      </c>
      <c r="AZ2" t="s">
        <v>818</v>
      </c>
      <c r="BA2" t="s">
        <v>1876</v>
      </c>
      <c r="BB2" t="s">
        <v>818</v>
      </c>
      <c r="BC2" t="s">
        <v>818</v>
      </c>
      <c r="BD2" t="s">
        <v>818</v>
      </c>
      <c r="BE2" t="s">
        <v>818</v>
      </c>
      <c r="BF2" t="s">
        <v>818</v>
      </c>
      <c r="BG2" t="s">
        <v>818</v>
      </c>
      <c r="BH2" t="s">
        <v>818</v>
      </c>
      <c r="BI2" t="s">
        <v>818</v>
      </c>
      <c r="BJ2" t="s">
        <v>818</v>
      </c>
      <c r="BK2" t="s">
        <v>818</v>
      </c>
      <c r="BL2" t="s">
        <v>818</v>
      </c>
      <c r="BM2" t="s">
        <v>818</v>
      </c>
      <c r="BN2" t="s">
        <v>818</v>
      </c>
      <c r="BO2" t="s">
        <v>818</v>
      </c>
      <c r="BP2" t="s">
        <v>818</v>
      </c>
    </row>
    <row r="3" spans="1:75" x14ac:dyDescent="0.35">
      <c r="A3">
        <v>5963</v>
      </c>
      <c r="B3">
        <v>2017</v>
      </c>
      <c r="C3" t="s">
        <v>104</v>
      </c>
      <c r="D3">
        <v>1</v>
      </c>
      <c r="E3" t="s">
        <v>480</v>
      </c>
      <c r="F3" t="s">
        <v>1310</v>
      </c>
      <c r="G3" t="s">
        <v>481</v>
      </c>
      <c r="J3">
        <v>7</v>
      </c>
      <c r="K3">
        <v>3</v>
      </c>
      <c r="L3">
        <v>517</v>
      </c>
      <c r="M3">
        <v>542</v>
      </c>
      <c r="N3">
        <v>0</v>
      </c>
      <c r="O3" t="s">
        <v>1311</v>
      </c>
      <c r="P3" t="s">
        <v>481</v>
      </c>
      <c r="Q3" t="s">
        <v>21</v>
      </c>
      <c r="R3" t="s">
        <v>22</v>
      </c>
      <c r="S3">
        <v>350</v>
      </c>
      <c r="T3" t="s">
        <v>13</v>
      </c>
      <c r="V3" t="s">
        <v>14</v>
      </c>
      <c r="W3" t="s">
        <v>801</v>
      </c>
      <c r="AB3" t="s">
        <v>814</v>
      </c>
      <c r="AC3" t="s">
        <v>193</v>
      </c>
      <c r="AD3" t="s">
        <v>818</v>
      </c>
      <c r="AE3" t="s">
        <v>818</v>
      </c>
      <c r="AF3" t="s">
        <v>818</v>
      </c>
      <c r="AG3" t="s">
        <v>818</v>
      </c>
      <c r="AH3" t="s">
        <v>818</v>
      </c>
      <c r="AX3" t="s">
        <v>482</v>
      </c>
      <c r="AY3" t="s">
        <v>818</v>
      </c>
      <c r="AZ3" t="s">
        <v>818</v>
      </c>
      <c r="BA3" t="s">
        <v>1876</v>
      </c>
      <c r="BB3" t="s">
        <v>818</v>
      </c>
      <c r="BC3" t="s">
        <v>818</v>
      </c>
      <c r="BD3" t="s">
        <v>818</v>
      </c>
      <c r="BE3" t="s">
        <v>818</v>
      </c>
      <c r="BF3" t="s">
        <v>818</v>
      </c>
      <c r="BG3" t="s">
        <v>818</v>
      </c>
      <c r="BH3" t="s">
        <v>818</v>
      </c>
      <c r="BI3" t="s">
        <v>818</v>
      </c>
      <c r="BJ3" t="s">
        <v>818</v>
      </c>
      <c r="BK3" t="s">
        <v>818</v>
      </c>
      <c r="BL3" t="s">
        <v>818</v>
      </c>
      <c r="BM3" t="s">
        <v>818</v>
      </c>
      <c r="BN3" t="s">
        <v>818</v>
      </c>
      <c r="BO3" t="s">
        <v>818</v>
      </c>
      <c r="BP3" t="s">
        <v>818</v>
      </c>
    </row>
    <row r="4" spans="1:75" x14ac:dyDescent="0.35">
      <c r="A4">
        <v>6108</v>
      </c>
      <c r="B4">
        <v>2019</v>
      </c>
      <c r="C4" t="s">
        <v>75</v>
      </c>
      <c r="D4">
        <v>1</v>
      </c>
      <c r="E4" t="s">
        <v>143</v>
      </c>
      <c r="F4" t="s">
        <v>1698</v>
      </c>
      <c r="G4" t="s">
        <v>525</v>
      </c>
      <c r="J4">
        <v>11</v>
      </c>
      <c r="K4">
        <v>1</v>
      </c>
      <c r="N4" t="s">
        <v>1700</v>
      </c>
      <c r="O4" t="s">
        <v>1699</v>
      </c>
      <c r="P4" t="s">
        <v>144</v>
      </c>
      <c r="Q4" t="s">
        <v>12</v>
      </c>
      <c r="R4" t="s">
        <v>22</v>
      </c>
      <c r="S4">
        <v>350</v>
      </c>
      <c r="T4" t="s">
        <v>13</v>
      </c>
      <c r="V4" t="s">
        <v>23</v>
      </c>
      <c r="W4" t="s">
        <v>31</v>
      </c>
      <c r="AB4" t="s">
        <v>814</v>
      </c>
      <c r="AC4" t="s">
        <v>145</v>
      </c>
      <c r="AD4" t="s">
        <v>819</v>
      </c>
      <c r="AE4" t="s">
        <v>818</v>
      </c>
      <c r="AF4" t="s">
        <v>819</v>
      </c>
      <c r="AG4" t="s">
        <v>818</v>
      </c>
      <c r="AH4" t="s">
        <v>817</v>
      </c>
      <c r="AP4" t="s">
        <v>2002</v>
      </c>
      <c r="AQ4" t="s">
        <v>2000</v>
      </c>
      <c r="AX4" t="s">
        <v>146</v>
      </c>
      <c r="AY4" t="s">
        <v>818</v>
      </c>
      <c r="AZ4" t="s">
        <v>818</v>
      </c>
      <c r="BA4" t="s">
        <v>818</v>
      </c>
      <c r="BB4" t="s">
        <v>818</v>
      </c>
      <c r="BC4" t="s">
        <v>818</v>
      </c>
      <c r="BD4" t="s">
        <v>818</v>
      </c>
      <c r="BE4" t="s">
        <v>818</v>
      </c>
      <c r="BF4" t="s">
        <v>818</v>
      </c>
      <c r="BG4" t="s">
        <v>818</v>
      </c>
      <c r="BH4" t="s">
        <v>818</v>
      </c>
      <c r="BI4" t="s">
        <v>818</v>
      </c>
      <c r="BJ4" t="s">
        <v>818</v>
      </c>
      <c r="BK4" t="s">
        <v>818</v>
      </c>
      <c r="BL4" t="s">
        <v>818</v>
      </c>
      <c r="BM4" t="s">
        <v>818</v>
      </c>
      <c r="BN4" t="s">
        <v>818</v>
      </c>
      <c r="BO4" t="s">
        <v>818</v>
      </c>
      <c r="BP4" t="s">
        <v>818</v>
      </c>
    </row>
    <row r="5" spans="1:75" x14ac:dyDescent="0.35">
      <c r="A5">
        <v>6052</v>
      </c>
      <c r="B5">
        <v>2017</v>
      </c>
      <c r="C5" t="s">
        <v>104</v>
      </c>
      <c r="D5">
        <v>1</v>
      </c>
      <c r="E5" t="s">
        <v>297</v>
      </c>
      <c r="F5" t="s">
        <v>1531</v>
      </c>
      <c r="G5" t="s">
        <v>1526</v>
      </c>
      <c r="J5">
        <v>44</v>
      </c>
      <c r="K5">
        <v>3</v>
      </c>
      <c r="L5">
        <v>538</v>
      </c>
      <c r="M5">
        <v>554</v>
      </c>
      <c r="N5" t="s">
        <v>1533</v>
      </c>
      <c r="O5" t="s">
        <v>1532</v>
      </c>
      <c r="P5" t="s">
        <v>153</v>
      </c>
      <c r="Q5" t="s">
        <v>37</v>
      </c>
      <c r="R5" t="s">
        <v>791</v>
      </c>
      <c r="S5">
        <v>382</v>
      </c>
      <c r="T5" t="s">
        <v>13</v>
      </c>
      <c r="V5" t="s">
        <v>30</v>
      </c>
      <c r="W5" t="s">
        <v>298</v>
      </c>
      <c r="AB5" t="s">
        <v>816</v>
      </c>
      <c r="AC5" t="s">
        <v>158</v>
      </c>
      <c r="AD5" t="s">
        <v>818</v>
      </c>
      <c r="AE5" t="s">
        <v>819</v>
      </c>
      <c r="AF5" t="s">
        <v>818</v>
      </c>
      <c r="AG5" t="s">
        <v>819</v>
      </c>
      <c r="AH5" t="s">
        <v>819</v>
      </c>
      <c r="AP5" t="s">
        <v>2000</v>
      </c>
      <c r="AQ5" t="s">
        <v>2001</v>
      </c>
      <c r="AX5" t="s">
        <v>299</v>
      </c>
      <c r="AY5" t="s">
        <v>818</v>
      </c>
      <c r="AZ5" t="s">
        <v>818</v>
      </c>
      <c r="BA5" t="s">
        <v>818</v>
      </c>
      <c r="BB5" t="s">
        <v>818</v>
      </c>
      <c r="BC5" t="s">
        <v>818</v>
      </c>
      <c r="BD5" t="s">
        <v>818</v>
      </c>
      <c r="BE5" t="s">
        <v>818</v>
      </c>
      <c r="BF5" t="s">
        <v>818</v>
      </c>
      <c r="BG5" t="s">
        <v>818</v>
      </c>
      <c r="BH5" t="s">
        <v>1876</v>
      </c>
      <c r="BI5" t="s">
        <v>1877</v>
      </c>
      <c r="BJ5" t="s">
        <v>1877</v>
      </c>
      <c r="BK5" t="s">
        <v>818</v>
      </c>
      <c r="BL5" t="s">
        <v>818</v>
      </c>
      <c r="BM5" t="s">
        <v>818</v>
      </c>
      <c r="BN5" t="s">
        <v>818</v>
      </c>
      <c r="BO5" t="s">
        <v>818</v>
      </c>
      <c r="BP5" t="s">
        <v>1877</v>
      </c>
      <c r="BQ5" t="s">
        <v>1879</v>
      </c>
    </row>
    <row r="6" spans="1:75" x14ac:dyDescent="0.35">
      <c r="A6">
        <v>5938</v>
      </c>
      <c r="B6">
        <v>2018</v>
      </c>
      <c r="C6" t="s">
        <v>18</v>
      </c>
      <c r="D6">
        <v>1</v>
      </c>
      <c r="E6" t="s">
        <v>531</v>
      </c>
      <c r="F6" t="s">
        <v>1244</v>
      </c>
      <c r="G6" t="s">
        <v>944</v>
      </c>
      <c r="J6">
        <v>81</v>
      </c>
      <c r="L6">
        <v>122</v>
      </c>
      <c r="M6">
        <v>132</v>
      </c>
      <c r="N6" t="s">
        <v>1246</v>
      </c>
      <c r="O6" t="s">
        <v>1245</v>
      </c>
      <c r="P6" t="s">
        <v>224</v>
      </c>
      <c r="Q6" t="s">
        <v>21</v>
      </c>
      <c r="R6" t="s">
        <v>22</v>
      </c>
      <c r="S6">
        <v>481</v>
      </c>
      <c r="T6" t="s">
        <v>13</v>
      </c>
      <c r="V6" t="s">
        <v>14</v>
      </c>
      <c r="W6" t="s">
        <v>298</v>
      </c>
      <c r="AB6" t="s">
        <v>816</v>
      </c>
      <c r="AC6" t="s">
        <v>116</v>
      </c>
      <c r="AD6" t="s">
        <v>818</v>
      </c>
      <c r="AE6" t="s">
        <v>817</v>
      </c>
      <c r="AF6" t="s">
        <v>819</v>
      </c>
      <c r="AG6" t="s">
        <v>818</v>
      </c>
      <c r="AH6" t="s">
        <v>819</v>
      </c>
      <c r="AY6" t="s">
        <v>818</v>
      </c>
      <c r="AZ6" t="s">
        <v>818</v>
      </c>
      <c r="BA6" t="s">
        <v>818</v>
      </c>
      <c r="BB6" t="s">
        <v>1876</v>
      </c>
      <c r="BC6" t="s">
        <v>818</v>
      </c>
      <c r="BD6" t="s">
        <v>818</v>
      </c>
      <c r="BE6" t="s">
        <v>818</v>
      </c>
      <c r="BF6" t="s">
        <v>818</v>
      </c>
      <c r="BG6" t="s">
        <v>818</v>
      </c>
      <c r="BH6" t="s">
        <v>818</v>
      </c>
      <c r="BI6" t="s">
        <v>818</v>
      </c>
      <c r="BJ6" t="s">
        <v>818</v>
      </c>
      <c r="BK6" t="s">
        <v>818</v>
      </c>
      <c r="BL6" t="s">
        <v>818</v>
      </c>
      <c r="BM6" t="s">
        <v>818</v>
      </c>
      <c r="BN6" t="s">
        <v>818</v>
      </c>
      <c r="BO6" t="s">
        <v>818</v>
      </c>
      <c r="BP6" t="s">
        <v>818</v>
      </c>
    </row>
    <row r="7" spans="1:75" x14ac:dyDescent="0.35">
      <c r="A7">
        <v>5967</v>
      </c>
      <c r="B7">
        <v>2012</v>
      </c>
      <c r="C7" t="s">
        <v>67</v>
      </c>
      <c r="D7">
        <v>1</v>
      </c>
      <c r="E7" t="s">
        <v>468</v>
      </c>
      <c r="F7" t="s">
        <v>1321</v>
      </c>
      <c r="G7" t="s">
        <v>62</v>
      </c>
      <c r="J7">
        <v>83</v>
      </c>
      <c r="K7">
        <v>2</v>
      </c>
      <c r="L7">
        <v>181</v>
      </c>
      <c r="M7">
        <v>198</v>
      </c>
      <c r="N7">
        <v>0</v>
      </c>
      <c r="O7" t="s">
        <v>1322</v>
      </c>
      <c r="P7" t="s">
        <v>469</v>
      </c>
      <c r="Q7" t="s">
        <v>21</v>
      </c>
      <c r="R7" t="s">
        <v>22</v>
      </c>
      <c r="S7">
        <v>212</v>
      </c>
      <c r="T7" t="s">
        <v>13</v>
      </c>
      <c r="V7" t="s">
        <v>14</v>
      </c>
      <c r="W7" t="s">
        <v>801</v>
      </c>
      <c r="AB7" t="s">
        <v>814</v>
      </c>
      <c r="AC7" t="s">
        <v>15</v>
      </c>
      <c r="AD7" t="s">
        <v>819</v>
      </c>
      <c r="AE7" t="s">
        <v>818</v>
      </c>
      <c r="AF7" t="s">
        <v>818</v>
      </c>
      <c r="AG7" t="s">
        <v>818</v>
      </c>
      <c r="AH7" t="s">
        <v>818</v>
      </c>
      <c r="AI7" t="s">
        <v>516</v>
      </c>
      <c r="AY7" t="s">
        <v>818</v>
      </c>
      <c r="AZ7" t="s">
        <v>1876</v>
      </c>
      <c r="BA7" t="s">
        <v>1876</v>
      </c>
      <c r="BB7" t="s">
        <v>818</v>
      </c>
      <c r="BC7" t="s">
        <v>818</v>
      </c>
      <c r="BD7" t="s">
        <v>1876</v>
      </c>
      <c r="BE7" t="s">
        <v>818</v>
      </c>
      <c r="BF7" t="s">
        <v>818</v>
      </c>
      <c r="BG7" t="s">
        <v>818</v>
      </c>
      <c r="BH7" t="s">
        <v>818</v>
      </c>
      <c r="BI7" t="s">
        <v>818</v>
      </c>
      <c r="BJ7" t="s">
        <v>818</v>
      </c>
      <c r="BK7" t="s">
        <v>818</v>
      </c>
      <c r="BL7" t="s">
        <v>818</v>
      </c>
      <c r="BM7" t="s">
        <v>818</v>
      </c>
      <c r="BN7" t="s">
        <v>818</v>
      </c>
      <c r="BO7" t="s">
        <v>818</v>
      </c>
      <c r="BP7" t="s">
        <v>818</v>
      </c>
    </row>
    <row r="8" spans="1:75" x14ac:dyDescent="0.35">
      <c r="A8">
        <v>5944</v>
      </c>
      <c r="B8">
        <v>2022</v>
      </c>
      <c r="D8">
        <v>1</v>
      </c>
      <c r="E8" t="s">
        <v>518</v>
      </c>
      <c r="F8" t="s">
        <v>1262</v>
      </c>
      <c r="G8" t="s">
        <v>860</v>
      </c>
      <c r="N8" t="s">
        <v>1264</v>
      </c>
      <c r="O8" t="s">
        <v>1263</v>
      </c>
      <c r="P8" t="s">
        <v>44</v>
      </c>
      <c r="Q8" t="s">
        <v>21</v>
      </c>
      <c r="R8" t="s">
        <v>22</v>
      </c>
      <c r="S8">
        <v>423</v>
      </c>
      <c r="T8" t="s">
        <v>13</v>
      </c>
      <c r="V8" t="s">
        <v>23</v>
      </c>
      <c r="W8" t="s">
        <v>244</v>
      </c>
      <c r="AB8" t="s">
        <v>815</v>
      </c>
      <c r="AC8" t="s">
        <v>158</v>
      </c>
      <c r="AD8" t="s">
        <v>819</v>
      </c>
      <c r="AE8" t="s">
        <v>819</v>
      </c>
      <c r="AF8" t="s">
        <v>819</v>
      </c>
      <c r="AG8" t="s">
        <v>819</v>
      </c>
      <c r="AH8" t="s">
        <v>819</v>
      </c>
      <c r="AI8" t="s">
        <v>519</v>
      </c>
      <c r="AX8" t="s">
        <v>374</v>
      </c>
      <c r="AY8" t="s">
        <v>818</v>
      </c>
      <c r="AZ8" t="s">
        <v>818</v>
      </c>
      <c r="BA8" t="s">
        <v>1876</v>
      </c>
      <c r="BB8" t="s">
        <v>818</v>
      </c>
      <c r="BC8" t="s">
        <v>818</v>
      </c>
      <c r="BD8" t="s">
        <v>818</v>
      </c>
      <c r="BE8" t="s">
        <v>818</v>
      </c>
      <c r="BF8" t="s">
        <v>818</v>
      </c>
      <c r="BG8" t="s">
        <v>818</v>
      </c>
      <c r="BH8" t="s">
        <v>818</v>
      </c>
      <c r="BI8" t="s">
        <v>818</v>
      </c>
      <c r="BJ8" t="s">
        <v>818</v>
      </c>
      <c r="BK8" t="s">
        <v>818</v>
      </c>
      <c r="BL8" t="s">
        <v>818</v>
      </c>
      <c r="BM8" t="s">
        <v>818</v>
      </c>
      <c r="BN8" t="s">
        <v>818</v>
      </c>
      <c r="BO8" t="s">
        <v>818</v>
      </c>
      <c r="BP8" t="s">
        <v>818</v>
      </c>
    </row>
    <row r="9" spans="1:75" x14ac:dyDescent="0.35">
      <c r="A9">
        <v>6058</v>
      </c>
      <c r="B9">
        <v>2020</v>
      </c>
      <c r="C9" t="s">
        <v>9</v>
      </c>
      <c r="D9">
        <v>1</v>
      </c>
      <c r="E9" t="s">
        <v>286</v>
      </c>
      <c r="F9" t="s">
        <v>1543</v>
      </c>
      <c r="G9" t="s">
        <v>944</v>
      </c>
      <c r="J9">
        <v>97</v>
      </c>
      <c r="N9" t="s">
        <v>1545</v>
      </c>
      <c r="O9" t="s">
        <v>1544</v>
      </c>
      <c r="P9" t="s">
        <v>224</v>
      </c>
      <c r="Q9" t="s">
        <v>21</v>
      </c>
      <c r="R9" t="s">
        <v>83</v>
      </c>
      <c r="S9">
        <v>1157</v>
      </c>
      <c r="T9" t="s">
        <v>13</v>
      </c>
      <c r="V9" t="s">
        <v>14</v>
      </c>
      <c r="W9" t="s">
        <v>31</v>
      </c>
      <c r="AB9" t="s">
        <v>814</v>
      </c>
      <c r="AC9" t="s">
        <v>15</v>
      </c>
      <c r="AD9" t="s">
        <v>817</v>
      </c>
      <c r="AE9" t="s">
        <v>817</v>
      </c>
      <c r="AF9" t="s">
        <v>819</v>
      </c>
      <c r="AG9" t="s">
        <v>818</v>
      </c>
      <c r="AH9" t="s">
        <v>818</v>
      </c>
      <c r="AI9" t="s">
        <v>287</v>
      </c>
      <c r="AX9" t="s">
        <v>189</v>
      </c>
      <c r="AY9" t="s">
        <v>818</v>
      </c>
      <c r="AZ9" t="s">
        <v>818</v>
      </c>
      <c r="BA9" t="s">
        <v>818</v>
      </c>
      <c r="BB9" t="s">
        <v>818</v>
      </c>
      <c r="BC9" t="s">
        <v>818</v>
      </c>
      <c r="BD9" t="s">
        <v>1878</v>
      </c>
      <c r="BE9" t="s">
        <v>818</v>
      </c>
      <c r="BF9" t="s">
        <v>818</v>
      </c>
      <c r="BG9" t="s">
        <v>818</v>
      </c>
      <c r="BH9" t="s">
        <v>818</v>
      </c>
      <c r="BI9" t="s">
        <v>818</v>
      </c>
      <c r="BJ9" t="s">
        <v>818</v>
      </c>
      <c r="BK9" t="s">
        <v>1876</v>
      </c>
      <c r="BL9" t="s">
        <v>818</v>
      </c>
      <c r="BM9" t="s">
        <v>818</v>
      </c>
      <c r="BN9" t="s">
        <v>818</v>
      </c>
      <c r="BO9" t="s">
        <v>818</v>
      </c>
      <c r="BP9" t="s">
        <v>818</v>
      </c>
      <c r="BT9" t="s">
        <v>1874</v>
      </c>
      <c r="BU9" t="s">
        <v>2036</v>
      </c>
    </row>
    <row r="10" spans="1:75" x14ac:dyDescent="0.35">
      <c r="A10">
        <v>5865</v>
      </c>
      <c r="B10">
        <v>2005</v>
      </c>
      <c r="C10" t="s">
        <v>190</v>
      </c>
      <c r="D10">
        <v>1</v>
      </c>
      <c r="E10" t="s">
        <v>674</v>
      </c>
      <c r="F10" t="s">
        <v>1033</v>
      </c>
      <c r="G10" t="s">
        <v>675</v>
      </c>
      <c r="J10">
        <v>33</v>
      </c>
      <c r="K10">
        <v>3</v>
      </c>
      <c r="L10">
        <v>513</v>
      </c>
      <c r="M10">
        <v>525</v>
      </c>
      <c r="N10" t="s">
        <v>1035</v>
      </c>
      <c r="O10" t="s">
        <v>1034</v>
      </c>
      <c r="P10" t="s">
        <v>675</v>
      </c>
      <c r="Q10" t="s">
        <v>21</v>
      </c>
      <c r="R10" t="s">
        <v>22</v>
      </c>
      <c r="S10">
        <v>300</v>
      </c>
      <c r="T10" t="s">
        <v>13</v>
      </c>
      <c r="V10" t="s">
        <v>810</v>
      </c>
      <c r="W10" t="s">
        <v>103</v>
      </c>
      <c r="AB10" t="s">
        <v>103</v>
      </c>
      <c r="AC10" t="s">
        <v>100</v>
      </c>
      <c r="AD10" t="s">
        <v>819</v>
      </c>
      <c r="AE10" t="s">
        <v>818</v>
      </c>
      <c r="AF10" t="s">
        <v>819</v>
      </c>
      <c r="AG10" t="s">
        <v>819</v>
      </c>
      <c r="AH10" t="s">
        <v>817</v>
      </c>
      <c r="AP10" t="s">
        <v>2022</v>
      </c>
      <c r="AQ10" t="s">
        <v>2002</v>
      </c>
      <c r="AX10" t="s">
        <v>676</v>
      </c>
      <c r="AY10" t="s">
        <v>818</v>
      </c>
      <c r="AZ10" t="s">
        <v>818</v>
      </c>
      <c r="BA10" t="s">
        <v>1878</v>
      </c>
      <c r="BB10" t="s">
        <v>818</v>
      </c>
      <c r="BC10" t="s">
        <v>818</v>
      </c>
      <c r="BD10" t="s">
        <v>818</v>
      </c>
      <c r="BE10" t="s">
        <v>1877</v>
      </c>
      <c r="BF10" t="s">
        <v>818</v>
      </c>
      <c r="BG10" t="s">
        <v>818</v>
      </c>
      <c r="BH10" t="s">
        <v>818</v>
      </c>
      <c r="BI10" t="s">
        <v>1878</v>
      </c>
      <c r="BJ10" t="s">
        <v>818</v>
      </c>
      <c r="BK10" t="s">
        <v>818</v>
      </c>
      <c r="BL10" t="s">
        <v>818</v>
      </c>
      <c r="BM10" t="s">
        <v>818</v>
      </c>
      <c r="BN10" t="s">
        <v>818</v>
      </c>
      <c r="BO10" t="s">
        <v>818</v>
      </c>
      <c r="BP10" t="s">
        <v>818</v>
      </c>
      <c r="BV10" t="s">
        <v>2063</v>
      </c>
    </row>
    <row r="11" spans="1:75" x14ac:dyDescent="0.35">
      <c r="A11">
        <v>5865</v>
      </c>
      <c r="B11">
        <v>2005</v>
      </c>
      <c r="C11" t="s">
        <v>190</v>
      </c>
      <c r="D11">
        <v>2</v>
      </c>
      <c r="E11" t="s">
        <v>674</v>
      </c>
      <c r="F11" t="s">
        <v>1033</v>
      </c>
      <c r="G11" t="s">
        <v>675</v>
      </c>
      <c r="J11">
        <v>33</v>
      </c>
      <c r="K11">
        <v>3</v>
      </c>
      <c r="L11">
        <v>513</v>
      </c>
      <c r="M11">
        <v>525</v>
      </c>
      <c r="N11" t="s">
        <v>1035</v>
      </c>
      <c r="O11" t="s">
        <v>1034</v>
      </c>
      <c r="P11" t="s">
        <v>675</v>
      </c>
      <c r="Q11" t="s">
        <v>21</v>
      </c>
      <c r="R11" t="s">
        <v>22</v>
      </c>
      <c r="S11">
        <v>300</v>
      </c>
      <c r="T11" t="s">
        <v>13</v>
      </c>
      <c r="V11" t="s">
        <v>810</v>
      </c>
      <c r="W11" t="s">
        <v>31</v>
      </c>
      <c r="AB11" t="s">
        <v>814</v>
      </c>
      <c r="AC11" t="s">
        <v>100</v>
      </c>
      <c r="AD11" t="s">
        <v>819</v>
      </c>
      <c r="AE11" t="s">
        <v>818</v>
      </c>
      <c r="AF11" t="s">
        <v>817</v>
      </c>
      <c r="AG11" t="s">
        <v>819</v>
      </c>
      <c r="AH11" t="s">
        <v>817</v>
      </c>
      <c r="AP11" t="s">
        <v>2022</v>
      </c>
      <c r="AQ11" t="s">
        <v>2002</v>
      </c>
      <c r="AX11" t="s">
        <v>676</v>
      </c>
      <c r="AY11" t="s">
        <v>818</v>
      </c>
      <c r="AZ11" t="s">
        <v>818</v>
      </c>
      <c r="BA11" t="s">
        <v>1876</v>
      </c>
      <c r="BB11" t="s">
        <v>818</v>
      </c>
      <c r="BC11" t="s">
        <v>818</v>
      </c>
      <c r="BD11" t="s">
        <v>818</v>
      </c>
      <c r="BE11" t="s">
        <v>1878</v>
      </c>
      <c r="BF11" t="s">
        <v>818</v>
      </c>
      <c r="BG11" t="s">
        <v>818</v>
      </c>
      <c r="BH11" t="s">
        <v>818</v>
      </c>
      <c r="BI11" t="s">
        <v>1877</v>
      </c>
      <c r="BJ11" t="s">
        <v>818</v>
      </c>
      <c r="BK11" t="s">
        <v>818</v>
      </c>
      <c r="BL11" t="s">
        <v>818</v>
      </c>
      <c r="BM11" t="s">
        <v>818</v>
      </c>
      <c r="BN11" t="s">
        <v>818</v>
      </c>
      <c r="BO11" t="s">
        <v>818</v>
      </c>
      <c r="BP11" t="s">
        <v>818</v>
      </c>
      <c r="BV11" t="s">
        <v>2063</v>
      </c>
    </row>
    <row r="12" spans="1:75" x14ac:dyDescent="0.35">
      <c r="A12">
        <v>5865</v>
      </c>
      <c r="B12">
        <v>2005</v>
      </c>
      <c r="C12" t="s">
        <v>190</v>
      </c>
      <c r="D12">
        <v>3</v>
      </c>
      <c r="E12" t="s">
        <v>674</v>
      </c>
      <c r="F12" t="s">
        <v>1033</v>
      </c>
      <c r="G12" t="s">
        <v>675</v>
      </c>
      <c r="J12">
        <v>33</v>
      </c>
      <c r="K12">
        <v>3</v>
      </c>
      <c r="L12">
        <v>513</v>
      </c>
      <c r="M12">
        <v>525</v>
      </c>
      <c r="N12" t="s">
        <v>1035</v>
      </c>
      <c r="O12" t="s">
        <v>1034</v>
      </c>
      <c r="P12" t="s">
        <v>675</v>
      </c>
      <c r="Q12" t="s">
        <v>21</v>
      </c>
      <c r="R12" t="s">
        <v>22</v>
      </c>
      <c r="S12">
        <v>200</v>
      </c>
      <c r="T12" t="s">
        <v>13</v>
      </c>
      <c r="V12" t="s">
        <v>810</v>
      </c>
      <c r="W12" t="s">
        <v>637</v>
      </c>
      <c r="AB12" t="s">
        <v>809</v>
      </c>
      <c r="AC12" t="s">
        <v>100</v>
      </c>
      <c r="AD12" t="s">
        <v>817</v>
      </c>
      <c r="AE12" t="s">
        <v>818</v>
      </c>
      <c r="AF12" t="s">
        <v>819</v>
      </c>
      <c r="AG12" t="s">
        <v>819</v>
      </c>
      <c r="AH12" t="s">
        <v>817</v>
      </c>
      <c r="AN12" t="s">
        <v>830</v>
      </c>
      <c r="AS12" t="s">
        <v>2002</v>
      </c>
      <c r="AX12" t="s">
        <v>831</v>
      </c>
      <c r="AY12" t="s">
        <v>818</v>
      </c>
      <c r="AZ12" t="s">
        <v>818</v>
      </c>
      <c r="BA12" t="s">
        <v>1876</v>
      </c>
      <c r="BB12" t="s">
        <v>818</v>
      </c>
      <c r="BC12" t="s">
        <v>818</v>
      </c>
      <c r="BD12" t="s">
        <v>818</v>
      </c>
      <c r="BE12" t="s">
        <v>1878</v>
      </c>
      <c r="BF12" t="s">
        <v>818</v>
      </c>
      <c r="BG12" t="s">
        <v>818</v>
      </c>
      <c r="BH12" t="s">
        <v>818</v>
      </c>
      <c r="BI12" t="s">
        <v>1878</v>
      </c>
      <c r="BJ12" t="s">
        <v>818</v>
      </c>
      <c r="BK12" t="s">
        <v>818</v>
      </c>
      <c r="BL12" t="s">
        <v>818</v>
      </c>
      <c r="BM12" t="s">
        <v>818</v>
      </c>
      <c r="BN12" t="s">
        <v>818</v>
      </c>
      <c r="BO12" t="s">
        <v>818</v>
      </c>
      <c r="BP12" t="s">
        <v>818</v>
      </c>
      <c r="BV12" t="s">
        <v>2063</v>
      </c>
    </row>
    <row r="13" spans="1:75" x14ac:dyDescent="0.35">
      <c r="A13">
        <v>6093</v>
      </c>
      <c r="B13">
        <v>2015</v>
      </c>
      <c r="C13" t="s">
        <v>165</v>
      </c>
      <c r="D13">
        <v>1</v>
      </c>
      <c r="E13" t="s">
        <v>198</v>
      </c>
      <c r="F13" t="s">
        <v>1647</v>
      </c>
      <c r="G13" t="s">
        <v>1649</v>
      </c>
      <c r="J13">
        <v>58</v>
      </c>
      <c r="K13">
        <v>1</v>
      </c>
      <c r="L13">
        <v>1</v>
      </c>
      <c r="M13">
        <v>14</v>
      </c>
      <c r="N13" t="s">
        <v>1650</v>
      </c>
      <c r="O13" t="s">
        <v>1648</v>
      </c>
      <c r="P13" t="s">
        <v>199</v>
      </c>
      <c r="Q13" t="s">
        <v>29</v>
      </c>
      <c r="R13" t="s">
        <v>22</v>
      </c>
      <c r="S13">
        <v>283</v>
      </c>
      <c r="T13" t="s">
        <v>13</v>
      </c>
      <c r="V13" t="s">
        <v>23</v>
      </c>
      <c r="W13" t="s">
        <v>793</v>
      </c>
      <c r="AB13" t="s">
        <v>815</v>
      </c>
      <c r="AC13" t="s">
        <v>91</v>
      </c>
      <c r="AD13" t="s">
        <v>819</v>
      </c>
      <c r="AE13" t="s">
        <v>818</v>
      </c>
      <c r="AF13" t="s">
        <v>817</v>
      </c>
      <c r="AG13" t="s">
        <v>819</v>
      </c>
      <c r="AH13" t="s">
        <v>818</v>
      </c>
      <c r="AP13" t="s">
        <v>2003</v>
      </c>
      <c r="AX13" t="s">
        <v>200</v>
      </c>
      <c r="AY13" t="s">
        <v>818</v>
      </c>
      <c r="AZ13" t="s">
        <v>818</v>
      </c>
      <c r="BA13" t="s">
        <v>818</v>
      </c>
      <c r="BB13" t="s">
        <v>818</v>
      </c>
      <c r="BC13" t="s">
        <v>818</v>
      </c>
      <c r="BD13" t="s">
        <v>818</v>
      </c>
      <c r="BE13" t="s">
        <v>818</v>
      </c>
      <c r="BF13" t="s">
        <v>818</v>
      </c>
      <c r="BG13" t="s">
        <v>818</v>
      </c>
      <c r="BH13" t="s">
        <v>818</v>
      </c>
      <c r="BI13" t="s">
        <v>818</v>
      </c>
      <c r="BJ13" t="s">
        <v>818</v>
      </c>
      <c r="BK13" t="s">
        <v>818</v>
      </c>
      <c r="BL13" t="s">
        <v>818</v>
      </c>
      <c r="BM13" t="s">
        <v>818</v>
      </c>
      <c r="BN13" t="s">
        <v>818</v>
      </c>
      <c r="BO13" t="s">
        <v>818</v>
      </c>
      <c r="BP13" t="s">
        <v>818</v>
      </c>
    </row>
    <row r="14" spans="1:75" x14ac:dyDescent="0.35">
      <c r="A14">
        <v>5961</v>
      </c>
      <c r="B14">
        <v>2021</v>
      </c>
      <c r="C14" t="s">
        <v>55</v>
      </c>
      <c r="D14">
        <v>1</v>
      </c>
      <c r="E14" t="s">
        <v>485</v>
      </c>
      <c r="F14" t="s">
        <v>1304</v>
      </c>
      <c r="G14" t="s">
        <v>525</v>
      </c>
      <c r="J14">
        <v>13</v>
      </c>
      <c r="K14">
        <v>23</v>
      </c>
      <c r="N14" t="s">
        <v>1306</v>
      </c>
      <c r="O14" t="s">
        <v>1305</v>
      </c>
      <c r="P14" t="s">
        <v>144</v>
      </c>
      <c r="Q14" t="s">
        <v>21</v>
      </c>
      <c r="R14" t="s">
        <v>22</v>
      </c>
      <c r="S14">
        <v>1244</v>
      </c>
      <c r="T14" t="s">
        <v>13</v>
      </c>
      <c r="V14" t="s">
        <v>14</v>
      </c>
      <c r="W14" t="s">
        <v>172</v>
      </c>
      <c r="AB14" t="s">
        <v>1992</v>
      </c>
      <c r="AC14" t="s">
        <v>116</v>
      </c>
      <c r="AD14" t="s">
        <v>817</v>
      </c>
      <c r="AE14" t="s">
        <v>821</v>
      </c>
      <c r="AF14" t="s">
        <v>819</v>
      </c>
      <c r="AG14" t="s">
        <v>819</v>
      </c>
      <c r="AH14" t="s">
        <v>817</v>
      </c>
      <c r="AI14" t="s">
        <v>486</v>
      </c>
      <c r="AY14" t="s">
        <v>818</v>
      </c>
      <c r="AZ14" t="s">
        <v>818</v>
      </c>
      <c r="BA14" t="s">
        <v>1876</v>
      </c>
      <c r="BB14" t="s">
        <v>818</v>
      </c>
      <c r="BC14" t="s">
        <v>818</v>
      </c>
      <c r="BD14" t="s">
        <v>818</v>
      </c>
      <c r="BE14" t="s">
        <v>818</v>
      </c>
      <c r="BF14" t="s">
        <v>818</v>
      </c>
      <c r="BG14" t="s">
        <v>818</v>
      </c>
      <c r="BH14" t="s">
        <v>818</v>
      </c>
      <c r="BI14" t="s">
        <v>818</v>
      </c>
      <c r="BJ14" t="s">
        <v>818</v>
      </c>
      <c r="BK14" t="s">
        <v>818</v>
      </c>
      <c r="BL14" t="s">
        <v>818</v>
      </c>
      <c r="BM14" t="s">
        <v>818</v>
      </c>
      <c r="BN14" t="s">
        <v>818</v>
      </c>
      <c r="BO14" t="s">
        <v>818</v>
      </c>
      <c r="BP14" t="s">
        <v>818</v>
      </c>
    </row>
    <row r="15" spans="1:75" x14ac:dyDescent="0.35">
      <c r="A15">
        <v>5968</v>
      </c>
      <c r="B15">
        <v>2022</v>
      </c>
      <c r="C15" t="s">
        <v>26</v>
      </c>
      <c r="D15">
        <v>1</v>
      </c>
      <c r="E15" t="s">
        <v>465</v>
      </c>
      <c r="F15" t="s">
        <v>1323</v>
      </c>
      <c r="G15" t="s">
        <v>1325</v>
      </c>
      <c r="J15">
        <v>11</v>
      </c>
      <c r="K15">
        <v>1</v>
      </c>
      <c r="N15" t="s">
        <v>1326</v>
      </c>
      <c r="O15" t="s">
        <v>1324</v>
      </c>
      <c r="P15" t="s">
        <v>466</v>
      </c>
      <c r="Q15" t="s">
        <v>21</v>
      </c>
      <c r="R15" t="s">
        <v>22</v>
      </c>
      <c r="S15">
        <v>327</v>
      </c>
      <c r="T15" t="s">
        <v>13</v>
      </c>
      <c r="V15" t="s">
        <v>23</v>
      </c>
      <c r="W15" t="s">
        <v>795</v>
      </c>
      <c r="AB15" t="s">
        <v>814</v>
      </c>
      <c r="AC15" t="s">
        <v>15</v>
      </c>
      <c r="AD15" t="s">
        <v>819</v>
      </c>
      <c r="AE15" t="s">
        <v>817</v>
      </c>
      <c r="AF15" t="s">
        <v>819</v>
      </c>
      <c r="AG15" t="s">
        <v>818</v>
      </c>
      <c r="AH15" t="s">
        <v>819</v>
      </c>
      <c r="AI15" t="s">
        <v>732</v>
      </c>
      <c r="AJ15" t="s">
        <v>1831</v>
      </c>
      <c r="AP15" t="s">
        <v>2003</v>
      </c>
      <c r="AQ15" t="s">
        <v>2000</v>
      </c>
      <c r="AX15" t="s">
        <v>467</v>
      </c>
      <c r="AY15" t="s">
        <v>818</v>
      </c>
      <c r="AZ15" t="s">
        <v>818</v>
      </c>
      <c r="BA15" t="s">
        <v>818</v>
      </c>
      <c r="BB15" t="s">
        <v>1876</v>
      </c>
      <c r="BC15" t="s">
        <v>818</v>
      </c>
      <c r="BD15" t="s">
        <v>818</v>
      </c>
      <c r="BE15" t="s">
        <v>818</v>
      </c>
      <c r="BF15" t="s">
        <v>818</v>
      </c>
      <c r="BG15" t="s">
        <v>818</v>
      </c>
      <c r="BH15" t="s">
        <v>1876</v>
      </c>
      <c r="BI15" t="s">
        <v>818</v>
      </c>
      <c r="BJ15" t="s">
        <v>818</v>
      </c>
      <c r="BK15" t="s">
        <v>818</v>
      </c>
      <c r="BL15" t="s">
        <v>818</v>
      </c>
      <c r="BM15" t="s">
        <v>818</v>
      </c>
      <c r="BN15" t="s">
        <v>818</v>
      </c>
      <c r="BO15" t="s">
        <v>818</v>
      </c>
      <c r="BP15" t="s">
        <v>818</v>
      </c>
    </row>
    <row r="16" spans="1:75" x14ac:dyDescent="0.35">
      <c r="A16">
        <v>5834</v>
      </c>
      <c r="B16">
        <v>2012</v>
      </c>
      <c r="C16" t="s">
        <v>67</v>
      </c>
      <c r="D16">
        <v>1</v>
      </c>
      <c r="E16" t="s">
        <v>737</v>
      </c>
      <c r="F16" t="s">
        <v>932</v>
      </c>
      <c r="G16" t="s">
        <v>889</v>
      </c>
      <c r="J16">
        <v>40</v>
      </c>
      <c r="K16">
        <v>7</v>
      </c>
      <c r="L16">
        <v>1418</v>
      </c>
      <c r="M16">
        <v>1434</v>
      </c>
      <c r="N16" t="s">
        <v>934</v>
      </c>
      <c r="O16" t="s">
        <v>933</v>
      </c>
      <c r="P16" t="s">
        <v>140</v>
      </c>
      <c r="Q16" t="s">
        <v>21</v>
      </c>
      <c r="R16" t="s">
        <v>22</v>
      </c>
      <c r="S16">
        <v>599</v>
      </c>
      <c r="T16" t="s">
        <v>13</v>
      </c>
      <c r="V16" t="s">
        <v>23</v>
      </c>
      <c r="W16" t="s">
        <v>103</v>
      </c>
      <c r="X16" t="s">
        <v>244</v>
      </c>
      <c r="AB16" t="s">
        <v>1992</v>
      </c>
      <c r="AC16" t="s">
        <v>354</v>
      </c>
      <c r="AD16" t="s">
        <v>819</v>
      </c>
      <c r="AE16" t="s">
        <v>819</v>
      </c>
      <c r="AF16" t="s">
        <v>819</v>
      </c>
      <c r="AG16" t="s">
        <v>819</v>
      </c>
      <c r="AH16" t="s">
        <v>817</v>
      </c>
      <c r="AI16" t="s">
        <v>738</v>
      </c>
      <c r="AP16" t="s">
        <v>2002</v>
      </c>
      <c r="AQ16" t="s">
        <v>2000</v>
      </c>
      <c r="AX16" t="s">
        <v>739</v>
      </c>
      <c r="AY16" t="s">
        <v>818</v>
      </c>
      <c r="AZ16" t="s">
        <v>818</v>
      </c>
      <c r="BA16" t="s">
        <v>818</v>
      </c>
      <c r="BB16" t="s">
        <v>1876</v>
      </c>
      <c r="BC16" t="s">
        <v>818</v>
      </c>
      <c r="BD16" t="s">
        <v>818</v>
      </c>
      <c r="BE16" t="s">
        <v>818</v>
      </c>
      <c r="BF16" t="s">
        <v>818</v>
      </c>
      <c r="BG16" t="s">
        <v>818</v>
      </c>
      <c r="BH16" t="s">
        <v>818</v>
      </c>
      <c r="BI16" t="s">
        <v>818</v>
      </c>
      <c r="BJ16" t="s">
        <v>818</v>
      </c>
      <c r="BK16" t="s">
        <v>818</v>
      </c>
      <c r="BL16" t="s">
        <v>818</v>
      </c>
      <c r="BM16" t="s">
        <v>818</v>
      </c>
      <c r="BN16" t="s">
        <v>818</v>
      </c>
      <c r="BO16" t="s">
        <v>818</v>
      </c>
      <c r="BP16" t="s">
        <v>818</v>
      </c>
    </row>
    <row r="17" spans="1:73" x14ac:dyDescent="0.35">
      <c r="A17">
        <v>6135</v>
      </c>
      <c r="B17">
        <v>2013</v>
      </c>
      <c r="C17" t="s">
        <v>34</v>
      </c>
      <c r="D17">
        <v>1</v>
      </c>
      <c r="E17" t="s">
        <v>47</v>
      </c>
      <c r="F17" t="s">
        <v>1772</v>
      </c>
      <c r="G17" t="s">
        <v>1774</v>
      </c>
      <c r="J17">
        <v>11</v>
      </c>
      <c r="K17">
        <v>1</v>
      </c>
      <c r="L17">
        <v>23</v>
      </c>
      <c r="M17">
        <v>37</v>
      </c>
      <c r="N17" t="s">
        <v>1775</v>
      </c>
      <c r="O17" t="s">
        <v>1773</v>
      </c>
      <c r="P17" t="s">
        <v>48</v>
      </c>
      <c r="Q17" t="s">
        <v>37</v>
      </c>
      <c r="R17" t="s">
        <v>22</v>
      </c>
      <c r="S17">
        <v>127</v>
      </c>
      <c r="T17" t="s">
        <v>13</v>
      </c>
      <c r="V17" t="s">
        <v>14</v>
      </c>
      <c r="W17" t="s">
        <v>793</v>
      </c>
      <c r="AB17" t="s">
        <v>815</v>
      </c>
      <c r="AC17" t="s">
        <v>49</v>
      </c>
      <c r="AD17" t="s">
        <v>818</v>
      </c>
      <c r="AE17" t="s">
        <v>818</v>
      </c>
      <c r="AF17" t="s">
        <v>818</v>
      </c>
      <c r="AG17" t="s">
        <v>818</v>
      </c>
      <c r="AH17" t="s">
        <v>818</v>
      </c>
      <c r="AX17" t="s">
        <v>50</v>
      </c>
      <c r="AY17" t="s">
        <v>818</v>
      </c>
      <c r="AZ17" t="s">
        <v>818</v>
      </c>
      <c r="BA17" t="s">
        <v>818</v>
      </c>
      <c r="BB17" t="s">
        <v>818</v>
      </c>
      <c r="BC17" t="s">
        <v>818</v>
      </c>
      <c r="BD17" t="s">
        <v>1878</v>
      </c>
      <c r="BE17" t="s">
        <v>818</v>
      </c>
      <c r="BF17" t="s">
        <v>818</v>
      </c>
      <c r="BG17" t="s">
        <v>818</v>
      </c>
      <c r="BH17" t="s">
        <v>818</v>
      </c>
      <c r="BI17" t="s">
        <v>818</v>
      </c>
      <c r="BJ17" t="s">
        <v>818</v>
      </c>
      <c r="BK17" t="s">
        <v>818</v>
      </c>
      <c r="BL17" t="s">
        <v>818</v>
      </c>
      <c r="BM17" t="s">
        <v>818</v>
      </c>
      <c r="BN17" t="s">
        <v>818</v>
      </c>
      <c r="BO17" t="s">
        <v>818</v>
      </c>
      <c r="BP17" t="s">
        <v>818</v>
      </c>
    </row>
    <row r="18" spans="1:73" x14ac:dyDescent="0.35">
      <c r="A18">
        <v>6061</v>
      </c>
      <c r="B18">
        <v>2020</v>
      </c>
      <c r="C18" t="s">
        <v>9</v>
      </c>
      <c r="D18">
        <v>1</v>
      </c>
      <c r="E18" t="s">
        <v>274</v>
      </c>
      <c r="F18" t="s">
        <v>1553</v>
      </c>
      <c r="G18" t="s">
        <v>916</v>
      </c>
      <c r="J18">
        <v>10</v>
      </c>
      <c r="K18">
        <v>11</v>
      </c>
      <c r="N18" t="s">
        <v>1555</v>
      </c>
      <c r="O18" t="s">
        <v>1554</v>
      </c>
      <c r="P18" t="s">
        <v>275</v>
      </c>
      <c r="Q18" t="s">
        <v>12</v>
      </c>
      <c r="R18" t="s">
        <v>22</v>
      </c>
      <c r="S18">
        <v>181</v>
      </c>
      <c r="T18" t="s">
        <v>13</v>
      </c>
      <c r="V18" t="s">
        <v>14</v>
      </c>
      <c r="W18" t="s">
        <v>63</v>
      </c>
      <c r="AB18" t="s">
        <v>809</v>
      </c>
      <c r="AC18" t="s">
        <v>276</v>
      </c>
      <c r="AD18" t="s">
        <v>818</v>
      </c>
      <c r="AE18" t="s">
        <v>819</v>
      </c>
      <c r="AF18" t="s">
        <v>818</v>
      </c>
      <c r="AG18" t="s">
        <v>818</v>
      </c>
      <c r="AH18" t="s">
        <v>818</v>
      </c>
      <c r="AI18" t="s">
        <v>96</v>
      </c>
      <c r="AJ18" t="s">
        <v>738</v>
      </c>
      <c r="AK18" t="s">
        <v>1818</v>
      </c>
      <c r="AX18" t="s">
        <v>277</v>
      </c>
      <c r="AY18" t="s">
        <v>818</v>
      </c>
      <c r="AZ18" t="s">
        <v>818</v>
      </c>
      <c r="BA18" t="s">
        <v>818</v>
      </c>
      <c r="BB18" t="s">
        <v>818</v>
      </c>
      <c r="BC18" t="s">
        <v>818</v>
      </c>
      <c r="BD18" t="s">
        <v>818</v>
      </c>
      <c r="BE18" t="s">
        <v>818</v>
      </c>
      <c r="BF18" t="s">
        <v>818</v>
      </c>
      <c r="BG18" t="s">
        <v>818</v>
      </c>
      <c r="BH18" t="s">
        <v>818</v>
      </c>
      <c r="BI18" t="s">
        <v>818</v>
      </c>
      <c r="BJ18" t="s">
        <v>818</v>
      </c>
      <c r="BK18" t="s">
        <v>818</v>
      </c>
      <c r="BL18" t="s">
        <v>818</v>
      </c>
      <c r="BM18" t="s">
        <v>818</v>
      </c>
      <c r="BN18" t="s">
        <v>818</v>
      </c>
      <c r="BO18" t="s">
        <v>818</v>
      </c>
      <c r="BP18" t="s">
        <v>818</v>
      </c>
    </row>
    <row r="19" spans="1:73" x14ac:dyDescent="0.35">
      <c r="A19">
        <v>6089</v>
      </c>
      <c r="B19">
        <v>2021</v>
      </c>
      <c r="C19" t="s">
        <v>55</v>
      </c>
      <c r="D19">
        <v>1</v>
      </c>
      <c r="E19" t="s">
        <v>212</v>
      </c>
      <c r="F19" t="s">
        <v>1631</v>
      </c>
      <c r="G19" t="s">
        <v>1633</v>
      </c>
      <c r="J19">
        <v>18</v>
      </c>
      <c r="K19">
        <v>3</v>
      </c>
      <c r="L19">
        <v>355</v>
      </c>
      <c r="M19">
        <v>371</v>
      </c>
      <c r="N19" t="s">
        <v>1634</v>
      </c>
      <c r="O19" t="s">
        <v>1632</v>
      </c>
      <c r="P19" t="s">
        <v>213</v>
      </c>
      <c r="Q19" t="s">
        <v>37</v>
      </c>
      <c r="R19" t="s">
        <v>791</v>
      </c>
      <c r="S19" t="s">
        <v>189</v>
      </c>
      <c r="T19" t="s">
        <v>13</v>
      </c>
      <c r="V19" t="s">
        <v>30</v>
      </c>
      <c r="W19" t="s">
        <v>253</v>
      </c>
      <c r="AB19" t="s">
        <v>253</v>
      </c>
      <c r="AC19" t="s">
        <v>84</v>
      </c>
      <c r="AD19" t="s">
        <v>819</v>
      </c>
      <c r="AE19" t="s">
        <v>818</v>
      </c>
      <c r="AF19" t="s">
        <v>818</v>
      </c>
      <c r="AG19" t="s">
        <v>819</v>
      </c>
      <c r="AH19" t="s">
        <v>818</v>
      </c>
      <c r="AP19" t="s">
        <v>2000</v>
      </c>
      <c r="AX19" t="s">
        <v>214</v>
      </c>
      <c r="AY19" t="s">
        <v>818</v>
      </c>
      <c r="AZ19" t="s">
        <v>818</v>
      </c>
      <c r="BA19" t="s">
        <v>818</v>
      </c>
      <c r="BB19" t="s">
        <v>1876</v>
      </c>
      <c r="BC19" t="s">
        <v>1877</v>
      </c>
      <c r="BD19" t="s">
        <v>818</v>
      </c>
      <c r="BE19" t="s">
        <v>818</v>
      </c>
      <c r="BF19" t="s">
        <v>818</v>
      </c>
      <c r="BG19" t="s">
        <v>818</v>
      </c>
      <c r="BH19" t="s">
        <v>818</v>
      </c>
      <c r="BI19" t="s">
        <v>818</v>
      </c>
      <c r="BJ19" t="s">
        <v>818</v>
      </c>
      <c r="BK19" t="s">
        <v>818</v>
      </c>
      <c r="BL19" t="s">
        <v>818</v>
      </c>
      <c r="BM19" t="s">
        <v>818</v>
      </c>
      <c r="BN19" t="s">
        <v>818</v>
      </c>
      <c r="BO19" t="s">
        <v>818</v>
      </c>
      <c r="BP19" t="s">
        <v>1877</v>
      </c>
      <c r="BQ19" t="s">
        <v>1880</v>
      </c>
      <c r="BT19" t="s">
        <v>1874</v>
      </c>
      <c r="BU19" t="s">
        <v>2036</v>
      </c>
    </row>
    <row r="20" spans="1:73" x14ac:dyDescent="0.35">
      <c r="A20">
        <v>5812</v>
      </c>
      <c r="B20">
        <v>2014</v>
      </c>
      <c r="C20" t="s">
        <v>118</v>
      </c>
      <c r="D20">
        <v>1</v>
      </c>
      <c r="E20" t="s">
        <v>779</v>
      </c>
      <c r="F20" t="s">
        <v>866</v>
      </c>
      <c r="G20" t="s">
        <v>780</v>
      </c>
      <c r="J20">
        <v>53</v>
      </c>
      <c r="K20">
        <v>4</v>
      </c>
      <c r="L20">
        <v>319</v>
      </c>
      <c r="M20">
        <v>340</v>
      </c>
      <c r="N20">
        <v>0</v>
      </c>
      <c r="O20" t="s">
        <v>867</v>
      </c>
      <c r="P20" t="s">
        <v>780</v>
      </c>
      <c r="Q20" t="s">
        <v>21</v>
      </c>
      <c r="R20" t="s">
        <v>22</v>
      </c>
      <c r="S20">
        <f>111+69</f>
        <v>180</v>
      </c>
      <c r="T20" t="s">
        <v>13</v>
      </c>
      <c r="V20" t="s">
        <v>23</v>
      </c>
      <c r="W20" t="s">
        <v>637</v>
      </c>
      <c r="AB20" t="s">
        <v>809</v>
      </c>
      <c r="AC20" t="s">
        <v>45</v>
      </c>
      <c r="AD20" t="s">
        <v>817</v>
      </c>
      <c r="AE20" t="s">
        <v>819</v>
      </c>
      <c r="AF20" t="s">
        <v>821</v>
      </c>
      <c r="AG20" t="s">
        <v>818</v>
      </c>
      <c r="AH20" t="s">
        <v>818</v>
      </c>
      <c r="AI20" t="s">
        <v>1817</v>
      </c>
      <c r="AJ20" t="s">
        <v>738</v>
      </c>
      <c r="AK20" t="s">
        <v>1816</v>
      </c>
      <c r="AP20" t="s">
        <v>2000</v>
      </c>
      <c r="AQ20" t="s">
        <v>2001</v>
      </c>
      <c r="AX20" t="s">
        <v>781</v>
      </c>
      <c r="AY20" t="s">
        <v>818</v>
      </c>
      <c r="AZ20" t="s">
        <v>1876</v>
      </c>
      <c r="BA20" t="s">
        <v>818</v>
      </c>
      <c r="BB20" t="s">
        <v>818</v>
      </c>
      <c r="BC20" t="s">
        <v>818</v>
      </c>
      <c r="BD20" t="s">
        <v>818</v>
      </c>
      <c r="BE20" t="s">
        <v>818</v>
      </c>
      <c r="BF20" t="s">
        <v>818</v>
      </c>
      <c r="BG20" t="s">
        <v>818</v>
      </c>
      <c r="BH20" t="s">
        <v>818</v>
      </c>
      <c r="BI20" t="s">
        <v>818</v>
      </c>
      <c r="BJ20" t="s">
        <v>818</v>
      </c>
      <c r="BK20" t="s">
        <v>818</v>
      </c>
      <c r="BL20" t="s">
        <v>818</v>
      </c>
      <c r="BM20" t="s">
        <v>818</v>
      </c>
      <c r="BN20" t="s">
        <v>818</v>
      </c>
      <c r="BO20" t="s">
        <v>818</v>
      </c>
      <c r="BP20" t="s">
        <v>818</v>
      </c>
    </row>
    <row r="21" spans="1:73" x14ac:dyDescent="0.35">
      <c r="A21">
        <v>5913</v>
      </c>
      <c r="B21">
        <v>2015</v>
      </c>
      <c r="C21" t="s">
        <v>165</v>
      </c>
      <c r="D21">
        <v>1</v>
      </c>
      <c r="E21" t="s">
        <v>578</v>
      </c>
      <c r="F21" t="s">
        <v>1171</v>
      </c>
      <c r="G21" t="s">
        <v>366</v>
      </c>
      <c r="J21">
        <v>37</v>
      </c>
      <c r="K21">
        <v>1</v>
      </c>
      <c r="L21">
        <v>86</v>
      </c>
      <c r="M21">
        <v>106</v>
      </c>
      <c r="N21" t="s">
        <v>1173</v>
      </c>
      <c r="O21" t="s">
        <v>1172</v>
      </c>
      <c r="P21" t="s">
        <v>392</v>
      </c>
      <c r="Q21" t="s">
        <v>21</v>
      </c>
      <c r="R21" t="s">
        <v>22</v>
      </c>
      <c r="S21">
        <v>389</v>
      </c>
      <c r="T21" t="s">
        <v>13</v>
      </c>
      <c r="V21" t="s">
        <v>14</v>
      </c>
      <c r="W21" t="s">
        <v>802</v>
      </c>
      <c r="X21" t="s">
        <v>244</v>
      </c>
      <c r="AB21" t="s">
        <v>1992</v>
      </c>
      <c r="AC21" t="s">
        <v>129</v>
      </c>
      <c r="AD21" t="s">
        <v>821</v>
      </c>
      <c r="AE21" t="s">
        <v>817</v>
      </c>
      <c r="AF21" t="s">
        <v>819</v>
      </c>
      <c r="AG21" t="s">
        <v>817</v>
      </c>
      <c r="AH21" t="s">
        <v>819</v>
      </c>
      <c r="AI21" t="s">
        <v>1818</v>
      </c>
      <c r="AJ21" t="s">
        <v>486</v>
      </c>
      <c r="AS21" t="s">
        <v>2000</v>
      </c>
      <c r="AX21" t="s">
        <v>579</v>
      </c>
      <c r="AY21" t="s">
        <v>818</v>
      </c>
      <c r="AZ21" t="s">
        <v>818</v>
      </c>
      <c r="BA21" t="s">
        <v>1876</v>
      </c>
      <c r="BB21" t="s">
        <v>818</v>
      </c>
      <c r="BC21" t="s">
        <v>818</v>
      </c>
      <c r="BD21" t="s">
        <v>1876</v>
      </c>
      <c r="BE21" t="s">
        <v>818</v>
      </c>
      <c r="BF21" t="s">
        <v>1876</v>
      </c>
      <c r="BG21" t="s">
        <v>818</v>
      </c>
      <c r="BH21" t="s">
        <v>818</v>
      </c>
      <c r="BI21" t="s">
        <v>818</v>
      </c>
      <c r="BJ21" t="s">
        <v>818</v>
      </c>
      <c r="BK21" t="s">
        <v>818</v>
      </c>
      <c r="BL21" t="s">
        <v>818</v>
      </c>
      <c r="BM21" t="s">
        <v>818</v>
      </c>
      <c r="BN21" t="s">
        <v>818</v>
      </c>
      <c r="BO21" t="s">
        <v>818</v>
      </c>
      <c r="BP21" t="s">
        <v>818</v>
      </c>
      <c r="BT21" t="s">
        <v>580</v>
      </c>
      <c r="BU21" t="s">
        <v>2037</v>
      </c>
    </row>
    <row r="22" spans="1:73" x14ac:dyDescent="0.35">
      <c r="A22">
        <v>5980</v>
      </c>
      <c r="B22">
        <v>2022</v>
      </c>
      <c r="C22" t="s">
        <v>26</v>
      </c>
      <c r="D22">
        <v>1</v>
      </c>
      <c r="E22" t="s">
        <v>439</v>
      </c>
      <c r="F22" t="s">
        <v>1361</v>
      </c>
      <c r="G22" t="s">
        <v>1004</v>
      </c>
      <c r="J22">
        <v>11</v>
      </c>
      <c r="K22">
        <v>3</v>
      </c>
      <c r="N22" t="s">
        <v>1363</v>
      </c>
      <c r="O22" t="s">
        <v>1362</v>
      </c>
      <c r="P22" t="s">
        <v>440</v>
      </c>
      <c r="Q22" t="s">
        <v>21</v>
      </c>
      <c r="R22" t="s">
        <v>22</v>
      </c>
      <c r="S22">
        <v>498</v>
      </c>
      <c r="T22" t="s">
        <v>13</v>
      </c>
      <c r="V22" t="s">
        <v>14</v>
      </c>
      <c r="W22" t="s">
        <v>345</v>
      </c>
      <c r="AB22" t="s">
        <v>814</v>
      </c>
      <c r="AC22" t="s">
        <v>441</v>
      </c>
      <c r="AD22" t="s">
        <v>817</v>
      </c>
      <c r="AE22" t="s">
        <v>819</v>
      </c>
      <c r="AF22" t="s">
        <v>817</v>
      </c>
      <c r="AG22" t="s">
        <v>817</v>
      </c>
      <c r="AH22" t="s">
        <v>817</v>
      </c>
      <c r="AI22" t="s">
        <v>1820</v>
      </c>
      <c r="AJ22" t="s">
        <v>472</v>
      </c>
      <c r="AK22" t="s">
        <v>1819</v>
      </c>
      <c r="AX22" t="s">
        <v>189</v>
      </c>
      <c r="AY22" t="s">
        <v>818</v>
      </c>
      <c r="AZ22" t="s">
        <v>818</v>
      </c>
      <c r="BA22" t="s">
        <v>1876</v>
      </c>
      <c r="BB22" t="s">
        <v>818</v>
      </c>
      <c r="BC22" t="s">
        <v>818</v>
      </c>
      <c r="BD22" t="s">
        <v>1876</v>
      </c>
      <c r="BE22" t="s">
        <v>818</v>
      </c>
      <c r="BF22" t="s">
        <v>818</v>
      </c>
      <c r="BG22" t="s">
        <v>818</v>
      </c>
      <c r="BH22" t="s">
        <v>818</v>
      </c>
      <c r="BI22" t="s">
        <v>818</v>
      </c>
      <c r="BJ22" t="s">
        <v>818</v>
      </c>
      <c r="BK22" t="s">
        <v>818</v>
      </c>
      <c r="BL22" t="s">
        <v>818</v>
      </c>
      <c r="BM22" t="s">
        <v>818</v>
      </c>
      <c r="BN22" t="s">
        <v>818</v>
      </c>
      <c r="BO22" t="s">
        <v>818</v>
      </c>
      <c r="BP22" t="s">
        <v>818</v>
      </c>
      <c r="BT22" t="s">
        <v>1902</v>
      </c>
      <c r="BU22" t="s">
        <v>2038</v>
      </c>
    </row>
    <row r="23" spans="1:73" x14ac:dyDescent="0.35">
      <c r="A23">
        <v>6098</v>
      </c>
      <c r="B23">
        <v>2014</v>
      </c>
      <c r="C23" t="s">
        <v>118</v>
      </c>
      <c r="D23">
        <v>1</v>
      </c>
      <c r="E23" t="s">
        <v>184</v>
      </c>
      <c r="F23" t="s">
        <v>1665</v>
      </c>
      <c r="G23" t="s">
        <v>162</v>
      </c>
      <c r="J23">
        <v>50</v>
      </c>
      <c r="K23">
        <v>1</v>
      </c>
      <c r="L23">
        <v>64</v>
      </c>
      <c r="M23">
        <v>80</v>
      </c>
      <c r="N23" t="s">
        <v>1667</v>
      </c>
      <c r="O23" t="s">
        <v>1666</v>
      </c>
      <c r="P23" t="s">
        <v>57</v>
      </c>
      <c r="Q23" t="s">
        <v>21</v>
      </c>
      <c r="R23" t="s">
        <v>22</v>
      </c>
      <c r="S23">
        <v>1475</v>
      </c>
      <c r="T23" t="s">
        <v>13</v>
      </c>
      <c r="U23" t="s">
        <v>16</v>
      </c>
      <c r="V23" t="s">
        <v>14</v>
      </c>
      <c r="W23" t="s">
        <v>172</v>
      </c>
      <c r="AB23" t="s">
        <v>1992</v>
      </c>
      <c r="AC23" t="s">
        <v>91</v>
      </c>
      <c r="AD23" t="s">
        <v>819</v>
      </c>
      <c r="AE23" t="s">
        <v>818</v>
      </c>
      <c r="AF23" t="s">
        <v>819</v>
      </c>
      <c r="AG23" t="s">
        <v>818</v>
      </c>
      <c r="AH23" t="s">
        <v>819</v>
      </c>
      <c r="AX23" t="s">
        <v>185</v>
      </c>
      <c r="AY23" t="s">
        <v>818</v>
      </c>
      <c r="AZ23" t="s">
        <v>818</v>
      </c>
      <c r="BA23" t="s">
        <v>818</v>
      </c>
      <c r="BB23" t="s">
        <v>1876</v>
      </c>
      <c r="BC23" t="s">
        <v>818</v>
      </c>
      <c r="BD23" t="s">
        <v>818</v>
      </c>
      <c r="BE23" t="s">
        <v>818</v>
      </c>
      <c r="BF23" t="s">
        <v>818</v>
      </c>
      <c r="BG23" t="s">
        <v>818</v>
      </c>
      <c r="BH23" t="s">
        <v>818</v>
      </c>
      <c r="BI23" t="s">
        <v>1876</v>
      </c>
      <c r="BJ23" t="s">
        <v>818</v>
      </c>
      <c r="BK23" t="s">
        <v>818</v>
      </c>
      <c r="BL23" t="s">
        <v>818</v>
      </c>
      <c r="BM23" t="s">
        <v>818</v>
      </c>
      <c r="BN23" t="s">
        <v>818</v>
      </c>
      <c r="BO23" t="s">
        <v>818</v>
      </c>
      <c r="BP23" t="s">
        <v>818</v>
      </c>
      <c r="BT23" t="s">
        <v>1903</v>
      </c>
      <c r="BU23" t="s">
        <v>2037</v>
      </c>
    </row>
    <row r="24" spans="1:73" x14ac:dyDescent="0.35">
      <c r="A24">
        <v>6037</v>
      </c>
      <c r="B24">
        <v>2022</v>
      </c>
      <c r="C24" t="s">
        <v>26</v>
      </c>
      <c r="D24">
        <v>1</v>
      </c>
      <c r="E24" t="s">
        <v>324</v>
      </c>
      <c r="F24" t="s">
        <v>1491</v>
      </c>
      <c r="G24" t="s">
        <v>995</v>
      </c>
      <c r="J24">
        <v>10</v>
      </c>
      <c r="K24">
        <v>1</v>
      </c>
      <c r="N24" t="s">
        <v>1493</v>
      </c>
      <c r="O24" t="s">
        <v>1492</v>
      </c>
      <c r="P24" t="s">
        <v>325</v>
      </c>
      <c r="Q24" t="s">
        <v>21</v>
      </c>
      <c r="R24" t="s">
        <v>22</v>
      </c>
      <c r="S24">
        <v>353</v>
      </c>
      <c r="T24" t="s">
        <v>13</v>
      </c>
      <c r="V24" t="s">
        <v>14</v>
      </c>
      <c r="W24" t="s">
        <v>326</v>
      </c>
      <c r="AB24" t="s">
        <v>1992</v>
      </c>
      <c r="AC24" t="s">
        <v>327</v>
      </c>
      <c r="AD24" t="s">
        <v>818</v>
      </c>
      <c r="AE24" t="s">
        <v>818</v>
      </c>
      <c r="AF24" t="s">
        <v>819</v>
      </c>
      <c r="AG24" t="s">
        <v>819</v>
      </c>
      <c r="AH24" t="s">
        <v>818</v>
      </c>
      <c r="AI24" t="s">
        <v>328</v>
      </c>
      <c r="AX24" t="s">
        <v>329</v>
      </c>
      <c r="AY24" t="s">
        <v>818</v>
      </c>
      <c r="AZ24" t="s">
        <v>818</v>
      </c>
      <c r="BA24" t="s">
        <v>1876</v>
      </c>
      <c r="BB24" t="s">
        <v>818</v>
      </c>
      <c r="BC24" t="s">
        <v>818</v>
      </c>
      <c r="BD24" t="s">
        <v>818</v>
      </c>
      <c r="BE24" t="s">
        <v>818</v>
      </c>
      <c r="BF24" t="s">
        <v>818</v>
      </c>
      <c r="BG24" t="s">
        <v>1876</v>
      </c>
      <c r="BH24" t="s">
        <v>818</v>
      </c>
      <c r="BI24" t="s">
        <v>818</v>
      </c>
      <c r="BJ24" t="s">
        <v>818</v>
      </c>
      <c r="BK24" t="s">
        <v>818</v>
      </c>
      <c r="BL24" t="s">
        <v>818</v>
      </c>
      <c r="BM24" t="s">
        <v>818</v>
      </c>
      <c r="BN24" t="s">
        <v>818</v>
      </c>
      <c r="BO24" t="s">
        <v>818</v>
      </c>
      <c r="BP24" t="s">
        <v>818</v>
      </c>
    </row>
    <row r="25" spans="1:73" x14ac:dyDescent="0.35">
      <c r="A25">
        <v>5877</v>
      </c>
      <c r="B25">
        <v>2022</v>
      </c>
      <c r="D25">
        <v>1</v>
      </c>
      <c r="E25" t="s">
        <v>648</v>
      </c>
      <c r="F25" t="s">
        <v>1072</v>
      </c>
      <c r="G25" t="s">
        <v>603</v>
      </c>
      <c r="N25" t="s">
        <v>1074</v>
      </c>
      <c r="O25" t="s">
        <v>1073</v>
      </c>
      <c r="P25" t="s">
        <v>546</v>
      </c>
      <c r="Q25" t="s">
        <v>21</v>
      </c>
      <c r="R25" t="s">
        <v>22</v>
      </c>
      <c r="S25">
        <v>300</v>
      </c>
      <c r="T25" t="s">
        <v>13</v>
      </c>
      <c r="V25" t="s">
        <v>23</v>
      </c>
      <c r="W25" t="s">
        <v>800</v>
      </c>
      <c r="AB25" t="s">
        <v>816</v>
      </c>
      <c r="AC25" t="s">
        <v>158</v>
      </c>
      <c r="AD25" t="s">
        <v>819</v>
      </c>
      <c r="AE25" t="s">
        <v>817</v>
      </c>
      <c r="AF25" t="s">
        <v>819</v>
      </c>
      <c r="AG25" t="s">
        <v>819</v>
      </c>
      <c r="AH25" t="s">
        <v>817</v>
      </c>
      <c r="AI25" t="s">
        <v>1942</v>
      </c>
      <c r="AP25" t="s">
        <v>2001</v>
      </c>
      <c r="AQ25" t="s">
        <v>2002</v>
      </c>
      <c r="AX25" t="s">
        <v>2004</v>
      </c>
      <c r="AY25" t="s">
        <v>1876</v>
      </c>
      <c r="AZ25" t="s">
        <v>1876</v>
      </c>
      <c r="BA25" t="s">
        <v>1876</v>
      </c>
      <c r="BB25" t="s">
        <v>818</v>
      </c>
      <c r="BC25" t="s">
        <v>818</v>
      </c>
      <c r="BD25" t="s">
        <v>818</v>
      </c>
      <c r="BE25" t="s">
        <v>818</v>
      </c>
      <c r="BF25" t="s">
        <v>818</v>
      </c>
      <c r="BG25" t="s">
        <v>818</v>
      </c>
      <c r="BH25" t="s">
        <v>818</v>
      </c>
      <c r="BI25" t="s">
        <v>818</v>
      </c>
      <c r="BJ25" t="s">
        <v>818</v>
      </c>
      <c r="BK25" t="s">
        <v>818</v>
      </c>
      <c r="BL25" t="s">
        <v>818</v>
      </c>
      <c r="BM25" t="s">
        <v>818</v>
      </c>
      <c r="BN25" t="s">
        <v>818</v>
      </c>
      <c r="BO25" t="s">
        <v>818</v>
      </c>
      <c r="BP25" t="s">
        <v>818</v>
      </c>
      <c r="BT25" t="s">
        <v>649</v>
      </c>
      <c r="BU25" t="s">
        <v>2037</v>
      </c>
    </row>
    <row r="26" spans="1:73" x14ac:dyDescent="0.35">
      <c r="A26">
        <v>6113</v>
      </c>
      <c r="B26">
        <v>2014</v>
      </c>
      <c r="C26" t="s">
        <v>118</v>
      </c>
      <c r="D26">
        <v>1</v>
      </c>
      <c r="E26" t="s">
        <v>122</v>
      </c>
      <c r="F26" t="s">
        <v>1713</v>
      </c>
      <c r="G26" t="s">
        <v>1715</v>
      </c>
      <c r="J26">
        <v>45</v>
      </c>
      <c r="K26">
        <v>3</v>
      </c>
      <c r="L26">
        <v>269</v>
      </c>
      <c r="M26">
        <v>288</v>
      </c>
      <c r="N26" t="s">
        <v>1716</v>
      </c>
      <c r="O26" t="s">
        <v>1714</v>
      </c>
      <c r="P26" t="s">
        <v>123</v>
      </c>
      <c r="Q26" t="s">
        <v>124</v>
      </c>
      <c r="R26" t="s">
        <v>791</v>
      </c>
      <c r="S26">
        <v>134</v>
      </c>
      <c r="T26" t="s">
        <v>13</v>
      </c>
      <c r="V26" t="s">
        <v>23</v>
      </c>
      <c r="W26" t="s">
        <v>95</v>
      </c>
      <c r="AB26" t="s">
        <v>816</v>
      </c>
      <c r="AC26" t="s">
        <v>100</v>
      </c>
      <c r="AD26" t="s">
        <v>819</v>
      </c>
      <c r="AE26" t="s">
        <v>818</v>
      </c>
      <c r="AF26" t="s">
        <v>818</v>
      </c>
      <c r="AG26" t="s">
        <v>818</v>
      </c>
      <c r="AH26" t="s">
        <v>818</v>
      </c>
      <c r="AP26" t="s">
        <v>2002</v>
      </c>
      <c r="AW26">
        <v>1</v>
      </c>
      <c r="AX26" t="s">
        <v>125</v>
      </c>
      <c r="AY26" t="s">
        <v>818</v>
      </c>
      <c r="AZ26" t="s">
        <v>818</v>
      </c>
      <c r="BA26" t="s">
        <v>818</v>
      </c>
      <c r="BB26" t="s">
        <v>1877</v>
      </c>
      <c r="BC26" t="s">
        <v>818</v>
      </c>
      <c r="BD26" t="s">
        <v>818</v>
      </c>
      <c r="BE26" t="s">
        <v>818</v>
      </c>
      <c r="BF26" t="s">
        <v>818</v>
      </c>
      <c r="BG26" t="s">
        <v>818</v>
      </c>
      <c r="BH26" t="s">
        <v>818</v>
      </c>
      <c r="BI26" t="s">
        <v>818</v>
      </c>
      <c r="BJ26" t="s">
        <v>818</v>
      </c>
      <c r="BK26" t="s">
        <v>818</v>
      </c>
      <c r="BL26" t="s">
        <v>818</v>
      </c>
      <c r="BM26" t="s">
        <v>818</v>
      </c>
      <c r="BN26" t="s">
        <v>818</v>
      </c>
      <c r="BO26" t="s">
        <v>818</v>
      </c>
      <c r="BP26" t="s">
        <v>818</v>
      </c>
      <c r="BQ26" t="s">
        <v>126</v>
      </c>
    </row>
    <row r="27" spans="1:73" x14ac:dyDescent="0.35">
      <c r="A27">
        <v>5884</v>
      </c>
      <c r="B27">
        <v>2020</v>
      </c>
      <c r="C27" t="s">
        <v>9</v>
      </c>
      <c r="D27">
        <v>1</v>
      </c>
      <c r="E27" t="s">
        <v>634</v>
      </c>
      <c r="F27" t="s">
        <v>1097</v>
      </c>
      <c r="G27" t="s">
        <v>1099</v>
      </c>
      <c r="J27">
        <v>45</v>
      </c>
      <c r="K27">
        <v>3</v>
      </c>
      <c r="L27">
        <v>589</v>
      </c>
      <c r="M27">
        <v>604</v>
      </c>
      <c r="N27" t="s">
        <v>1100</v>
      </c>
      <c r="O27" t="s">
        <v>1098</v>
      </c>
      <c r="P27" t="s">
        <v>635</v>
      </c>
      <c r="Q27" t="s">
        <v>21</v>
      </c>
      <c r="R27" t="s">
        <v>22</v>
      </c>
      <c r="S27">
        <v>611</v>
      </c>
      <c r="T27" t="s">
        <v>13</v>
      </c>
      <c r="V27" t="s">
        <v>23</v>
      </c>
      <c r="W27" t="s">
        <v>244</v>
      </c>
      <c r="AB27" t="s">
        <v>815</v>
      </c>
      <c r="AC27" t="s">
        <v>506</v>
      </c>
      <c r="AD27" t="s">
        <v>819</v>
      </c>
      <c r="AE27" t="s">
        <v>821</v>
      </c>
      <c r="AF27" t="s">
        <v>821</v>
      </c>
      <c r="AG27" t="s">
        <v>818</v>
      </c>
      <c r="AH27" t="s">
        <v>817</v>
      </c>
      <c r="AI27" t="s">
        <v>426</v>
      </c>
      <c r="AJ27" t="s">
        <v>1943</v>
      </c>
      <c r="AN27" t="s">
        <v>426</v>
      </c>
      <c r="AP27" t="s">
        <v>2002</v>
      </c>
      <c r="AS27" t="s">
        <v>2002</v>
      </c>
      <c r="AW27">
        <v>1</v>
      </c>
      <c r="AX27" t="s">
        <v>2025</v>
      </c>
      <c r="AY27" t="s">
        <v>1876</v>
      </c>
      <c r="AZ27" t="s">
        <v>818</v>
      </c>
      <c r="BA27" t="s">
        <v>1876</v>
      </c>
      <c r="BB27" t="s">
        <v>818</v>
      </c>
      <c r="BC27" t="s">
        <v>1876</v>
      </c>
      <c r="BD27" t="s">
        <v>818</v>
      </c>
      <c r="BE27" t="s">
        <v>818</v>
      </c>
      <c r="BF27" t="s">
        <v>818</v>
      </c>
      <c r="BG27" t="s">
        <v>818</v>
      </c>
      <c r="BH27" t="s">
        <v>818</v>
      </c>
      <c r="BI27" t="s">
        <v>818</v>
      </c>
      <c r="BJ27" t="s">
        <v>818</v>
      </c>
      <c r="BK27" t="s">
        <v>818</v>
      </c>
      <c r="BL27" t="s">
        <v>818</v>
      </c>
      <c r="BM27" t="s">
        <v>818</v>
      </c>
      <c r="BN27" t="s">
        <v>818</v>
      </c>
      <c r="BO27" t="s">
        <v>818</v>
      </c>
      <c r="BP27" t="s">
        <v>818</v>
      </c>
      <c r="BQ27" t="s">
        <v>2028</v>
      </c>
    </row>
    <row r="28" spans="1:73" x14ac:dyDescent="0.35">
      <c r="A28">
        <v>5957</v>
      </c>
      <c r="B28">
        <v>2018</v>
      </c>
      <c r="C28" t="s">
        <v>18</v>
      </c>
      <c r="D28">
        <v>1</v>
      </c>
      <c r="E28" t="s">
        <v>494</v>
      </c>
      <c r="F28" t="s">
        <v>1290</v>
      </c>
      <c r="G28" t="s">
        <v>983</v>
      </c>
      <c r="J28">
        <v>57</v>
      </c>
      <c r="K28">
        <v>1</v>
      </c>
      <c r="L28">
        <v>78</v>
      </c>
      <c r="M28">
        <v>90</v>
      </c>
      <c r="N28" t="s">
        <v>1292</v>
      </c>
      <c r="O28" t="s">
        <v>1291</v>
      </c>
      <c r="P28" t="s">
        <v>110</v>
      </c>
      <c r="Q28" t="s">
        <v>21</v>
      </c>
      <c r="R28" t="s">
        <v>22</v>
      </c>
      <c r="S28">
        <v>984</v>
      </c>
      <c r="T28" t="s">
        <v>13</v>
      </c>
      <c r="V28" t="s">
        <v>14</v>
      </c>
      <c r="W28" t="s">
        <v>172</v>
      </c>
      <c r="AB28" t="s">
        <v>1992</v>
      </c>
      <c r="AC28" t="s">
        <v>495</v>
      </c>
      <c r="AD28" t="s">
        <v>819</v>
      </c>
      <c r="AE28" t="s">
        <v>817</v>
      </c>
      <c r="AF28" t="s">
        <v>819</v>
      </c>
      <c r="AG28" t="s">
        <v>819</v>
      </c>
      <c r="AH28" t="s">
        <v>819</v>
      </c>
      <c r="AI28" t="s">
        <v>1820</v>
      </c>
      <c r="AJ28" t="s">
        <v>832</v>
      </c>
      <c r="AK28" t="s">
        <v>1821</v>
      </c>
      <c r="AP28" t="s">
        <v>2001</v>
      </c>
      <c r="AQ28" t="s">
        <v>2023</v>
      </c>
      <c r="AR28" t="s">
        <v>2003</v>
      </c>
      <c r="AX28" t="s">
        <v>496</v>
      </c>
      <c r="AY28" t="s">
        <v>818</v>
      </c>
      <c r="AZ28" t="s">
        <v>818</v>
      </c>
      <c r="BA28" t="s">
        <v>818</v>
      </c>
      <c r="BB28" t="s">
        <v>1876</v>
      </c>
      <c r="BC28" t="s">
        <v>818</v>
      </c>
      <c r="BD28" t="s">
        <v>818</v>
      </c>
      <c r="BE28" t="s">
        <v>818</v>
      </c>
      <c r="BF28" t="s">
        <v>818</v>
      </c>
      <c r="BG28" t="s">
        <v>818</v>
      </c>
      <c r="BH28" t="s">
        <v>818</v>
      </c>
      <c r="BI28" t="s">
        <v>818</v>
      </c>
      <c r="BJ28" t="s">
        <v>818</v>
      </c>
      <c r="BK28" t="s">
        <v>818</v>
      </c>
      <c r="BL28" t="s">
        <v>818</v>
      </c>
      <c r="BM28" t="s">
        <v>818</v>
      </c>
      <c r="BN28" t="s">
        <v>818</v>
      </c>
      <c r="BO28" t="s">
        <v>818</v>
      </c>
      <c r="BP28" t="s">
        <v>818</v>
      </c>
      <c r="BT28" t="s">
        <v>497</v>
      </c>
      <c r="BU28" t="s">
        <v>2036</v>
      </c>
    </row>
    <row r="29" spans="1:73" x14ac:dyDescent="0.35">
      <c r="A29">
        <v>6074</v>
      </c>
      <c r="B29">
        <v>2018</v>
      </c>
      <c r="C29" t="s">
        <v>18</v>
      </c>
      <c r="D29">
        <v>1</v>
      </c>
      <c r="E29" t="s">
        <v>251</v>
      </c>
      <c r="F29" t="s">
        <v>1590</v>
      </c>
      <c r="G29" t="s">
        <v>1592</v>
      </c>
      <c r="J29">
        <v>114</v>
      </c>
      <c r="L29">
        <v>100</v>
      </c>
      <c r="M29">
        <v>111</v>
      </c>
      <c r="N29" t="s">
        <v>1593</v>
      </c>
      <c r="O29" t="s">
        <v>1591</v>
      </c>
      <c r="P29" t="s">
        <v>252</v>
      </c>
      <c r="Q29" t="s">
        <v>21</v>
      </c>
      <c r="R29" t="s">
        <v>22</v>
      </c>
      <c r="S29">
        <v>445</v>
      </c>
      <c r="T29" t="s">
        <v>13</v>
      </c>
      <c r="V29" t="s">
        <v>30</v>
      </c>
      <c r="W29" t="s">
        <v>253</v>
      </c>
      <c r="AB29" t="s">
        <v>253</v>
      </c>
      <c r="AC29" t="s">
        <v>112</v>
      </c>
      <c r="AD29" t="s">
        <v>819</v>
      </c>
      <c r="AE29" t="s">
        <v>817</v>
      </c>
      <c r="AF29" t="s">
        <v>817</v>
      </c>
      <c r="AG29" t="s">
        <v>819</v>
      </c>
      <c r="AH29" t="s">
        <v>817</v>
      </c>
      <c r="AL29" t="s">
        <v>1944</v>
      </c>
      <c r="AP29" t="s">
        <v>2001</v>
      </c>
      <c r="AQ29" t="s">
        <v>2000</v>
      </c>
      <c r="AR29" t="s">
        <v>2023</v>
      </c>
      <c r="AX29" t="s">
        <v>254</v>
      </c>
      <c r="AY29" t="s">
        <v>818</v>
      </c>
      <c r="AZ29" t="s">
        <v>818</v>
      </c>
      <c r="BA29" t="s">
        <v>818</v>
      </c>
      <c r="BB29" t="s">
        <v>818</v>
      </c>
      <c r="BC29" t="s">
        <v>818</v>
      </c>
      <c r="BD29" t="s">
        <v>818</v>
      </c>
      <c r="BE29" t="s">
        <v>818</v>
      </c>
      <c r="BF29" t="s">
        <v>818</v>
      </c>
      <c r="BG29" t="s">
        <v>818</v>
      </c>
      <c r="BH29" t="s">
        <v>1878</v>
      </c>
      <c r="BI29" t="s">
        <v>818</v>
      </c>
      <c r="BJ29" t="s">
        <v>818</v>
      </c>
      <c r="BK29" t="s">
        <v>818</v>
      </c>
      <c r="BL29" t="s">
        <v>818</v>
      </c>
      <c r="BM29" t="s">
        <v>818</v>
      </c>
      <c r="BN29" t="s">
        <v>818</v>
      </c>
      <c r="BO29" t="s">
        <v>818</v>
      </c>
      <c r="BP29" t="s">
        <v>818</v>
      </c>
    </row>
    <row r="30" spans="1:73" x14ac:dyDescent="0.35">
      <c r="A30">
        <v>5903</v>
      </c>
      <c r="B30">
        <v>2019</v>
      </c>
      <c r="C30" t="s">
        <v>75</v>
      </c>
      <c r="D30">
        <v>1</v>
      </c>
      <c r="E30" t="s">
        <v>600</v>
      </c>
      <c r="F30" t="s">
        <v>1143</v>
      </c>
      <c r="G30" t="s">
        <v>889</v>
      </c>
      <c r="J30">
        <v>122</v>
      </c>
      <c r="L30">
        <v>282</v>
      </c>
      <c r="M30">
        <v>294</v>
      </c>
      <c r="N30" t="s">
        <v>1145</v>
      </c>
      <c r="O30" t="s">
        <v>1144</v>
      </c>
      <c r="P30" t="s">
        <v>140</v>
      </c>
      <c r="Q30" t="s">
        <v>1949</v>
      </c>
      <c r="R30" t="s">
        <v>22</v>
      </c>
      <c r="S30">
        <v>134</v>
      </c>
      <c r="T30" t="s">
        <v>13</v>
      </c>
      <c r="U30" t="s">
        <v>16</v>
      </c>
      <c r="V30" t="s">
        <v>30</v>
      </c>
      <c r="W30" t="s">
        <v>253</v>
      </c>
      <c r="AB30" t="s">
        <v>253</v>
      </c>
      <c r="AC30" t="s">
        <v>112</v>
      </c>
      <c r="AD30" t="s">
        <v>818</v>
      </c>
      <c r="AE30" t="s">
        <v>819</v>
      </c>
      <c r="AF30" t="s">
        <v>818</v>
      </c>
      <c r="AG30" t="s">
        <v>818</v>
      </c>
      <c r="AH30" t="s">
        <v>818</v>
      </c>
      <c r="AP30" t="s">
        <v>2022</v>
      </c>
      <c r="AX30" t="s">
        <v>601</v>
      </c>
      <c r="AY30" t="s">
        <v>818</v>
      </c>
      <c r="AZ30" t="s">
        <v>818</v>
      </c>
      <c r="BA30" t="s">
        <v>818</v>
      </c>
      <c r="BB30" t="s">
        <v>818</v>
      </c>
      <c r="BC30" t="s">
        <v>818</v>
      </c>
      <c r="BD30" t="s">
        <v>818</v>
      </c>
      <c r="BE30" t="s">
        <v>818</v>
      </c>
      <c r="BF30" t="s">
        <v>818</v>
      </c>
      <c r="BG30" t="s">
        <v>818</v>
      </c>
      <c r="BH30" t="s">
        <v>818</v>
      </c>
      <c r="BI30" t="s">
        <v>1876</v>
      </c>
      <c r="BJ30" t="s">
        <v>1876</v>
      </c>
      <c r="BK30" t="s">
        <v>818</v>
      </c>
      <c r="BL30" t="s">
        <v>818</v>
      </c>
      <c r="BM30" t="s">
        <v>818</v>
      </c>
      <c r="BN30" t="s">
        <v>818</v>
      </c>
      <c r="BO30" t="s">
        <v>818</v>
      </c>
      <c r="BP30" t="s">
        <v>1877</v>
      </c>
      <c r="BQ30" t="s">
        <v>1950</v>
      </c>
      <c r="BT30" t="s">
        <v>1951</v>
      </c>
      <c r="BU30" t="s">
        <v>2037</v>
      </c>
    </row>
    <row r="31" spans="1:73" x14ac:dyDescent="0.35">
      <c r="A31">
        <v>6094</v>
      </c>
      <c r="B31">
        <v>2019</v>
      </c>
      <c r="C31" t="s">
        <v>75</v>
      </c>
      <c r="D31">
        <v>1</v>
      </c>
      <c r="E31" t="s">
        <v>194</v>
      </c>
      <c r="F31" t="s">
        <v>1494</v>
      </c>
      <c r="G31" t="s">
        <v>1652</v>
      </c>
      <c r="J31">
        <v>6</v>
      </c>
      <c r="K31">
        <v>1</v>
      </c>
      <c r="L31">
        <v>34</v>
      </c>
      <c r="M31">
        <v>47</v>
      </c>
      <c r="N31" t="s">
        <v>1653</v>
      </c>
      <c r="O31" t="s">
        <v>1651</v>
      </c>
      <c r="P31" t="s">
        <v>195</v>
      </c>
      <c r="Q31" t="s">
        <v>124</v>
      </c>
      <c r="R31" t="s">
        <v>791</v>
      </c>
      <c r="S31">
        <v>540</v>
      </c>
      <c r="T31" t="s">
        <v>13</v>
      </c>
      <c r="U31" t="s">
        <v>16</v>
      </c>
      <c r="V31" t="s">
        <v>23</v>
      </c>
      <c r="W31" t="s">
        <v>95</v>
      </c>
      <c r="AB31" t="s">
        <v>816</v>
      </c>
      <c r="AC31" t="s">
        <v>196</v>
      </c>
      <c r="AD31" t="s">
        <v>818</v>
      </c>
      <c r="AE31" t="s">
        <v>821</v>
      </c>
      <c r="AF31" t="s">
        <v>818</v>
      </c>
      <c r="AG31" t="s">
        <v>818</v>
      </c>
      <c r="AH31" t="s">
        <v>818</v>
      </c>
      <c r="AP31" t="s">
        <v>2001</v>
      </c>
      <c r="AQ31" t="s">
        <v>2022</v>
      </c>
      <c r="AS31" t="s">
        <v>2005</v>
      </c>
      <c r="AX31" t="s">
        <v>197</v>
      </c>
      <c r="AY31" t="s">
        <v>818</v>
      </c>
      <c r="AZ31" t="s">
        <v>818</v>
      </c>
      <c r="BA31" t="s">
        <v>818</v>
      </c>
      <c r="BB31" t="s">
        <v>818</v>
      </c>
      <c r="BC31" t="s">
        <v>1878</v>
      </c>
      <c r="BD31" t="s">
        <v>818</v>
      </c>
      <c r="BE31" t="s">
        <v>818</v>
      </c>
      <c r="BF31" t="s">
        <v>818</v>
      </c>
      <c r="BG31" t="s">
        <v>818</v>
      </c>
      <c r="BH31" t="s">
        <v>818</v>
      </c>
      <c r="BI31" t="s">
        <v>818</v>
      </c>
      <c r="BJ31" t="s">
        <v>818</v>
      </c>
      <c r="BK31" t="s">
        <v>818</v>
      </c>
      <c r="BL31" t="s">
        <v>818</v>
      </c>
      <c r="BM31" t="s">
        <v>818</v>
      </c>
      <c r="BN31" t="s">
        <v>818</v>
      </c>
      <c r="BO31" t="s">
        <v>818</v>
      </c>
      <c r="BP31" t="s">
        <v>818</v>
      </c>
    </row>
    <row r="32" spans="1:73" x14ac:dyDescent="0.35">
      <c r="A32">
        <v>5842</v>
      </c>
      <c r="B32">
        <v>2017</v>
      </c>
      <c r="C32" t="s">
        <v>104</v>
      </c>
      <c r="D32">
        <v>1</v>
      </c>
      <c r="E32" t="s">
        <v>720</v>
      </c>
      <c r="F32" t="s">
        <v>956</v>
      </c>
      <c r="G32" t="s">
        <v>958</v>
      </c>
      <c r="J32">
        <v>99</v>
      </c>
      <c r="K32">
        <v>2</v>
      </c>
      <c r="L32">
        <v>357</v>
      </c>
      <c r="M32">
        <v>378</v>
      </c>
      <c r="N32" t="s">
        <v>959</v>
      </c>
      <c r="O32" t="s">
        <v>957</v>
      </c>
      <c r="P32" t="s">
        <v>218</v>
      </c>
      <c r="Q32" t="s">
        <v>21</v>
      </c>
      <c r="R32" t="s">
        <v>22</v>
      </c>
      <c r="S32">
        <v>1200</v>
      </c>
      <c r="T32" t="s">
        <v>13</v>
      </c>
      <c r="V32" t="s">
        <v>23</v>
      </c>
      <c r="W32" t="s">
        <v>172</v>
      </c>
      <c r="AB32" t="s">
        <v>1992</v>
      </c>
      <c r="AC32" t="s">
        <v>354</v>
      </c>
      <c r="AD32" t="s">
        <v>819</v>
      </c>
      <c r="AE32" t="s">
        <v>817</v>
      </c>
      <c r="AF32" t="s">
        <v>817</v>
      </c>
      <c r="AG32" t="s">
        <v>819</v>
      </c>
      <c r="AH32" t="s">
        <v>817</v>
      </c>
      <c r="AI32" t="s">
        <v>738</v>
      </c>
      <c r="AL32" t="s">
        <v>617</v>
      </c>
      <c r="AP32" t="s">
        <v>2002</v>
      </c>
      <c r="AX32" t="s">
        <v>721</v>
      </c>
      <c r="AY32" t="s">
        <v>818</v>
      </c>
      <c r="AZ32" t="s">
        <v>818</v>
      </c>
      <c r="BA32" t="s">
        <v>818</v>
      </c>
      <c r="BB32" t="s">
        <v>818</v>
      </c>
      <c r="BC32" t="s">
        <v>1877</v>
      </c>
      <c r="BD32" t="s">
        <v>818</v>
      </c>
      <c r="BE32" t="s">
        <v>818</v>
      </c>
      <c r="BF32" t="s">
        <v>818</v>
      </c>
      <c r="BG32" t="s">
        <v>818</v>
      </c>
      <c r="BH32" t="s">
        <v>1876</v>
      </c>
      <c r="BI32" t="s">
        <v>818</v>
      </c>
      <c r="BJ32" t="s">
        <v>818</v>
      </c>
      <c r="BK32" t="s">
        <v>818</v>
      </c>
      <c r="BL32" t="s">
        <v>818</v>
      </c>
      <c r="BM32" t="s">
        <v>818</v>
      </c>
      <c r="BN32" t="s">
        <v>818</v>
      </c>
      <c r="BO32" t="s">
        <v>818</v>
      </c>
      <c r="BP32" t="s">
        <v>818</v>
      </c>
      <c r="BT32" t="s">
        <v>1904</v>
      </c>
      <c r="BU32" t="s">
        <v>2038</v>
      </c>
    </row>
    <row r="33" spans="1:73" x14ac:dyDescent="0.35">
      <c r="A33">
        <v>5824</v>
      </c>
      <c r="B33">
        <v>2019</v>
      </c>
      <c r="C33" t="s">
        <v>75</v>
      </c>
      <c r="D33">
        <v>1</v>
      </c>
      <c r="E33" t="s">
        <v>756</v>
      </c>
      <c r="F33" t="s">
        <v>901</v>
      </c>
      <c r="G33" t="s">
        <v>903</v>
      </c>
      <c r="J33">
        <v>11</v>
      </c>
      <c r="K33">
        <v>1</v>
      </c>
      <c r="L33">
        <v>83</v>
      </c>
      <c r="M33">
        <v>91</v>
      </c>
      <c r="N33" t="s">
        <v>904</v>
      </c>
      <c r="O33" t="s">
        <v>902</v>
      </c>
      <c r="P33" t="s">
        <v>757</v>
      </c>
      <c r="Q33" t="s">
        <v>29</v>
      </c>
      <c r="R33" t="s">
        <v>22</v>
      </c>
      <c r="S33">
        <v>166</v>
      </c>
      <c r="T33" t="s">
        <v>13</v>
      </c>
      <c r="V33" t="s">
        <v>23</v>
      </c>
      <c r="W33" t="s">
        <v>103</v>
      </c>
      <c r="AB33" t="s">
        <v>103</v>
      </c>
      <c r="AC33" t="s">
        <v>250</v>
      </c>
      <c r="AD33" t="s">
        <v>817</v>
      </c>
      <c r="AE33" t="s">
        <v>818</v>
      </c>
      <c r="AF33" t="s">
        <v>819</v>
      </c>
      <c r="AG33" t="s">
        <v>819</v>
      </c>
      <c r="AH33" t="s">
        <v>819</v>
      </c>
      <c r="AL33" t="s">
        <v>1831</v>
      </c>
      <c r="AP33" t="s">
        <v>2003</v>
      </c>
      <c r="AX33" t="s">
        <v>1952</v>
      </c>
      <c r="AY33" t="s">
        <v>818</v>
      </c>
      <c r="AZ33" t="s">
        <v>818</v>
      </c>
      <c r="BA33" t="s">
        <v>1876</v>
      </c>
      <c r="BB33" t="s">
        <v>818</v>
      </c>
      <c r="BC33" t="s">
        <v>818</v>
      </c>
      <c r="BD33" t="s">
        <v>818</v>
      </c>
      <c r="BE33" t="s">
        <v>818</v>
      </c>
      <c r="BF33" t="s">
        <v>818</v>
      </c>
      <c r="BG33" t="s">
        <v>1876</v>
      </c>
      <c r="BH33" t="s">
        <v>818</v>
      </c>
      <c r="BI33" t="s">
        <v>818</v>
      </c>
      <c r="BJ33" t="s">
        <v>818</v>
      </c>
      <c r="BK33" t="s">
        <v>818</v>
      </c>
      <c r="BL33" t="s">
        <v>818</v>
      </c>
      <c r="BM33" t="s">
        <v>818</v>
      </c>
      <c r="BN33" t="s">
        <v>818</v>
      </c>
      <c r="BO33" t="s">
        <v>818</v>
      </c>
      <c r="BP33" t="s">
        <v>818</v>
      </c>
    </row>
    <row r="34" spans="1:73" x14ac:dyDescent="0.35">
      <c r="A34">
        <v>5876</v>
      </c>
      <c r="B34">
        <v>2020</v>
      </c>
      <c r="C34" t="s">
        <v>9</v>
      </c>
      <c r="D34">
        <v>1</v>
      </c>
      <c r="E34" t="s">
        <v>650</v>
      </c>
      <c r="F34" t="s">
        <v>1059</v>
      </c>
      <c r="G34" t="s">
        <v>603</v>
      </c>
      <c r="J34">
        <v>10</v>
      </c>
      <c r="K34">
        <v>3</v>
      </c>
      <c r="L34">
        <v>269</v>
      </c>
      <c r="M34">
        <v>284</v>
      </c>
      <c r="N34" t="s">
        <v>1071</v>
      </c>
      <c r="O34" t="s">
        <v>1070</v>
      </c>
      <c r="P34" t="s">
        <v>546</v>
      </c>
      <c r="Q34" t="s">
        <v>21</v>
      </c>
      <c r="R34" t="s">
        <v>22</v>
      </c>
      <c r="S34">
        <v>350</v>
      </c>
      <c r="T34" t="s">
        <v>13</v>
      </c>
      <c r="V34" t="s">
        <v>23</v>
      </c>
      <c r="W34" t="s">
        <v>103</v>
      </c>
      <c r="AB34" t="s">
        <v>103</v>
      </c>
      <c r="AC34" t="s">
        <v>158</v>
      </c>
      <c r="AD34" t="s">
        <v>819</v>
      </c>
      <c r="AE34" t="s">
        <v>817</v>
      </c>
      <c r="AF34" t="s">
        <v>819</v>
      </c>
      <c r="AG34" t="s">
        <v>818</v>
      </c>
      <c r="AH34" t="s">
        <v>817</v>
      </c>
      <c r="AV34" t="s">
        <v>16</v>
      </c>
      <c r="AX34" t="s">
        <v>651</v>
      </c>
      <c r="AY34" t="s">
        <v>818</v>
      </c>
      <c r="AZ34" t="s">
        <v>818</v>
      </c>
      <c r="BA34" t="s">
        <v>1876</v>
      </c>
      <c r="BB34" t="s">
        <v>818</v>
      </c>
      <c r="BC34" t="s">
        <v>818</v>
      </c>
      <c r="BD34" t="s">
        <v>818</v>
      </c>
      <c r="BE34" t="s">
        <v>818</v>
      </c>
      <c r="BF34" t="s">
        <v>818</v>
      </c>
      <c r="BG34" t="s">
        <v>818</v>
      </c>
      <c r="BH34" t="s">
        <v>818</v>
      </c>
      <c r="BI34" t="s">
        <v>818</v>
      </c>
      <c r="BJ34" t="s">
        <v>818</v>
      </c>
      <c r="BK34" t="s">
        <v>818</v>
      </c>
      <c r="BL34" t="s">
        <v>818</v>
      </c>
      <c r="BM34" t="s">
        <v>818</v>
      </c>
      <c r="BN34" t="s">
        <v>818</v>
      </c>
      <c r="BO34" t="s">
        <v>818</v>
      </c>
      <c r="BP34" t="s">
        <v>818</v>
      </c>
    </row>
    <row r="35" spans="1:73" x14ac:dyDescent="0.35">
      <c r="A35">
        <v>5850</v>
      </c>
      <c r="B35">
        <v>2021</v>
      </c>
      <c r="C35" t="s">
        <v>55</v>
      </c>
      <c r="D35">
        <v>1</v>
      </c>
      <c r="E35" t="s">
        <v>703</v>
      </c>
      <c r="F35" t="s">
        <v>985</v>
      </c>
      <c r="G35" t="s">
        <v>987</v>
      </c>
      <c r="J35">
        <v>151</v>
      </c>
      <c r="N35" t="s">
        <v>988</v>
      </c>
      <c r="O35" t="s">
        <v>986</v>
      </c>
      <c r="P35" t="s">
        <v>57</v>
      </c>
      <c r="Q35" t="s">
        <v>21</v>
      </c>
      <c r="R35" t="s">
        <v>22</v>
      </c>
      <c r="S35">
        <v>953</v>
      </c>
      <c r="T35" t="s">
        <v>13</v>
      </c>
      <c r="V35" t="s">
        <v>23</v>
      </c>
      <c r="W35" t="s">
        <v>103</v>
      </c>
      <c r="AB35" t="s">
        <v>103</v>
      </c>
      <c r="AC35" t="s">
        <v>688</v>
      </c>
      <c r="AD35" t="s">
        <v>818</v>
      </c>
      <c r="AE35" t="s">
        <v>818</v>
      </c>
      <c r="AF35" t="s">
        <v>818</v>
      </c>
      <c r="AG35" t="s">
        <v>818</v>
      </c>
      <c r="AH35" t="s">
        <v>818</v>
      </c>
      <c r="AX35" t="s">
        <v>704</v>
      </c>
      <c r="AY35" t="s">
        <v>1876</v>
      </c>
      <c r="AZ35" t="s">
        <v>818</v>
      </c>
      <c r="BA35" t="s">
        <v>818</v>
      </c>
      <c r="BB35" t="s">
        <v>1876</v>
      </c>
      <c r="BC35" t="s">
        <v>818</v>
      </c>
      <c r="BD35" t="s">
        <v>818</v>
      </c>
      <c r="BE35" t="s">
        <v>818</v>
      </c>
      <c r="BF35" t="s">
        <v>818</v>
      </c>
      <c r="BG35" t="s">
        <v>818</v>
      </c>
      <c r="BH35" t="s">
        <v>818</v>
      </c>
      <c r="BI35" t="s">
        <v>818</v>
      </c>
      <c r="BJ35" t="s">
        <v>818</v>
      </c>
      <c r="BK35" t="s">
        <v>818</v>
      </c>
      <c r="BL35" t="s">
        <v>818</v>
      </c>
      <c r="BM35" t="s">
        <v>818</v>
      </c>
      <c r="BN35" t="s">
        <v>818</v>
      </c>
      <c r="BO35" t="s">
        <v>818</v>
      </c>
      <c r="BP35" t="s">
        <v>818</v>
      </c>
      <c r="BT35" t="s">
        <v>705</v>
      </c>
      <c r="BU35" t="s">
        <v>2038</v>
      </c>
    </row>
    <row r="36" spans="1:73" x14ac:dyDescent="0.35">
      <c r="A36">
        <v>5854</v>
      </c>
      <c r="B36">
        <v>2022</v>
      </c>
      <c r="C36" t="s">
        <v>26</v>
      </c>
      <c r="D36">
        <v>1</v>
      </c>
      <c r="E36" t="s">
        <v>693</v>
      </c>
      <c r="F36" t="s">
        <v>1002</v>
      </c>
      <c r="G36" t="s">
        <v>1004</v>
      </c>
      <c r="J36">
        <v>11</v>
      </c>
      <c r="K36">
        <v>11</v>
      </c>
      <c r="N36" t="s">
        <v>1005</v>
      </c>
      <c r="O36" t="s">
        <v>1003</v>
      </c>
      <c r="P36" t="s">
        <v>440</v>
      </c>
      <c r="Q36" t="s">
        <v>21</v>
      </c>
      <c r="R36" t="s">
        <v>22</v>
      </c>
      <c r="S36">
        <v>650</v>
      </c>
      <c r="T36" t="s">
        <v>13</v>
      </c>
      <c r="V36" t="s">
        <v>23</v>
      </c>
      <c r="W36" t="s">
        <v>103</v>
      </c>
      <c r="AB36" t="s">
        <v>103</v>
      </c>
      <c r="AC36" t="s">
        <v>441</v>
      </c>
      <c r="AD36" t="s">
        <v>817</v>
      </c>
      <c r="AE36" t="s">
        <v>817</v>
      </c>
      <c r="AF36" t="s">
        <v>819</v>
      </c>
      <c r="AG36" t="s">
        <v>818</v>
      </c>
      <c r="AH36" t="s">
        <v>817</v>
      </c>
      <c r="AI36" t="s">
        <v>732</v>
      </c>
      <c r="AJ36" t="s">
        <v>472</v>
      </c>
      <c r="AK36" t="s">
        <v>1818</v>
      </c>
      <c r="AP36" t="s">
        <v>2000</v>
      </c>
      <c r="AX36" t="s">
        <v>694</v>
      </c>
      <c r="AY36" t="s">
        <v>818</v>
      </c>
      <c r="AZ36" t="s">
        <v>818</v>
      </c>
      <c r="BA36" t="s">
        <v>1876</v>
      </c>
      <c r="BB36" t="s">
        <v>818</v>
      </c>
      <c r="BC36" t="s">
        <v>818</v>
      </c>
      <c r="BD36" t="s">
        <v>818</v>
      </c>
      <c r="BE36" t="s">
        <v>818</v>
      </c>
      <c r="BF36" t="s">
        <v>818</v>
      </c>
      <c r="BG36" t="s">
        <v>818</v>
      </c>
      <c r="BH36" t="s">
        <v>818</v>
      </c>
      <c r="BI36" t="s">
        <v>818</v>
      </c>
      <c r="BJ36" t="s">
        <v>818</v>
      </c>
      <c r="BK36" t="s">
        <v>818</v>
      </c>
      <c r="BL36" t="s">
        <v>818</v>
      </c>
      <c r="BM36" t="s">
        <v>818</v>
      </c>
      <c r="BN36" t="s">
        <v>818</v>
      </c>
      <c r="BO36" t="s">
        <v>818</v>
      </c>
      <c r="BP36" t="s">
        <v>818</v>
      </c>
    </row>
    <row r="37" spans="1:73" x14ac:dyDescent="0.35">
      <c r="A37">
        <v>5809</v>
      </c>
      <c r="B37">
        <v>2018</v>
      </c>
      <c r="C37" t="s">
        <v>18</v>
      </c>
      <c r="D37">
        <v>1</v>
      </c>
      <c r="E37" t="s">
        <v>783</v>
      </c>
      <c r="F37" t="s">
        <v>858</v>
      </c>
      <c r="G37" t="s">
        <v>860</v>
      </c>
      <c r="J37">
        <v>34</v>
      </c>
      <c r="K37">
        <v>2</v>
      </c>
      <c r="L37">
        <v>426</v>
      </c>
      <c r="M37">
        <v>440</v>
      </c>
      <c r="N37" t="s">
        <v>861</v>
      </c>
      <c r="O37" t="s">
        <v>859</v>
      </c>
      <c r="P37" t="s">
        <v>44</v>
      </c>
      <c r="Q37" t="s">
        <v>21</v>
      </c>
      <c r="R37" t="s">
        <v>22</v>
      </c>
      <c r="S37">
        <v>602</v>
      </c>
      <c r="T37" t="s">
        <v>13</v>
      </c>
      <c r="V37" t="s">
        <v>810</v>
      </c>
      <c r="W37" t="s">
        <v>244</v>
      </c>
      <c r="AB37" t="s">
        <v>815</v>
      </c>
      <c r="AC37" t="s">
        <v>506</v>
      </c>
      <c r="AD37" t="s">
        <v>818</v>
      </c>
      <c r="AE37" t="s">
        <v>818</v>
      </c>
      <c r="AF37" t="s">
        <v>819</v>
      </c>
      <c r="AG37" t="s">
        <v>818</v>
      </c>
      <c r="AH37" t="s">
        <v>817</v>
      </c>
      <c r="AI37" t="s">
        <v>1822</v>
      </c>
      <c r="AN37" t="s">
        <v>486</v>
      </c>
      <c r="AX37" t="s">
        <v>189</v>
      </c>
      <c r="AY37" t="s">
        <v>818</v>
      </c>
      <c r="AZ37" t="s">
        <v>818</v>
      </c>
      <c r="BA37" t="s">
        <v>1876</v>
      </c>
      <c r="BB37" t="s">
        <v>818</v>
      </c>
      <c r="BC37" t="s">
        <v>818</v>
      </c>
      <c r="BD37" t="s">
        <v>818</v>
      </c>
      <c r="BE37" t="s">
        <v>818</v>
      </c>
      <c r="BF37" t="s">
        <v>818</v>
      </c>
      <c r="BG37" t="s">
        <v>818</v>
      </c>
      <c r="BH37" t="s">
        <v>818</v>
      </c>
      <c r="BI37" t="s">
        <v>818</v>
      </c>
      <c r="BJ37" t="s">
        <v>818</v>
      </c>
      <c r="BK37" t="s">
        <v>818</v>
      </c>
      <c r="BL37" t="s">
        <v>818</v>
      </c>
      <c r="BM37" t="s">
        <v>818</v>
      </c>
      <c r="BN37" t="s">
        <v>818</v>
      </c>
      <c r="BO37" t="s">
        <v>818</v>
      </c>
      <c r="BP37" t="s">
        <v>818</v>
      </c>
    </row>
    <row r="38" spans="1:73" x14ac:dyDescent="0.35">
      <c r="A38">
        <v>5809</v>
      </c>
      <c r="B38">
        <v>2018</v>
      </c>
      <c r="C38" t="s">
        <v>18</v>
      </c>
      <c r="D38">
        <v>2</v>
      </c>
      <c r="E38" t="s">
        <v>783</v>
      </c>
      <c r="F38" t="s">
        <v>858</v>
      </c>
      <c r="G38" t="s">
        <v>860</v>
      </c>
      <c r="J38">
        <v>34</v>
      </c>
      <c r="K38">
        <v>2</v>
      </c>
      <c r="L38">
        <v>426</v>
      </c>
      <c r="M38">
        <v>440</v>
      </c>
      <c r="N38" t="s">
        <v>861</v>
      </c>
      <c r="O38" t="s">
        <v>859</v>
      </c>
      <c r="P38" t="s">
        <v>44</v>
      </c>
      <c r="Q38" t="s">
        <v>21</v>
      </c>
      <c r="R38" t="s">
        <v>22</v>
      </c>
      <c r="S38">
        <v>604</v>
      </c>
      <c r="T38" t="s">
        <v>13</v>
      </c>
      <c r="V38" t="s">
        <v>810</v>
      </c>
      <c r="W38" t="s">
        <v>103</v>
      </c>
      <c r="AB38" t="s">
        <v>103</v>
      </c>
      <c r="AC38" t="s">
        <v>506</v>
      </c>
      <c r="AD38" t="s">
        <v>818</v>
      </c>
      <c r="AE38" t="s">
        <v>818</v>
      </c>
      <c r="AF38" t="s">
        <v>819</v>
      </c>
      <c r="AG38" t="s">
        <v>818</v>
      </c>
      <c r="AH38" t="s">
        <v>817</v>
      </c>
      <c r="AI38" t="s">
        <v>1822</v>
      </c>
      <c r="AL38" t="s">
        <v>472</v>
      </c>
      <c r="AX38" t="s">
        <v>189</v>
      </c>
      <c r="AY38" t="s">
        <v>818</v>
      </c>
      <c r="AZ38" t="s">
        <v>818</v>
      </c>
      <c r="BA38" t="s">
        <v>1876</v>
      </c>
      <c r="BB38" t="s">
        <v>818</v>
      </c>
      <c r="BC38" t="s">
        <v>818</v>
      </c>
      <c r="BD38" t="s">
        <v>818</v>
      </c>
      <c r="BE38" t="s">
        <v>818</v>
      </c>
      <c r="BF38" t="s">
        <v>818</v>
      </c>
      <c r="BG38" t="s">
        <v>818</v>
      </c>
      <c r="BH38" t="s">
        <v>818</v>
      </c>
      <c r="BI38" t="s">
        <v>818</v>
      </c>
      <c r="BJ38" t="s">
        <v>818</v>
      </c>
      <c r="BK38" t="s">
        <v>818</v>
      </c>
      <c r="BL38" t="s">
        <v>818</v>
      </c>
      <c r="BM38" t="s">
        <v>818</v>
      </c>
      <c r="BN38" t="s">
        <v>818</v>
      </c>
      <c r="BO38" t="s">
        <v>818</v>
      </c>
      <c r="BP38" t="s">
        <v>818</v>
      </c>
    </row>
    <row r="39" spans="1:73" x14ac:dyDescent="0.35">
      <c r="A39">
        <v>5827</v>
      </c>
      <c r="B39">
        <v>2023</v>
      </c>
      <c r="D39">
        <v>1</v>
      </c>
      <c r="E39" t="s">
        <v>752</v>
      </c>
      <c r="F39" t="s">
        <v>909</v>
      </c>
      <c r="G39" t="s">
        <v>366</v>
      </c>
      <c r="N39" t="s">
        <v>911</v>
      </c>
      <c r="O39" t="s">
        <v>910</v>
      </c>
      <c r="P39" t="s">
        <v>392</v>
      </c>
      <c r="Q39" t="s">
        <v>21</v>
      </c>
      <c r="R39" t="s">
        <v>22</v>
      </c>
      <c r="S39">
        <v>391</v>
      </c>
      <c r="T39" t="s">
        <v>13</v>
      </c>
      <c r="V39" t="s">
        <v>23</v>
      </c>
      <c r="W39" t="s">
        <v>800</v>
      </c>
      <c r="AB39" t="s">
        <v>816</v>
      </c>
      <c r="AC39" t="s">
        <v>158</v>
      </c>
      <c r="AD39" t="s">
        <v>819</v>
      </c>
      <c r="AE39" t="s">
        <v>819</v>
      </c>
      <c r="AF39" t="s">
        <v>817</v>
      </c>
      <c r="AG39" t="s">
        <v>817</v>
      </c>
      <c r="AH39" t="s">
        <v>818</v>
      </c>
      <c r="AI39" t="s">
        <v>847</v>
      </c>
      <c r="AL39" t="s">
        <v>1852</v>
      </c>
      <c r="AM39" t="s">
        <v>617</v>
      </c>
      <c r="AP39" t="s">
        <v>2001</v>
      </c>
      <c r="AX39" t="s">
        <v>753</v>
      </c>
      <c r="AY39" t="s">
        <v>818</v>
      </c>
      <c r="AZ39" t="s">
        <v>818</v>
      </c>
      <c r="BA39" t="s">
        <v>818</v>
      </c>
      <c r="BB39" t="s">
        <v>818</v>
      </c>
      <c r="BC39" t="s">
        <v>818</v>
      </c>
      <c r="BD39" t="s">
        <v>818</v>
      </c>
      <c r="BE39" t="s">
        <v>818</v>
      </c>
      <c r="BF39" t="s">
        <v>818</v>
      </c>
      <c r="BG39" t="s">
        <v>818</v>
      </c>
      <c r="BH39" t="s">
        <v>818</v>
      </c>
      <c r="BI39" t="s">
        <v>818</v>
      </c>
      <c r="BJ39" t="s">
        <v>818</v>
      </c>
      <c r="BK39" t="s">
        <v>818</v>
      </c>
      <c r="BL39" t="s">
        <v>818</v>
      </c>
      <c r="BM39" t="s">
        <v>818</v>
      </c>
      <c r="BN39" t="s">
        <v>1876</v>
      </c>
      <c r="BO39" t="s">
        <v>818</v>
      </c>
      <c r="BP39" t="s">
        <v>818</v>
      </c>
      <c r="BT39" t="s">
        <v>1905</v>
      </c>
      <c r="BU39" t="s">
        <v>2038</v>
      </c>
    </row>
    <row r="40" spans="1:73" x14ac:dyDescent="0.35">
      <c r="A40">
        <v>5822</v>
      </c>
      <c r="B40">
        <v>2021</v>
      </c>
      <c r="C40" t="s">
        <v>55</v>
      </c>
      <c r="D40">
        <v>1</v>
      </c>
      <c r="E40" t="s">
        <v>758</v>
      </c>
      <c r="F40" t="s">
        <v>896</v>
      </c>
      <c r="G40" t="s">
        <v>759</v>
      </c>
      <c r="H40" t="s">
        <v>898</v>
      </c>
      <c r="I40" t="s">
        <v>899</v>
      </c>
      <c r="J40">
        <v>30</v>
      </c>
      <c r="K40">
        <v>1</v>
      </c>
      <c r="L40">
        <v>109</v>
      </c>
      <c r="M40">
        <v>131</v>
      </c>
      <c r="N40">
        <v>0</v>
      </c>
      <c r="O40" t="s">
        <v>897</v>
      </c>
      <c r="P40" t="s">
        <v>759</v>
      </c>
      <c r="Q40" t="s">
        <v>37</v>
      </c>
      <c r="R40" t="s">
        <v>22</v>
      </c>
      <c r="S40">
        <v>20</v>
      </c>
      <c r="T40" t="s">
        <v>13</v>
      </c>
      <c r="V40" t="s">
        <v>23</v>
      </c>
      <c r="W40" t="s">
        <v>244</v>
      </c>
      <c r="AB40" t="s">
        <v>815</v>
      </c>
      <c r="AC40" t="s">
        <v>250</v>
      </c>
      <c r="AD40" t="s">
        <v>819</v>
      </c>
      <c r="AE40" t="s">
        <v>818</v>
      </c>
      <c r="AF40" t="s">
        <v>819</v>
      </c>
      <c r="AG40" t="s">
        <v>819</v>
      </c>
      <c r="AH40" t="s">
        <v>819</v>
      </c>
      <c r="AX40" t="s">
        <v>760</v>
      </c>
      <c r="AY40" t="s">
        <v>818</v>
      </c>
      <c r="AZ40" t="s">
        <v>818</v>
      </c>
      <c r="BA40" t="s">
        <v>1876</v>
      </c>
      <c r="BB40" t="s">
        <v>818</v>
      </c>
      <c r="BC40" t="s">
        <v>818</v>
      </c>
      <c r="BD40" t="s">
        <v>818</v>
      </c>
      <c r="BE40" t="s">
        <v>818</v>
      </c>
      <c r="BF40" t="s">
        <v>818</v>
      </c>
      <c r="BG40" t="s">
        <v>818</v>
      </c>
      <c r="BH40" t="s">
        <v>818</v>
      </c>
      <c r="BI40" t="s">
        <v>818</v>
      </c>
      <c r="BJ40" t="s">
        <v>818</v>
      </c>
      <c r="BK40" t="s">
        <v>818</v>
      </c>
      <c r="BL40" t="s">
        <v>818</v>
      </c>
      <c r="BM40" t="s">
        <v>818</v>
      </c>
      <c r="BN40" t="s">
        <v>818</v>
      </c>
      <c r="BO40" t="s">
        <v>818</v>
      </c>
      <c r="BP40" t="s">
        <v>818</v>
      </c>
    </row>
    <row r="41" spans="1:73" x14ac:dyDescent="0.35">
      <c r="A41">
        <v>5872</v>
      </c>
      <c r="B41">
        <v>2016</v>
      </c>
      <c r="C41" t="s">
        <v>42</v>
      </c>
      <c r="D41">
        <v>1</v>
      </c>
      <c r="E41" t="s">
        <v>658</v>
      </c>
      <c r="F41" t="s">
        <v>1056</v>
      </c>
      <c r="G41" t="s">
        <v>162</v>
      </c>
      <c r="J41">
        <v>52</v>
      </c>
      <c r="K41">
        <v>5</v>
      </c>
      <c r="L41">
        <v>681</v>
      </c>
      <c r="M41">
        <v>695</v>
      </c>
      <c r="N41" t="s">
        <v>1058</v>
      </c>
      <c r="O41" t="s">
        <v>1057</v>
      </c>
      <c r="P41" t="s">
        <v>57</v>
      </c>
      <c r="Q41" t="s">
        <v>21</v>
      </c>
      <c r="R41" t="s">
        <v>22</v>
      </c>
      <c r="S41">
        <v>245</v>
      </c>
      <c r="T41" t="s">
        <v>13</v>
      </c>
      <c r="V41" t="s">
        <v>23</v>
      </c>
      <c r="W41" t="s">
        <v>58</v>
      </c>
      <c r="AB41" t="s">
        <v>58</v>
      </c>
      <c r="AC41" t="s">
        <v>100</v>
      </c>
      <c r="AD41" t="s">
        <v>819</v>
      </c>
      <c r="AE41" t="s">
        <v>818</v>
      </c>
      <c r="AF41" t="s">
        <v>818</v>
      </c>
      <c r="AG41" t="s">
        <v>818</v>
      </c>
      <c r="AH41" t="s">
        <v>817</v>
      </c>
      <c r="AI41" t="s">
        <v>617</v>
      </c>
      <c r="AX41" t="s">
        <v>374</v>
      </c>
      <c r="AY41" t="s">
        <v>818</v>
      </c>
      <c r="AZ41" t="s">
        <v>818</v>
      </c>
      <c r="BA41" t="s">
        <v>818</v>
      </c>
      <c r="BB41" t="s">
        <v>818</v>
      </c>
      <c r="BC41" t="s">
        <v>1876</v>
      </c>
      <c r="BD41" t="s">
        <v>818</v>
      </c>
      <c r="BE41" t="s">
        <v>818</v>
      </c>
      <c r="BF41" t="s">
        <v>818</v>
      </c>
      <c r="BG41" t="s">
        <v>818</v>
      </c>
      <c r="BH41" t="s">
        <v>1878</v>
      </c>
      <c r="BI41" t="s">
        <v>818</v>
      </c>
      <c r="BJ41" t="s">
        <v>818</v>
      </c>
      <c r="BK41" t="s">
        <v>818</v>
      </c>
      <c r="BL41" t="s">
        <v>818</v>
      </c>
      <c r="BM41" t="s">
        <v>818</v>
      </c>
      <c r="BN41" t="s">
        <v>818</v>
      </c>
      <c r="BO41" t="s">
        <v>818</v>
      </c>
      <c r="BP41" t="s">
        <v>818</v>
      </c>
    </row>
    <row r="42" spans="1:73" x14ac:dyDescent="0.35">
      <c r="A42">
        <v>5845</v>
      </c>
      <c r="B42">
        <v>2021</v>
      </c>
      <c r="C42" t="s">
        <v>55</v>
      </c>
      <c r="D42">
        <v>1</v>
      </c>
      <c r="E42" t="s">
        <v>713</v>
      </c>
      <c r="F42" t="s">
        <v>966</v>
      </c>
      <c r="G42" t="s">
        <v>889</v>
      </c>
      <c r="J42">
        <v>140</v>
      </c>
      <c r="N42" t="s">
        <v>968</v>
      </c>
      <c r="O42" t="s">
        <v>967</v>
      </c>
      <c r="P42" t="s">
        <v>140</v>
      </c>
      <c r="Q42" t="s">
        <v>21</v>
      </c>
      <c r="R42" t="s">
        <v>22</v>
      </c>
      <c r="S42">
        <v>1178</v>
      </c>
      <c r="T42" t="s">
        <v>13</v>
      </c>
      <c r="V42" t="s">
        <v>23</v>
      </c>
      <c r="W42" t="s">
        <v>244</v>
      </c>
      <c r="X42" t="s">
        <v>31</v>
      </c>
      <c r="Y42" t="s">
        <v>103</v>
      </c>
      <c r="AB42" t="s">
        <v>1992</v>
      </c>
      <c r="AC42" t="s">
        <v>354</v>
      </c>
      <c r="AD42" t="s">
        <v>819</v>
      </c>
      <c r="AE42" t="s">
        <v>817</v>
      </c>
      <c r="AF42" t="s">
        <v>817</v>
      </c>
      <c r="AG42" t="s">
        <v>819</v>
      </c>
      <c r="AH42" t="s">
        <v>819</v>
      </c>
      <c r="AX42" t="s">
        <v>714</v>
      </c>
      <c r="AY42" t="s">
        <v>818</v>
      </c>
      <c r="AZ42" t="s">
        <v>818</v>
      </c>
      <c r="BA42" t="s">
        <v>818</v>
      </c>
      <c r="BB42" t="s">
        <v>818</v>
      </c>
      <c r="BC42" t="s">
        <v>1876</v>
      </c>
      <c r="BD42" t="s">
        <v>818</v>
      </c>
      <c r="BE42" t="s">
        <v>818</v>
      </c>
      <c r="BF42" t="s">
        <v>818</v>
      </c>
      <c r="BG42" t="s">
        <v>818</v>
      </c>
      <c r="BH42" t="s">
        <v>818</v>
      </c>
      <c r="BI42" t="s">
        <v>818</v>
      </c>
      <c r="BJ42" t="s">
        <v>818</v>
      </c>
      <c r="BK42" t="s">
        <v>818</v>
      </c>
      <c r="BL42" t="s">
        <v>818</v>
      </c>
      <c r="BM42" t="s">
        <v>818</v>
      </c>
      <c r="BN42" t="s">
        <v>818</v>
      </c>
      <c r="BO42" t="s">
        <v>818</v>
      </c>
      <c r="BP42" t="s">
        <v>818</v>
      </c>
    </row>
    <row r="43" spans="1:73" x14ac:dyDescent="0.35">
      <c r="A43">
        <v>5838</v>
      </c>
      <c r="B43">
        <v>2007</v>
      </c>
      <c r="C43" t="s">
        <v>726</v>
      </c>
      <c r="D43">
        <v>1</v>
      </c>
      <c r="E43" t="s">
        <v>727</v>
      </c>
      <c r="F43" t="s">
        <v>946</v>
      </c>
      <c r="G43" t="s">
        <v>728</v>
      </c>
      <c r="J43">
        <v>49</v>
      </c>
      <c r="K43">
        <v>2</v>
      </c>
      <c r="L43">
        <v>285</v>
      </c>
      <c r="M43">
        <v>312</v>
      </c>
      <c r="N43">
        <v>0</v>
      </c>
      <c r="O43" t="s">
        <v>947</v>
      </c>
      <c r="P43" t="s">
        <v>728</v>
      </c>
      <c r="Q43" t="s">
        <v>37</v>
      </c>
      <c r="R43" t="s">
        <v>22</v>
      </c>
      <c r="S43">
        <v>1036</v>
      </c>
      <c r="T43" t="s">
        <v>13</v>
      </c>
      <c r="V43" t="s">
        <v>23</v>
      </c>
      <c r="W43" t="s">
        <v>172</v>
      </c>
      <c r="AB43" t="s">
        <v>1992</v>
      </c>
      <c r="AC43" t="s">
        <v>116</v>
      </c>
      <c r="AD43" t="s">
        <v>818</v>
      </c>
      <c r="AE43" t="s">
        <v>818</v>
      </c>
      <c r="AF43" t="s">
        <v>817</v>
      </c>
      <c r="AG43" t="s">
        <v>818</v>
      </c>
      <c r="AH43" t="s">
        <v>818</v>
      </c>
      <c r="AI43" t="s">
        <v>1824</v>
      </c>
      <c r="AY43" t="s">
        <v>818</v>
      </c>
      <c r="AZ43" t="s">
        <v>818</v>
      </c>
      <c r="BA43" t="s">
        <v>818</v>
      </c>
      <c r="BB43" t="s">
        <v>818</v>
      </c>
      <c r="BC43" t="s">
        <v>818</v>
      </c>
      <c r="BD43" t="s">
        <v>818</v>
      </c>
      <c r="BE43" t="s">
        <v>818</v>
      </c>
      <c r="BF43" t="s">
        <v>818</v>
      </c>
      <c r="BG43" t="s">
        <v>818</v>
      </c>
      <c r="BH43" t="s">
        <v>818</v>
      </c>
      <c r="BI43" t="s">
        <v>818</v>
      </c>
      <c r="BJ43" t="s">
        <v>818</v>
      </c>
      <c r="BK43" t="s">
        <v>818</v>
      </c>
      <c r="BL43" t="s">
        <v>818</v>
      </c>
      <c r="BM43" t="s">
        <v>818</v>
      </c>
      <c r="BN43" t="s">
        <v>818</v>
      </c>
      <c r="BO43" t="s">
        <v>818</v>
      </c>
      <c r="BP43" t="s">
        <v>818</v>
      </c>
    </row>
    <row r="44" spans="1:73" x14ac:dyDescent="0.35">
      <c r="A44">
        <v>5864</v>
      </c>
      <c r="B44">
        <v>2019</v>
      </c>
      <c r="C44" t="s">
        <v>75</v>
      </c>
      <c r="D44">
        <v>1</v>
      </c>
      <c r="E44" t="s">
        <v>677</v>
      </c>
      <c r="F44" t="s">
        <v>1029</v>
      </c>
      <c r="G44" t="s">
        <v>1031</v>
      </c>
      <c r="J44">
        <v>87</v>
      </c>
      <c r="K44">
        <v>2</v>
      </c>
      <c r="L44">
        <v>228</v>
      </c>
      <c r="M44">
        <v>252</v>
      </c>
      <c r="N44" t="s">
        <v>1032</v>
      </c>
      <c r="O44" t="s">
        <v>1030</v>
      </c>
      <c r="P44" t="s">
        <v>678</v>
      </c>
      <c r="Q44" t="s">
        <v>21</v>
      </c>
      <c r="R44" t="s">
        <v>83</v>
      </c>
      <c r="S44">
        <v>4104</v>
      </c>
      <c r="T44" t="s">
        <v>13</v>
      </c>
      <c r="U44" t="s">
        <v>16</v>
      </c>
      <c r="V44" t="s">
        <v>23</v>
      </c>
      <c r="W44" t="s">
        <v>172</v>
      </c>
      <c r="AB44" t="s">
        <v>1992</v>
      </c>
      <c r="AC44" t="s">
        <v>558</v>
      </c>
      <c r="AD44" t="s">
        <v>819</v>
      </c>
      <c r="AE44" t="s">
        <v>819</v>
      </c>
      <c r="AF44" t="s">
        <v>817</v>
      </c>
      <c r="AG44" t="s">
        <v>817</v>
      </c>
      <c r="AH44" t="s">
        <v>817</v>
      </c>
      <c r="AP44" t="s">
        <v>2001</v>
      </c>
      <c r="AX44" t="s">
        <v>2015</v>
      </c>
      <c r="AY44" t="s">
        <v>818</v>
      </c>
      <c r="AZ44" t="s">
        <v>818</v>
      </c>
      <c r="BA44" t="s">
        <v>818</v>
      </c>
      <c r="BB44" t="s">
        <v>818</v>
      </c>
      <c r="BC44" t="s">
        <v>818</v>
      </c>
      <c r="BD44" t="s">
        <v>818</v>
      </c>
      <c r="BE44" t="s">
        <v>818</v>
      </c>
      <c r="BF44" t="s">
        <v>818</v>
      </c>
      <c r="BG44" t="s">
        <v>818</v>
      </c>
      <c r="BH44" t="s">
        <v>818</v>
      </c>
      <c r="BI44" t="s">
        <v>1876</v>
      </c>
      <c r="BJ44" t="s">
        <v>1876</v>
      </c>
      <c r="BK44" t="s">
        <v>818</v>
      </c>
      <c r="BL44" t="s">
        <v>818</v>
      </c>
      <c r="BM44" t="s">
        <v>818</v>
      </c>
      <c r="BN44" t="s">
        <v>818</v>
      </c>
      <c r="BO44" t="s">
        <v>818</v>
      </c>
      <c r="BP44" t="s">
        <v>818</v>
      </c>
    </row>
    <row r="45" spans="1:73" x14ac:dyDescent="0.35">
      <c r="A45">
        <v>5883</v>
      </c>
      <c r="B45">
        <v>2022</v>
      </c>
      <c r="D45">
        <v>1</v>
      </c>
      <c r="E45" t="s">
        <v>636</v>
      </c>
      <c r="F45" t="s">
        <v>1093</v>
      </c>
      <c r="G45" t="s">
        <v>1095</v>
      </c>
      <c r="N45" t="s">
        <v>1096</v>
      </c>
      <c r="O45" t="s">
        <v>1094</v>
      </c>
      <c r="P45" t="s">
        <v>551</v>
      </c>
      <c r="Q45" t="s">
        <v>21</v>
      </c>
      <c r="R45" t="s">
        <v>83</v>
      </c>
      <c r="S45">
        <v>32621</v>
      </c>
      <c r="T45" t="s">
        <v>13</v>
      </c>
      <c r="V45" t="s">
        <v>23</v>
      </c>
      <c r="W45" t="s">
        <v>637</v>
      </c>
      <c r="AB45" t="s">
        <v>809</v>
      </c>
      <c r="AC45" t="s">
        <v>116</v>
      </c>
      <c r="AD45" t="s">
        <v>817</v>
      </c>
      <c r="AE45" t="s">
        <v>818</v>
      </c>
      <c r="AF45" t="s">
        <v>817</v>
      </c>
      <c r="AG45" t="s">
        <v>818</v>
      </c>
      <c r="AH45" t="s">
        <v>817</v>
      </c>
      <c r="AX45" t="s">
        <v>638</v>
      </c>
      <c r="AY45" t="s">
        <v>818</v>
      </c>
      <c r="AZ45" t="s">
        <v>818</v>
      </c>
      <c r="BA45" t="s">
        <v>1877</v>
      </c>
      <c r="BB45" t="s">
        <v>818</v>
      </c>
      <c r="BC45" t="s">
        <v>1876</v>
      </c>
      <c r="BD45" t="s">
        <v>818</v>
      </c>
      <c r="BE45" t="s">
        <v>818</v>
      </c>
      <c r="BF45" t="s">
        <v>818</v>
      </c>
      <c r="BG45" t="s">
        <v>818</v>
      </c>
      <c r="BH45" t="s">
        <v>818</v>
      </c>
      <c r="BI45" t="s">
        <v>818</v>
      </c>
      <c r="BJ45" t="s">
        <v>818</v>
      </c>
      <c r="BK45" t="s">
        <v>818</v>
      </c>
      <c r="BL45" t="s">
        <v>818</v>
      </c>
      <c r="BM45" t="s">
        <v>818</v>
      </c>
      <c r="BN45" t="s">
        <v>818</v>
      </c>
      <c r="BO45" t="s">
        <v>818</v>
      </c>
      <c r="BP45" t="s">
        <v>818</v>
      </c>
    </row>
    <row r="46" spans="1:73" x14ac:dyDescent="0.35">
      <c r="A46">
        <v>5847</v>
      </c>
      <c r="B46">
        <v>2022</v>
      </c>
      <c r="C46" t="s">
        <v>26</v>
      </c>
      <c r="D46">
        <v>1</v>
      </c>
      <c r="E46" t="s">
        <v>710</v>
      </c>
      <c r="F46" t="s">
        <v>973</v>
      </c>
      <c r="G46" t="s">
        <v>975</v>
      </c>
      <c r="J46">
        <v>66</v>
      </c>
      <c r="K46">
        <v>1</v>
      </c>
      <c r="L46">
        <v>24</v>
      </c>
      <c r="M46">
        <v>43</v>
      </c>
      <c r="N46" t="s">
        <v>976</v>
      </c>
      <c r="O46" t="s">
        <v>974</v>
      </c>
      <c r="P46" t="s">
        <v>589</v>
      </c>
      <c r="Q46" t="s">
        <v>29</v>
      </c>
      <c r="R46" t="s">
        <v>22</v>
      </c>
      <c r="S46">
        <v>463</v>
      </c>
      <c r="T46" t="s">
        <v>13</v>
      </c>
      <c r="V46" t="s">
        <v>23</v>
      </c>
      <c r="W46" t="s">
        <v>58</v>
      </c>
      <c r="AB46" t="s">
        <v>58</v>
      </c>
      <c r="AC46" t="s">
        <v>158</v>
      </c>
      <c r="AD46" t="s">
        <v>818</v>
      </c>
      <c r="AE46" t="s">
        <v>818</v>
      </c>
      <c r="AF46" t="s">
        <v>818</v>
      </c>
      <c r="AG46" t="s">
        <v>818</v>
      </c>
      <c r="AH46" t="s">
        <v>818</v>
      </c>
      <c r="AX46" t="s">
        <v>711</v>
      </c>
      <c r="AY46" t="s">
        <v>818</v>
      </c>
      <c r="AZ46" t="s">
        <v>818</v>
      </c>
      <c r="BA46" t="s">
        <v>818</v>
      </c>
      <c r="BB46" t="s">
        <v>1876</v>
      </c>
      <c r="BC46" t="s">
        <v>818</v>
      </c>
      <c r="BD46" t="s">
        <v>818</v>
      </c>
      <c r="BE46" t="s">
        <v>818</v>
      </c>
      <c r="BF46" t="s">
        <v>818</v>
      </c>
      <c r="BG46" t="s">
        <v>818</v>
      </c>
      <c r="BH46" t="s">
        <v>818</v>
      </c>
      <c r="BI46" t="s">
        <v>818</v>
      </c>
      <c r="BJ46" t="s">
        <v>818</v>
      </c>
      <c r="BK46" t="s">
        <v>818</v>
      </c>
      <c r="BL46" t="s">
        <v>818</v>
      </c>
      <c r="BM46" t="s">
        <v>818</v>
      </c>
      <c r="BN46" t="s">
        <v>818</v>
      </c>
      <c r="BO46" t="s">
        <v>818</v>
      </c>
      <c r="BP46" t="s">
        <v>818</v>
      </c>
      <c r="BT46" t="s">
        <v>712</v>
      </c>
    </row>
    <row r="47" spans="1:73" x14ac:dyDescent="0.35">
      <c r="A47">
        <v>5839</v>
      </c>
      <c r="B47">
        <v>2018</v>
      </c>
      <c r="C47" t="s">
        <v>18</v>
      </c>
      <c r="D47">
        <v>1</v>
      </c>
      <c r="E47" t="s">
        <v>724</v>
      </c>
      <c r="F47" t="s">
        <v>932</v>
      </c>
      <c r="G47" t="s">
        <v>675</v>
      </c>
      <c r="J47">
        <v>49</v>
      </c>
      <c r="K47">
        <v>3</v>
      </c>
      <c r="L47">
        <v>279</v>
      </c>
      <c r="M47">
        <v>288</v>
      </c>
      <c r="N47" t="s">
        <v>949</v>
      </c>
      <c r="O47" t="s">
        <v>948</v>
      </c>
      <c r="P47" t="s">
        <v>301</v>
      </c>
      <c r="Q47" t="s">
        <v>21</v>
      </c>
      <c r="R47" t="s">
        <v>22</v>
      </c>
      <c r="S47">
        <v>1200</v>
      </c>
      <c r="T47" t="s">
        <v>13</v>
      </c>
      <c r="V47" t="s">
        <v>23</v>
      </c>
      <c r="W47" t="s">
        <v>172</v>
      </c>
      <c r="AB47" t="s">
        <v>1992</v>
      </c>
      <c r="AC47" t="s">
        <v>354</v>
      </c>
      <c r="AD47" t="s">
        <v>819</v>
      </c>
      <c r="AE47" t="s">
        <v>817</v>
      </c>
      <c r="AF47" t="s">
        <v>817</v>
      </c>
      <c r="AG47" t="s">
        <v>819</v>
      </c>
      <c r="AH47" t="s">
        <v>817</v>
      </c>
      <c r="AI47" t="s">
        <v>738</v>
      </c>
      <c r="AL47" t="s">
        <v>617</v>
      </c>
      <c r="AP47" t="s">
        <v>2002</v>
      </c>
      <c r="AW47">
        <v>1</v>
      </c>
      <c r="AX47" t="s">
        <v>721</v>
      </c>
      <c r="AY47" t="s">
        <v>818</v>
      </c>
      <c r="AZ47" t="s">
        <v>818</v>
      </c>
      <c r="BA47" t="s">
        <v>1876</v>
      </c>
      <c r="BB47" t="s">
        <v>1876</v>
      </c>
      <c r="BC47" t="s">
        <v>1877</v>
      </c>
      <c r="BD47" t="s">
        <v>818</v>
      </c>
      <c r="BE47" t="s">
        <v>818</v>
      </c>
      <c r="BF47" t="s">
        <v>818</v>
      </c>
      <c r="BG47" t="s">
        <v>818</v>
      </c>
      <c r="BH47" t="s">
        <v>818</v>
      </c>
      <c r="BI47" t="s">
        <v>818</v>
      </c>
      <c r="BJ47" t="s">
        <v>818</v>
      </c>
      <c r="BK47" t="s">
        <v>818</v>
      </c>
      <c r="BL47" t="s">
        <v>818</v>
      </c>
      <c r="BM47" t="s">
        <v>818</v>
      </c>
      <c r="BN47" t="s">
        <v>818</v>
      </c>
      <c r="BO47" t="s">
        <v>818</v>
      </c>
      <c r="BP47" t="s">
        <v>818</v>
      </c>
      <c r="BQ47" t="s">
        <v>725</v>
      </c>
      <c r="BS47" t="s">
        <v>1953</v>
      </c>
    </row>
    <row r="48" spans="1:73" x14ac:dyDescent="0.35">
      <c r="A48">
        <v>5819</v>
      </c>
      <c r="B48">
        <v>2017</v>
      </c>
      <c r="C48" t="s">
        <v>104</v>
      </c>
      <c r="D48">
        <v>1</v>
      </c>
      <c r="E48" t="s">
        <v>768</v>
      </c>
      <c r="F48" t="s">
        <v>887</v>
      </c>
      <c r="G48" t="s">
        <v>889</v>
      </c>
      <c r="J48">
        <v>95</v>
      </c>
      <c r="L48">
        <v>73</v>
      </c>
      <c r="M48">
        <v>87</v>
      </c>
      <c r="N48" t="s">
        <v>890</v>
      </c>
      <c r="O48" t="s">
        <v>888</v>
      </c>
      <c r="P48" t="s">
        <v>140</v>
      </c>
      <c r="Q48" t="s">
        <v>21</v>
      </c>
      <c r="R48" t="s">
        <v>83</v>
      </c>
      <c r="S48">
        <v>396</v>
      </c>
      <c r="T48" t="s">
        <v>13</v>
      </c>
      <c r="V48" t="s">
        <v>23</v>
      </c>
      <c r="W48" t="s">
        <v>103</v>
      </c>
      <c r="AB48" t="s">
        <v>103</v>
      </c>
      <c r="AC48" t="s">
        <v>688</v>
      </c>
      <c r="AD48" t="s">
        <v>817</v>
      </c>
      <c r="AE48" t="s">
        <v>817</v>
      </c>
      <c r="AF48" t="s">
        <v>821</v>
      </c>
      <c r="AG48" t="s">
        <v>819</v>
      </c>
      <c r="AH48" t="s">
        <v>821</v>
      </c>
      <c r="AN48" t="s">
        <v>472</v>
      </c>
      <c r="AP48" t="s">
        <v>2022</v>
      </c>
      <c r="AX48" t="s">
        <v>769</v>
      </c>
      <c r="AY48" t="s">
        <v>818</v>
      </c>
      <c r="AZ48" t="s">
        <v>1876</v>
      </c>
      <c r="BA48" t="s">
        <v>1876</v>
      </c>
      <c r="BB48" t="s">
        <v>1876</v>
      </c>
      <c r="BC48" t="s">
        <v>818</v>
      </c>
      <c r="BD48" t="s">
        <v>818</v>
      </c>
      <c r="BE48" t="s">
        <v>818</v>
      </c>
      <c r="BF48" t="s">
        <v>818</v>
      </c>
      <c r="BG48" t="s">
        <v>818</v>
      </c>
      <c r="BH48" t="s">
        <v>818</v>
      </c>
      <c r="BI48" t="s">
        <v>818</v>
      </c>
      <c r="BJ48" t="s">
        <v>818</v>
      </c>
      <c r="BK48" t="s">
        <v>818</v>
      </c>
      <c r="BL48" t="s">
        <v>818</v>
      </c>
      <c r="BM48" t="s">
        <v>818</v>
      </c>
      <c r="BN48" t="s">
        <v>818</v>
      </c>
      <c r="BO48" t="s">
        <v>818</v>
      </c>
      <c r="BP48" t="s">
        <v>818</v>
      </c>
    </row>
    <row r="49" spans="1:73" x14ac:dyDescent="0.35">
      <c r="A49">
        <v>5997</v>
      </c>
      <c r="B49">
        <v>2018</v>
      </c>
      <c r="C49" t="s">
        <v>18</v>
      </c>
      <c r="D49">
        <v>1</v>
      </c>
      <c r="E49" t="s">
        <v>400</v>
      </c>
      <c r="F49" t="s">
        <v>1407</v>
      </c>
      <c r="G49" t="s">
        <v>1409</v>
      </c>
      <c r="J49">
        <v>33</v>
      </c>
      <c r="K49">
        <v>1</v>
      </c>
      <c r="L49">
        <v>60</v>
      </c>
      <c r="M49">
        <v>72</v>
      </c>
      <c r="N49" t="s">
        <v>1410</v>
      </c>
      <c r="O49" t="s">
        <v>1408</v>
      </c>
      <c r="P49" t="s">
        <v>401</v>
      </c>
      <c r="Q49" t="s">
        <v>124</v>
      </c>
      <c r="R49" t="s">
        <v>791</v>
      </c>
      <c r="S49">
        <v>156</v>
      </c>
      <c r="T49" t="s">
        <v>13</v>
      </c>
      <c r="U49" t="s">
        <v>16</v>
      </c>
      <c r="V49" t="s">
        <v>23</v>
      </c>
      <c r="W49" t="s">
        <v>800</v>
      </c>
      <c r="AB49" t="s">
        <v>816</v>
      </c>
      <c r="AC49" t="s">
        <v>193</v>
      </c>
      <c r="AD49" t="s">
        <v>818</v>
      </c>
      <c r="AE49" t="s">
        <v>819</v>
      </c>
      <c r="AF49" t="s">
        <v>817</v>
      </c>
      <c r="AG49" t="s">
        <v>819</v>
      </c>
      <c r="AH49" t="s">
        <v>818</v>
      </c>
      <c r="AP49" t="s">
        <v>2001</v>
      </c>
      <c r="AX49" t="s">
        <v>402</v>
      </c>
      <c r="AY49" t="s">
        <v>818</v>
      </c>
      <c r="AZ49" t="s">
        <v>818</v>
      </c>
      <c r="BA49" t="s">
        <v>818</v>
      </c>
      <c r="BB49" t="s">
        <v>818</v>
      </c>
      <c r="BC49" t="s">
        <v>818</v>
      </c>
      <c r="BD49" t="s">
        <v>818</v>
      </c>
      <c r="BE49" t="s">
        <v>818</v>
      </c>
      <c r="BF49" t="s">
        <v>818</v>
      </c>
      <c r="BG49" t="s">
        <v>818</v>
      </c>
      <c r="BH49" t="s">
        <v>818</v>
      </c>
      <c r="BI49" t="s">
        <v>818</v>
      </c>
      <c r="BJ49" t="s">
        <v>1878</v>
      </c>
      <c r="BK49" t="s">
        <v>818</v>
      </c>
      <c r="BL49" t="s">
        <v>818</v>
      </c>
      <c r="BM49" t="s">
        <v>818</v>
      </c>
      <c r="BN49" t="s">
        <v>818</v>
      </c>
      <c r="BO49" t="s">
        <v>818</v>
      </c>
      <c r="BP49" t="s">
        <v>818</v>
      </c>
    </row>
    <row r="50" spans="1:73" x14ac:dyDescent="0.35">
      <c r="A50">
        <v>6020</v>
      </c>
      <c r="B50">
        <v>2019</v>
      </c>
      <c r="C50" t="s">
        <v>75</v>
      </c>
      <c r="D50">
        <v>1</v>
      </c>
      <c r="E50" t="s">
        <v>363</v>
      </c>
      <c r="F50" t="s">
        <v>1447</v>
      </c>
      <c r="G50" t="s">
        <v>1449</v>
      </c>
      <c r="J50">
        <v>8</v>
      </c>
      <c r="K50">
        <v>1</v>
      </c>
      <c r="L50">
        <v>208</v>
      </c>
      <c r="M50">
        <v>231</v>
      </c>
      <c r="N50" t="s">
        <v>1450</v>
      </c>
      <c r="O50" t="s">
        <v>1448</v>
      </c>
      <c r="P50" t="s">
        <v>364</v>
      </c>
      <c r="Q50" t="s">
        <v>37</v>
      </c>
      <c r="R50" t="s">
        <v>791</v>
      </c>
      <c r="S50" t="s">
        <v>189</v>
      </c>
      <c r="T50" t="s">
        <v>13</v>
      </c>
      <c r="V50" t="s">
        <v>812</v>
      </c>
      <c r="W50" t="s">
        <v>253</v>
      </c>
      <c r="AB50" t="s">
        <v>253</v>
      </c>
      <c r="AC50" t="s">
        <v>845</v>
      </c>
      <c r="AD50" t="s">
        <v>819</v>
      </c>
      <c r="AE50" t="s">
        <v>818</v>
      </c>
      <c r="AF50" t="s">
        <v>818</v>
      </c>
      <c r="AG50" t="s">
        <v>818</v>
      </c>
      <c r="AH50" t="s">
        <v>818</v>
      </c>
      <c r="AP50" t="s">
        <v>2000</v>
      </c>
      <c r="AX50" t="s">
        <v>846</v>
      </c>
      <c r="AY50" t="s">
        <v>818</v>
      </c>
      <c r="AZ50" t="s">
        <v>818</v>
      </c>
      <c r="BA50" t="s">
        <v>818</v>
      </c>
      <c r="BB50" t="s">
        <v>818</v>
      </c>
      <c r="BC50" t="s">
        <v>1877</v>
      </c>
      <c r="BD50" t="s">
        <v>818</v>
      </c>
      <c r="BE50" t="s">
        <v>818</v>
      </c>
      <c r="BF50" t="s">
        <v>818</v>
      </c>
      <c r="BG50" t="s">
        <v>818</v>
      </c>
      <c r="BH50" t="s">
        <v>1877</v>
      </c>
      <c r="BI50" t="s">
        <v>818</v>
      </c>
      <c r="BJ50" t="s">
        <v>818</v>
      </c>
      <c r="BK50" t="s">
        <v>818</v>
      </c>
      <c r="BL50" t="s">
        <v>818</v>
      </c>
      <c r="BM50" t="s">
        <v>818</v>
      </c>
      <c r="BN50" t="s">
        <v>818</v>
      </c>
      <c r="BO50" t="s">
        <v>818</v>
      </c>
      <c r="BP50" t="s">
        <v>818</v>
      </c>
      <c r="BS50" t="s">
        <v>1894</v>
      </c>
    </row>
    <row r="51" spans="1:73" x14ac:dyDescent="0.35">
      <c r="A51">
        <v>6020</v>
      </c>
      <c r="B51">
        <v>2019</v>
      </c>
      <c r="C51" t="s">
        <v>75</v>
      </c>
      <c r="D51">
        <v>2</v>
      </c>
      <c r="E51" t="s">
        <v>363</v>
      </c>
      <c r="F51" t="s">
        <v>1447</v>
      </c>
      <c r="G51" t="s">
        <v>1449</v>
      </c>
      <c r="J51">
        <v>8</v>
      </c>
      <c r="K51">
        <v>1</v>
      </c>
      <c r="L51">
        <v>208</v>
      </c>
      <c r="M51">
        <v>231</v>
      </c>
      <c r="N51" t="s">
        <v>1450</v>
      </c>
      <c r="O51" t="s">
        <v>1448</v>
      </c>
      <c r="P51" t="s">
        <v>364</v>
      </c>
      <c r="Q51" t="s">
        <v>37</v>
      </c>
      <c r="R51" t="s">
        <v>791</v>
      </c>
      <c r="S51" t="s">
        <v>189</v>
      </c>
      <c r="T51" t="s">
        <v>13</v>
      </c>
      <c r="V51" t="s">
        <v>812</v>
      </c>
      <c r="W51" t="s">
        <v>253</v>
      </c>
      <c r="AB51" t="s">
        <v>253</v>
      </c>
      <c r="AC51" t="s">
        <v>193</v>
      </c>
      <c r="AD51" t="s">
        <v>819</v>
      </c>
      <c r="AE51" t="s">
        <v>818</v>
      </c>
      <c r="AF51" t="s">
        <v>818</v>
      </c>
      <c r="AG51" t="s">
        <v>818</v>
      </c>
      <c r="AH51" t="s">
        <v>818</v>
      </c>
      <c r="AP51" t="s">
        <v>2000</v>
      </c>
      <c r="AX51" t="s">
        <v>846</v>
      </c>
      <c r="AY51" t="s">
        <v>818</v>
      </c>
      <c r="AZ51" t="s">
        <v>818</v>
      </c>
      <c r="BA51" t="s">
        <v>818</v>
      </c>
      <c r="BB51" t="s">
        <v>818</v>
      </c>
      <c r="BC51" t="s">
        <v>1877</v>
      </c>
      <c r="BD51" t="s">
        <v>818</v>
      </c>
      <c r="BE51" t="s">
        <v>818</v>
      </c>
      <c r="BF51" t="s">
        <v>818</v>
      </c>
      <c r="BG51" t="s">
        <v>818</v>
      </c>
      <c r="BH51" t="s">
        <v>1877</v>
      </c>
      <c r="BI51" t="s">
        <v>818</v>
      </c>
      <c r="BJ51" t="s">
        <v>818</v>
      </c>
      <c r="BK51" t="s">
        <v>818</v>
      </c>
      <c r="BL51" t="s">
        <v>818</v>
      </c>
      <c r="BM51" t="s">
        <v>818</v>
      </c>
      <c r="BN51" t="s">
        <v>818</v>
      </c>
      <c r="BO51" t="s">
        <v>818</v>
      </c>
      <c r="BP51" t="s">
        <v>818</v>
      </c>
      <c r="BS51" t="s">
        <v>1893</v>
      </c>
    </row>
    <row r="52" spans="1:73" x14ac:dyDescent="0.35">
      <c r="A52">
        <v>6137</v>
      </c>
      <c r="B52">
        <v>2016</v>
      </c>
      <c r="C52" t="s">
        <v>42</v>
      </c>
      <c r="D52">
        <v>1</v>
      </c>
      <c r="E52" t="s">
        <v>43</v>
      </c>
      <c r="F52" t="s">
        <v>1776</v>
      </c>
      <c r="G52" t="s">
        <v>860</v>
      </c>
      <c r="J52">
        <v>32</v>
      </c>
      <c r="K52">
        <v>4</v>
      </c>
      <c r="L52">
        <v>547</v>
      </c>
      <c r="M52">
        <v>562</v>
      </c>
      <c r="N52" t="s">
        <v>1778</v>
      </c>
      <c r="O52" t="s">
        <v>1777</v>
      </c>
      <c r="P52" t="s">
        <v>44</v>
      </c>
      <c r="Q52" t="s">
        <v>12</v>
      </c>
      <c r="R52" t="s">
        <v>22</v>
      </c>
      <c r="S52">
        <v>249</v>
      </c>
      <c r="T52" t="s">
        <v>13</v>
      </c>
      <c r="V52" t="s">
        <v>23</v>
      </c>
      <c r="W52" t="s">
        <v>244</v>
      </c>
      <c r="AB52" t="s">
        <v>815</v>
      </c>
      <c r="AC52" t="s">
        <v>45</v>
      </c>
      <c r="AD52" t="s">
        <v>819</v>
      </c>
      <c r="AE52" t="s">
        <v>818</v>
      </c>
      <c r="AF52" t="s">
        <v>817</v>
      </c>
      <c r="AG52" t="s">
        <v>819</v>
      </c>
      <c r="AH52" t="s">
        <v>818</v>
      </c>
      <c r="AP52" t="s">
        <v>2002</v>
      </c>
      <c r="AW52">
        <v>1</v>
      </c>
      <c r="AX52" t="s">
        <v>46</v>
      </c>
      <c r="AY52" t="s">
        <v>818</v>
      </c>
      <c r="AZ52" t="s">
        <v>818</v>
      </c>
      <c r="BA52" t="s">
        <v>818</v>
      </c>
      <c r="BB52" t="s">
        <v>818</v>
      </c>
      <c r="BC52" t="s">
        <v>1877</v>
      </c>
      <c r="BD52" t="s">
        <v>818</v>
      </c>
      <c r="BE52" t="s">
        <v>818</v>
      </c>
      <c r="BF52" t="s">
        <v>818</v>
      </c>
      <c r="BG52" t="s">
        <v>818</v>
      </c>
      <c r="BH52" t="s">
        <v>818</v>
      </c>
      <c r="BI52" t="s">
        <v>818</v>
      </c>
      <c r="BJ52" t="s">
        <v>818</v>
      </c>
      <c r="BK52" t="s">
        <v>818</v>
      </c>
      <c r="BL52" t="s">
        <v>818</v>
      </c>
      <c r="BM52" t="s">
        <v>818</v>
      </c>
      <c r="BN52" t="s">
        <v>818</v>
      </c>
      <c r="BO52" t="s">
        <v>818</v>
      </c>
      <c r="BP52" t="s">
        <v>818</v>
      </c>
    </row>
    <row r="53" spans="1:73" x14ac:dyDescent="0.35">
      <c r="A53">
        <v>5965</v>
      </c>
      <c r="B53">
        <v>2019</v>
      </c>
      <c r="C53" t="s">
        <v>75</v>
      </c>
      <c r="D53">
        <v>1</v>
      </c>
      <c r="E53" t="s">
        <v>474</v>
      </c>
      <c r="F53" t="s">
        <v>1315</v>
      </c>
      <c r="G53" t="s">
        <v>1298</v>
      </c>
      <c r="J53">
        <v>11</v>
      </c>
      <c r="K53">
        <v>4</v>
      </c>
      <c r="L53">
        <v>967</v>
      </c>
      <c r="M53">
        <v>979</v>
      </c>
      <c r="N53" t="s">
        <v>1317</v>
      </c>
      <c r="O53" t="s">
        <v>1316</v>
      </c>
      <c r="P53" t="s">
        <v>475</v>
      </c>
      <c r="Q53" t="s">
        <v>21</v>
      </c>
      <c r="R53" t="s">
        <v>22</v>
      </c>
      <c r="S53">
        <v>1024</v>
      </c>
      <c r="T53" t="s">
        <v>13</v>
      </c>
      <c r="V53" t="s">
        <v>14</v>
      </c>
      <c r="W53" t="s">
        <v>95</v>
      </c>
      <c r="AB53" t="s">
        <v>816</v>
      </c>
      <c r="AC53" t="s">
        <v>129</v>
      </c>
      <c r="AD53" t="s">
        <v>819</v>
      </c>
      <c r="AE53" t="s">
        <v>821</v>
      </c>
      <c r="AF53" t="s">
        <v>819</v>
      </c>
      <c r="AG53" t="s">
        <v>818</v>
      </c>
      <c r="AH53" t="s">
        <v>819</v>
      </c>
      <c r="AI53" t="s">
        <v>1823</v>
      </c>
      <c r="AP53" t="s">
        <v>2000</v>
      </c>
      <c r="AV53" t="s">
        <v>16</v>
      </c>
      <c r="AX53" t="s">
        <v>476</v>
      </c>
      <c r="AY53" t="s">
        <v>1876</v>
      </c>
      <c r="AZ53" t="s">
        <v>1876</v>
      </c>
      <c r="BA53" t="s">
        <v>1876</v>
      </c>
      <c r="BB53" t="s">
        <v>818</v>
      </c>
      <c r="BC53" t="s">
        <v>818</v>
      </c>
      <c r="BD53" t="s">
        <v>818</v>
      </c>
      <c r="BE53" t="s">
        <v>818</v>
      </c>
      <c r="BF53" t="s">
        <v>818</v>
      </c>
      <c r="BG53" t="s">
        <v>818</v>
      </c>
      <c r="BH53" t="s">
        <v>818</v>
      </c>
      <c r="BI53" t="s">
        <v>818</v>
      </c>
      <c r="BJ53" t="s">
        <v>818</v>
      </c>
      <c r="BK53" t="s">
        <v>818</v>
      </c>
      <c r="BL53" t="s">
        <v>818</v>
      </c>
      <c r="BM53" t="s">
        <v>818</v>
      </c>
      <c r="BN53" t="s">
        <v>818</v>
      </c>
      <c r="BO53" t="s">
        <v>818</v>
      </c>
      <c r="BP53" t="s">
        <v>818</v>
      </c>
    </row>
    <row r="54" spans="1:73" x14ac:dyDescent="0.35">
      <c r="A54">
        <v>5964</v>
      </c>
      <c r="B54">
        <v>2016</v>
      </c>
      <c r="C54" t="s">
        <v>42</v>
      </c>
      <c r="D54">
        <v>1</v>
      </c>
      <c r="E54" t="s">
        <v>477</v>
      </c>
      <c r="F54" t="s">
        <v>1312</v>
      </c>
      <c r="G54" t="s">
        <v>944</v>
      </c>
      <c r="J54">
        <v>59</v>
      </c>
      <c r="L54">
        <v>165</v>
      </c>
      <c r="M54">
        <v>173</v>
      </c>
      <c r="N54" t="s">
        <v>1314</v>
      </c>
      <c r="O54" t="s">
        <v>1313</v>
      </c>
      <c r="P54" t="s">
        <v>224</v>
      </c>
      <c r="Q54" t="s">
        <v>21</v>
      </c>
      <c r="R54" t="s">
        <v>22</v>
      </c>
      <c r="S54">
        <v>384</v>
      </c>
      <c r="T54" t="s">
        <v>13</v>
      </c>
      <c r="V54" t="s">
        <v>14</v>
      </c>
      <c r="W54" t="s">
        <v>63</v>
      </c>
      <c r="AB54" t="s">
        <v>809</v>
      </c>
      <c r="AC54" t="s">
        <v>15</v>
      </c>
      <c r="AD54" t="s">
        <v>821</v>
      </c>
      <c r="AE54" t="s">
        <v>817</v>
      </c>
      <c r="AF54" t="s">
        <v>819</v>
      </c>
      <c r="AG54" t="s">
        <v>818</v>
      </c>
      <c r="AH54" t="s">
        <v>819</v>
      </c>
      <c r="AI54" t="s">
        <v>1831</v>
      </c>
      <c r="AV54" t="s">
        <v>16</v>
      </c>
      <c r="AX54" t="s">
        <v>478</v>
      </c>
      <c r="AY54" t="s">
        <v>1876</v>
      </c>
      <c r="AZ54" t="s">
        <v>1876</v>
      </c>
      <c r="BA54" t="s">
        <v>818</v>
      </c>
      <c r="BB54" t="s">
        <v>818</v>
      </c>
      <c r="BC54" t="s">
        <v>818</v>
      </c>
      <c r="BD54" t="s">
        <v>818</v>
      </c>
      <c r="BE54" t="s">
        <v>818</v>
      </c>
      <c r="BF54" t="s">
        <v>818</v>
      </c>
      <c r="BG54" t="s">
        <v>818</v>
      </c>
      <c r="BH54" t="s">
        <v>818</v>
      </c>
      <c r="BI54" t="s">
        <v>818</v>
      </c>
      <c r="BJ54" t="s">
        <v>818</v>
      </c>
      <c r="BK54" t="s">
        <v>818</v>
      </c>
      <c r="BL54" t="s">
        <v>818</v>
      </c>
      <c r="BM54" t="s">
        <v>818</v>
      </c>
      <c r="BN54" t="s">
        <v>818</v>
      </c>
      <c r="BO54" t="s">
        <v>818</v>
      </c>
      <c r="BP54" t="s">
        <v>818</v>
      </c>
      <c r="BS54" t="s">
        <v>479</v>
      </c>
    </row>
    <row r="55" spans="1:73" x14ac:dyDescent="0.35">
      <c r="A55">
        <v>5882</v>
      </c>
      <c r="B55">
        <v>2018</v>
      </c>
      <c r="C55" t="s">
        <v>18</v>
      </c>
      <c r="D55">
        <v>1</v>
      </c>
      <c r="E55" t="s">
        <v>639</v>
      </c>
      <c r="F55" t="s">
        <v>1090</v>
      </c>
      <c r="G55" t="s">
        <v>860</v>
      </c>
      <c r="J55">
        <v>34</v>
      </c>
      <c r="K55">
        <v>4</v>
      </c>
      <c r="L55">
        <v>865</v>
      </c>
      <c r="M55">
        <v>886</v>
      </c>
      <c r="N55" t="s">
        <v>1092</v>
      </c>
      <c r="O55" t="s">
        <v>1091</v>
      </c>
      <c r="P55" t="s">
        <v>44</v>
      </c>
      <c r="Q55" t="s">
        <v>21</v>
      </c>
      <c r="R55" t="s">
        <v>22</v>
      </c>
      <c r="S55">
        <v>602</v>
      </c>
      <c r="T55" t="s">
        <v>13</v>
      </c>
      <c r="V55" t="s">
        <v>23</v>
      </c>
      <c r="W55" t="s">
        <v>244</v>
      </c>
      <c r="AB55" t="s">
        <v>815</v>
      </c>
      <c r="AC55" t="s">
        <v>506</v>
      </c>
      <c r="AD55" t="s">
        <v>819</v>
      </c>
      <c r="AE55" t="s">
        <v>817</v>
      </c>
      <c r="AF55" t="s">
        <v>817</v>
      </c>
      <c r="AG55" t="s">
        <v>818</v>
      </c>
      <c r="AH55" t="s">
        <v>817</v>
      </c>
      <c r="AI55" t="s">
        <v>426</v>
      </c>
      <c r="AX55" t="s">
        <v>189</v>
      </c>
      <c r="AY55" t="s">
        <v>1876</v>
      </c>
      <c r="AZ55" t="s">
        <v>1876</v>
      </c>
      <c r="BA55" t="s">
        <v>1876</v>
      </c>
      <c r="BB55" t="s">
        <v>818</v>
      </c>
      <c r="BC55" t="s">
        <v>818</v>
      </c>
      <c r="BD55" t="s">
        <v>818</v>
      </c>
      <c r="BE55" t="s">
        <v>818</v>
      </c>
      <c r="BF55" t="s">
        <v>818</v>
      </c>
      <c r="BG55" t="s">
        <v>818</v>
      </c>
      <c r="BH55" t="s">
        <v>818</v>
      </c>
      <c r="BI55" t="s">
        <v>818</v>
      </c>
      <c r="BJ55" t="s">
        <v>818</v>
      </c>
      <c r="BK55" t="s">
        <v>818</v>
      </c>
      <c r="BL55" t="s">
        <v>1877</v>
      </c>
      <c r="BM55" t="s">
        <v>818</v>
      </c>
      <c r="BN55" t="s">
        <v>818</v>
      </c>
      <c r="BO55" t="s">
        <v>818</v>
      </c>
      <c r="BP55" t="s">
        <v>818</v>
      </c>
      <c r="BT55" t="s">
        <v>1906</v>
      </c>
      <c r="BU55" t="s">
        <v>2036</v>
      </c>
    </row>
    <row r="56" spans="1:73" x14ac:dyDescent="0.35">
      <c r="A56">
        <v>6085</v>
      </c>
      <c r="B56">
        <v>2019</v>
      </c>
      <c r="C56" t="s">
        <v>75</v>
      </c>
      <c r="D56">
        <v>1</v>
      </c>
      <c r="E56" t="s">
        <v>221</v>
      </c>
      <c r="F56" t="s">
        <v>1622</v>
      </c>
      <c r="G56" t="s">
        <v>1624</v>
      </c>
      <c r="J56">
        <v>28</v>
      </c>
      <c r="K56">
        <v>3</v>
      </c>
      <c r="L56">
        <v>268</v>
      </c>
      <c r="M56">
        <v>273</v>
      </c>
      <c r="N56" t="s">
        <v>1625</v>
      </c>
      <c r="O56" t="s">
        <v>1623</v>
      </c>
      <c r="P56" t="s">
        <v>222</v>
      </c>
      <c r="Q56" t="s">
        <v>29</v>
      </c>
      <c r="R56" t="s">
        <v>791</v>
      </c>
      <c r="S56">
        <v>585</v>
      </c>
      <c r="T56" t="s">
        <v>13</v>
      </c>
      <c r="V56" t="s">
        <v>23</v>
      </c>
      <c r="W56" t="s">
        <v>111</v>
      </c>
      <c r="AB56" t="s">
        <v>815</v>
      </c>
      <c r="AC56" t="s">
        <v>45</v>
      </c>
      <c r="AD56" t="s">
        <v>818</v>
      </c>
      <c r="AE56" t="s">
        <v>817</v>
      </c>
      <c r="AF56" t="s">
        <v>819</v>
      </c>
      <c r="AG56" t="s">
        <v>818</v>
      </c>
      <c r="AH56" t="s">
        <v>817</v>
      </c>
      <c r="AI56" t="s">
        <v>1851</v>
      </c>
      <c r="AY56" t="s">
        <v>1877</v>
      </c>
      <c r="AZ56" t="s">
        <v>1876</v>
      </c>
      <c r="BA56" t="s">
        <v>1877</v>
      </c>
      <c r="BB56" t="s">
        <v>818</v>
      </c>
      <c r="BC56" t="s">
        <v>818</v>
      </c>
      <c r="BD56" t="s">
        <v>818</v>
      </c>
      <c r="BE56" t="s">
        <v>1877</v>
      </c>
      <c r="BF56" t="s">
        <v>818</v>
      </c>
      <c r="BG56" t="s">
        <v>818</v>
      </c>
      <c r="BH56" t="s">
        <v>818</v>
      </c>
      <c r="BI56" t="s">
        <v>818</v>
      </c>
      <c r="BJ56" t="s">
        <v>818</v>
      </c>
      <c r="BK56" t="s">
        <v>818</v>
      </c>
      <c r="BL56" t="s">
        <v>818</v>
      </c>
      <c r="BM56" t="s">
        <v>818</v>
      </c>
      <c r="BN56" t="s">
        <v>818</v>
      </c>
      <c r="BO56" t="s">
        <v>818</v>
      </c>
      <c r="BP56" t="s">
        <v>818</v>
      </c>
    </row>
    <row r="57" spans="1:73" x14ac:dyDescent="0.35">
      <c r="A57">
        <v>6087</v>
      </c>
      <c r="B57">
        <v>2017</v>
      </c>
      <c r="C57" t="s">
        <v>104</v>
      </c>
      <c r="D57">
        <v>1</v>
      </c>
      <c r="E57" t="s">
        <v>215</v>
      </c>
      <c r="F57" t="s">
        <v>1628</v>
      </c>
      <c r="G57" t="s">
        <v>1624</v>
      </c>
      <c r="J57">
        <v>26</v>
      </c>
      <c r="K57">
        <v>6</v>
      </c>
      <c r="L57">
        <v>634</v>
      </c>
      <c r="M57">
        <v>640</v>
      </c>
      <c r="N57" t="s">
        <v>1630</v>
      </c>
      <c r="O57" t="s">
        <v>1629</v>
      </c>
      <c r="P57" t="s">
        <v>216</v>
      </c>
      <c r="Q57" t="s">
        <v>124</v>
      </c>
      <c r="R57" t="s">
        <v>791</v>
      </c>
      <c r="S57">
        <v>685</v>
      </c>
      <c r="T57" t="s">
        <v>13</v>
      </c>
      <c r="V57" t="s">
        <v>23</v>
      </c>
      <c r="W57" t="s">
        <v>111</v>
      </c>
      <c r="AB57" t="s">
        <v>815</v>
      </c>
      <c r="AC57" t="s">
        <v>112</v>
      </c>
      <c r="AD57" t="s">
        <v>817</v>
      </c>
      <c r="AE57" t="s">
        <v>817</v>
      </c>
      <c r="AF57" t="s">
        <v>819</v>
      </c>
      <c r="AG57" t="s">
        <v>818</v>
      </c>
      <c r="AH57" t="s">
        <v>817</v>
      </c>
      <c r="AL57" t="s">
        <v>1852</v>
      </c>
      <c r="AX57" t="s">
        <v>189</v>
      </c>
      <c r="AY57" t="s">
        <v>818</v>
      </c>
      <c r="AZ57" t="s">
        <v>818</v>
      </c>
      <c r="BA57" t="s">
        <v>1876</v>
      </c>
      <c r="BB57" t="s">
        <v>818</v>
      </c>
      <c r="BC57" t="s">
        <v>818</v>
      </c>
      <c r="BD57" t="s">
        <v>818</v>
      </c>
      <c r="BE57" t="s">
        <v>818</v>
      </c>
      <c r="BF57" t="s">
        <v>818</v>
      </c>
      <c r="BG57" t="s">
        <v>818</v>
      </c>
      <c r="BH57" t="s">
        <v>818</v>
      </c>
      <c r="BI57" t="s">
        <v>818</v>
      </c>
      <c r="BJ57" t="s">
        <v>818</v>
      </c>
      <c r="BK57" t="s">
        <v>818</v>
      </c>
      <c r="BL57" t="s">
        <v>818</v>
      </c>
      <c r="BM57" t="s">
        <v>818</v>
      </c>
      <c r="BN57" t="s">
        <v>818</v>
      </c>
      <c r="BO57" t="s">
        <v>818</v>
      </c>
      <c r="BP57" t="s">
        <v>818</v>
      </c>
    </row>
    <row r="58" spans="1:73" x14ac:dyDescent="0.35">
      <c r="A58">
        <v>5986</v>
      </c>
      <c r="B58">
        <v>2022</v>
      </c>
      <c r="C58" t="s">
        <v>26</v>
      </c>
      <c r="D58">
        <v>1</v>
      </c>
      <c r="E58" t="s">
        <v>424</v>
      </c>
      <c r="F58" t="s">
        <v>1379</v>
      </c>
      <c r="G58" t="s">
        <v>1381</v>
      </c>
      <c r="J58">
        <v>78</v>
      </c>
      <c r="N58" t="s">
        <v>1382</v>
      </c>
      <c r="O58" t="s">
        <v>1380</v>
      </c>
      <c r="P58" t="s">
        <v>425</v>
      </c>
      <c r="Q58" t="s">
        <v>21</v>
      </c>
      <c r="R58" t="s">
        <v>22</v>
      </c>
      <c r="S58">
        <v>244</v>
      </c>
      <c r="T58" t="s">
        <v>13</v>
      </c>
      <c r="V58" t="s">
        <v>14</v>
      </c>
      <c r="W58" t="s">
        <v>63</v>
      </c>
      <c r="AB58" t="s">
        <v>809</v>
      </c>
      <c r="AC58" t="s">
        <v>91</v>
      </c>
      <c r="AD58" t="s">
        <v>817</v>
      </c>
      <c r="AE58" t="s">
        <v>818</v>
      </c>
      <c r="AF58" t="s">
        <v>819</v>
      </c>
      <c r="AG58" t="s">
        <v>817</v>
      </c>
      <c r="AH58" t="s">
        <v>819</v>
      </c>
      <c r="AI58" t="s">
        <v>426</v>
      </c>
      <c r="AX58" t="s">
        <v>427</v>
      </c>
      <c r="AY58" t="s">
        <v>818</v>
      </c>
      <c r="AZ58" t="s">
        <v>1876</v>
      </c>
      <c r="BA58" t="s">
        <v>818</v>
      </c>
      <c r="BB58" t="s">
        <v>818</v>
      </c>
      <c r="BC58" t="s">
        <v>818</v>
      </c>
      <c r="BD58" t="s">
        <v>818</v>
      </c>
      <c r="BE58" t="s">
        <v>818</v>
      </c>
      <c r="BF58" t="s">
        <v>818</v>
      </c>
      <c r="BG58" t="s">
        <v>818</v>
      </c>
      <c r="BH58" t="s">
        <v>818</v>
      </c>
      <c r="BI58" t="s">
        <v>818</v>
      </c>
      <c r="BJ58" t="s">
        <v>818</v>
      </c>
      <c r="BK58" t="s">
        <v>818</v>
      </c>
      <c r="BL58" t="s">
        <v>818</v>
      </c>
      <c r="BM58" t="s">
        <v>818</v>
      </c>
      <c r="BN58" t="s">
        <v>818</v>
      </c>
      <c r="BO58" t="s">
        <v>818</v>
      </c>
      <c r="BP58" t="s">
        <v>818</v>
      </c>
      <c r="BT58" t="s">
        <v>428</v>
      </c>
      <c r="BU58" t="s">
        <v>2038</v>
      </c>
    </row>
    <row r="59" spans="1:73" x14ac:dyDescent="0.35">
      <c r="A59">
        <v>5977</v>
      </c>
      <c r="B59">
        <v>2019</v>
      </c>
      <c r="C59" t="s">
        <v>75</v>
      </c>
      <c r="D59">
        <v>1</v>
      </c>
      <c r="E59" t="s">
        <v>448</v>
      </c>
      <c r="F59" t="s">
        <v>1352</v>
      </c>
      <c r="G59" t="s">
        <v>907</v>
      </c>
      <c r="J59">
        <v>22</v>
      </c>
      <c r="K59">
        <v>4</v>
      </c>
      <c r="L59">
        <v>499</v>
      </c>
      <c r="M59">
        <v>518</v>
      </c>
      <c r="N59" t="s">
        <v>1354</v>
      </c>
      <c r="O59" t="s">
        <v>1353</v>
      </c>
      <c r="P59" t="s">
        <v>418</v>
      </c>
      <c r="Q59" t="s">
        <v>21</v>
      </c>
      <c r="R59" t="s">
        <v>22</v>
      </c>
      <c r="S59">
        <v>332</v>
      </c>
      <c r="T59" t="s">
        <v>13</v>
      </c>
      <c r="V59" t="s">
        <v>14</v>
      </c>
      <c r="W59" t="s">
        <v>95</v>
      </c>
      <c r="AB59" t="s">
        <v>816</v>
      </c>
      <c r="AC59" t="s">
        <v>15</v>
      </c>
      <c r="AD59" t="s">
        <v>819</v>
      </c>
      <c r="AE59" t="s">
        <v>817</v>
      </c>
      <c r="AF59" t="s">
        <v>819</v>
      </c>
      <c r="AG59" t="s">
        <v>818</v>
      </c>
      <c r="AH59" t="s">
        <v>819</v>
      </c>
      <c r="AI59" t="s">
        <v>830</v>
      </c>
      <c r="AN59" t="s">
        <v>732</v>
      </c>
      <c r="AX59" t="s">
        <v>164</v>
      </c>
      <c r="AY59" t="s">
        <v>1877</v>
      </c>
      <c r="AZ59" t="s">
        <v>1878</v>
      </c>
      <c r="BA59" t="s">
        <v>1878</v>
      </c>
      <c r="BB59" t="s">
        <v>1878</v>
      </c>
      <c r="BC59" t="s">
        <v>818</v>
      </c>
      <c r="BD59" t="s">
        <v>1876</v>
      </c>
      <c r="BE59" t="s">
        <v>1878</v>
      </c>
      <c r="BF59" t="s">
        <v>818</v>
      </c>
      <c r="BG59" t="s">
        <v>818</v>
      </c>
      <c r="BH59" t="s">
        <v>818</v>
      </c>
      <c r="BI59" t="s">
        <v>818</v>
      </c>
      <c r="BJ59" t="s">
        <v>1878</v>
      </c>
      <c r="BK59" t="s">
        <v>1878</v>
      </c>
      <c r="BL59" t="s">
        <v>818</v>
      </c>
      <c r="BM59" t="s">
        <v>818</v>
      </c>
      <c r="BN59" t="s">
        <v>1876</v>
      </c>
      <c r="BO59" t="s">
        <v>818</v>
      </c>
      <c r="BP59" t="s">
        <v>818</v>
      </c>
      <c r="BT59" t="s">
        <v>1947</v>
      </c>
      <c r="BU59" t="s">
        <v>2038</v>
      </c>
    </row>
    <row r="60" spans="1:73" x14ac:dyDescent="0.35">
      <c r="A60">
        <v>5849</v>
      </c>
      <c r="B60">
        <v>2012</v>
      </c>
      <c r="C60" t="s">
        <v>67</v>
      </c>
      <c r="D60">
        <v>1</v>
      </c>
      <c r="E60" t="s">
        <v>706</v>
      </c>
      <c r="F60" t="s">
        <v>981</v>
      </c>
      <c r="G60" t="s">
        <v>983</v>
      </c>
      <c r="J60">
        <v>51</v>
      </c>
      <c r="K60">
        <v>3</v>
      </c>
      <c r="L60">
        <v>24</v>
      </c>
      <c r="M60">
        <v>51</v>
      </c>
      <c r="N60" t="s">
        <v>984</v>
      </c>
      <c r="O60" t="s">
        <v>982</v>
      </c>
      <c r="P60" t="s">
        <v>110</v>
      </c>
      <c r="Q60" t="s">
        <v>124</v>
      </c>
      <c r="R60" t="s">
        <v>791</v>
      </c>
      <c r="S60">
        <v>349</v>
      </c>
      <c r="T60" t="s">
        <v>13</v>
      </c>
      <c r="V60" t="s">
        <v>23</v>
      </c>
      <c r="W60" t="s">
        <v>637</v>
      </c>
      <c r="X60" t="s">
        <v>798</v>
      </c>
      <c r="Y60" t="s">
        <v>244</v>
      </c>
      <c r="AB60" t="s">
        <v>1992</v>
      </c>
      <c r="AC60" t="s">
        <v>495</v>
      </c>
      <c r="AD60" t="s">
        <v>819</v>
      </c>
      <c r="AE60" t="s">
        <v>819</v>
      </c>
      <c r="AF60" t="s">
        <v>819</v>
      </c>
      <c r="AG60" t="s">
        <v>818</v>
      </c>
      <c r="AH60" t="s">
        <v>821</v>
      </c>
      <c r="AP60" t="s">
        <v>2000</v>
      </c>
      <c r="AX60" t="s">
        <v>707</v>
      </c>
      <c r="AY60" t="s">
        <v>818</v>
      </c>
      <c r="AZ60" t="s">
        <v>1876</v>
      </c>
      <c r="BA60" t="s">
        <v>818</v>
      </c>
      <c r="BB60" t="s">
        <v>818</v>
      </c>
      <c r="BC60" t="s">
        <v>818</v>
      </c>
      <c r="BD60" t="s">
        <v>818</v>
      </c>
      <c r="BE60" t="s">
        <v>818</v>
      </c>
      <c r="BF60" t="s">
        <v>818</v>
      </c>
      <c r="BG60" t="s">
        <v>818</v>
      </c>
      <c r="BH60" t="s">
        <v>818</v>
      </c>
      <c r="BI60" t="s">
        <v>818</v>
      </c>
      <c r="BJ60" t="s">
        <v>818</v>
      </c>
      <c r="BK60" t="s">
        <v>818</v>
      </c>
      <c r="BL60" t="s">
        <v>818</v>
      </c>
      <c r="BM60" t="s">
        <v>818</v>
      </c>
      <c r="BN60" t="s">
        <v>818</v>
      </c>
      <c r="BO60" t="s">
        <v>818</v>
      </c>
      <c r="BP60" t="s">
        <v>818</v>
      </c>
    </row>
    <row r="61" spans="1:73" x14ac:dyDescent="0.35">
      <c r="A61">
        <v>5862</v>
      </c>
      <c r="B61">
        <v>2018</v>
      </c>
      <c r="C61" t="s">
        <v>18</v>
      </c>
      <c r="D61">
        <v>1</v>
      </c>
      <c r="E61" t="s">
        <v>1022</v>
      </c>
      <c r="F61" t="s">
        <v>1023</v>
      </c>
      <c r="G61" t="s">
        <v>1025</v>
      </c>
      <c r="H61" t="s">
        <v>1026</v>
      </c>
      <c r="I61" t="s">
        <v>1027</v>
      </c>
      <c r="J61">
        <v>6</v>
      </c>
      <c r="K61">
        <v>2</v>
      </c>
      <c r="L61">
        <v>170</v>
      </c>
      <c r="M61">
        <v>190</v>
      </c>
      <c r="N61" t="s">
        <v>1028</v>
      </c>
      <c r="O61" t="s">
        <v>1024</v>
      </c>
      <c r="P61" t="s">
        <v>679</v>
      </c>
      <c r="Q61" t="s">
        <v>12</v>
      </c>
      <c r="R61" t="s">
        <v>22</v>
      </c>
      <c r="S61">
        <v>159</v>
      </c>
      <c r="T61" t="s">
        <v>13</v>
      </c>
      <c r="V61" t="s">
        <v>23</v>
      </c>
      <c r="W61" t="s">
        <v>103</v>
      </c>
      <c r="X61" t="s">
        <v>244</v>
      </c>
      <c r="AB61" t="s">
        <v>1992</v>
      </c>
      <c r="AC61" t="s">
        <v>91</v>
      </c>
      <c r="AD61" t="s">
        <v>819</v>
      </c>
      <c r="AE61" t="s">
        <v>818</v>
      </c>
      <c r="AF61" t="s">
        <v>819</v>
      </c>
      <c r="AG61" t="s">
        <v>818</v>
      </c>
      <c r="AH61" t="s">
        <v>821</v>
      </c>
      <c r="AP61" t="s">
        <v>2002</v>
      </c>
      <c r="AW61">
        <v>1</v>
      </c>
      <c r="AX61" t="s">
        <v>680</v>
      </c>
      <c r="AY61" t="s">
        <v>818</v>
      </c>
      <c r="AZ61" t="s">
        <v>818</v>
      </c>
      <c r="BA61" t="s">
        <v>818</v>
      </c>
      <c r="BB61" t="s">
        <v>818</v>
      </c>
      <c r="BC61" t="s">
        <v>1877</v>
      </c>
      <c r="BD61" t="s">
        <v>818</v>
      </c>
      <c r="BE61" t="s">
        <v>818</v>
      </c>
      <c r="BF61" t="s">
        <v>818</v>
      </c>
      <c r="BG61" t="s">
        <v>818</v>
      </c>
      <c r="BH61" t="s">
        <v>818</v>
      </c>
      <c r="BI61" t="s">
        <v>818</v>
      </c>
      <c r="BJ61" t="s">
        <v>818</v>
      </c>
      <c r="BK61" t="s">
        <v>818</v>
      </c>
      <c r="BL61" t="s">
        <v>818</v>
      </c>
      <c r="BM61" t="s">
        <v>818</v>
      </c>
      <c r="BN61" t="s">
        <v>818</v>
      </c>
      <c r="BO61" t="s">
        <v>818</v>
      </c>
      <c r="BP61" t="s">
        <v>818</v>
      </c>
    </row>
    <row r="62" spans="1:73" x14ac:dyDescent="0.35">
      <c r="A62">
        <v>6124</v>
      </c>
      <c r="B62">
        <v>2023</v>
      </c>
      <c r="C62" t="s">
        <v>80</v>
      </c>
      <c r="D62">
        <v>1</v>
      </c>
      <c r="E62" t="s">
        <v>89</v>
      </c>
      <c r="F62" t="s">
        <v>1740</v>
      </c>
      <c r="G62" t="s">
        <v>1276</v>
      </c>
      <c r="J62">
        <v>50</v>
      </c>
      <c r="K62">
        <v>4</v>
      </c>
      <c r="L62">
        <v>465</v>
      </c>
      <c r="M62">
        <v>477</v>
      </c>
      <c r="N62" t="s">
        <v>1742</v>
      </c>
      <c r="O62" t="s">
        <v>1741</v>
      </c>
      <c r="P62" t="s">
        <v>90</v>
      </c>
      <c r="Q62" t="s">
        <v>12</v>
      </c>
      <c r="R62" t="s">
        <v>22</v>
      </c>
      <c r="S62">
        <v>560</v>
      </c>
      <c r="T62" t="s">
        <v>13</v>
      </c>
      <c r="V62" t="s">
        <v>14</v>
      </c>
      <c r="W62" t="s">
        <v>172</v>
      </c>
      <c r="AB62" t="s">
        <v>1992</v>
      </c>
      <c r="AC62" t="s">
        <v>91</v>
      </c>
      <c r="AD62" t="s">
        <v>819</v>
      </c>
      <c r="AE62" t="s">
        <v>817</v>
      </c>
      <c r="AF62" t="s">
        <v>819</v>
      </c>
      <c r="AG62" t="s">
        <v>819</v>
      </c>
      <c r="AH62" t="s">
        <v>817</v>
      </c>
      <c r="AI62" t="s">
        <v>1822</v>
      </c>
      <c r="AL62" t="s">
        <v>1830</v>
      </c>
      <c r="AN62" t="s">
        <v>486</v>
      </c>
      <c r="AP62" t="s">
        <v>2002</v>
      </c>
      <c r="AQ62" t="s">
        <v>2003</v>
      </c>
      <c r="AX62" t="s">
        <v>92</v>
      </c>
      <c r="AY62" t="s">
        <v>818</v>
      </c>
      <c r="AZ62" t="s">
        <v>818</v>
      </c>
      <c r="BA62" t="s">
        <v>818</v>
      </c>
      <c r="BB62" t="s">
        <v>818</v>
      </c>
      <c r="BC62" t="s">
        <v>818</v>
      </c>
      <c r="BD62" t="s">
        <v>818</v>
      </c>
      <c r="BE62" t="s">
        <v>818</v>
      </c>
      <c r="BF62" t="s">
        <v>818</v>
      </c>
      <c r="BG62" t="s">
        <v>818</v>
      </c>
      <c r="BH62" t="s">
        <v>818</v>
      </c>
      <c r="BI62" t="s">
        <v>818</v>
      </c>
      <c r="BJ62" t="s">
        <v>818</v>
      </c>
      <c r="BK62" t="s">
        <v>818</v>
      </c>
      <c r="BL62" t="s">
        <v>818</v>
      </c>
      <c r="BM62" t="s">
        <v>818</v>
      </c>
      <c r="BN62" t="s">
        <v>818</v>
      </c>
      <c r="BO62" t="s">
        <v>818</v>
      </c>
      <c r="BP62" t="s">
        <v>818</v>
      </c>
    </row>
    <row r="63" spans="1:73" x14ac:dyDescent="0.35">
      <c r="A63">
        <v>6141</v>
      </c>
      <c r="B63">
        <v>2020</v>
      </c>
      <c r="C63" t="s">
        <v>9</v>
      </c>
      <c r="D63">
        <v>1</v>
      </c>
      <c r="E63" t="s">
        <v>10</v>
      </c>
      <c r="F63" t="s">
        <v>1789</v>
      </c>
      <c r="G63" t="s">
        <v>1791</v>
      </c>
      <c r="J63">
        <v>122</v>
      </c>
      <c r="K63">
        <v>2</v>
      </c>
      <c r="L63">
        <v>104</v>
      </c>
      <c r="M63">
        <v>113</v>
      </c>
      <c r="N63" t="s">
        <v>1792</v>
      </c>
      <c r="O63" t="s">
        <v>1790</v>
      </c>
      <c r="P63" t="s">
        <v>11</v>
      </c>
      <c r="Q63" t="s">
        <v>12</v>
      </c>
      <c r="R63" t="s">
        <v>22</v>
      </c>
      <c r="S63">
        <v>154</v>
      </c>
      <c r="T63" t="s">
        <v>13</v>
      </c>
      <c r="V63" t="s">
        <v>14</v>
      </c>
      <c r="W63" t="s">
        <v>95</v>
      </c>
      <c r="AB63" t="s">
        <v>816</v>
      </c>
      <c r="AC63" t="s">
        <v>15</v>
      </c>
      <c r="AD63" t="s">
        <v>817</v>
      </c>
      <c r="AE63" t="s">
        <v>819</v>
      </c>
      <c r="AF63" t="s">
        <v>819</v>
      </c>
      <c r="AG63" t="s">
        <v>819</v>
      </c>
      <c r="AH63" t="s">
        <v>817</v>
      </c>
      <c r="AX63" t="s">
        <v>17</v>
      </c>
      <c r="AY63" t="s">
        <v>818</v>
      </c>
      <c r="AZ63" t="s">
        <v>818</v>
      </c>
      <c r="BA63" t="s">
        <v>818</v>
      </c>
      <c r="BB63" t="s">
        <v>818</v>
      </c>
      <c r="BC63" t="s">
        <v>818</v>
      </c>
      <c r="BD63" t="s">
        <v>818</v>
      </c>
      <c r="BE63" t="s">
        <v>818</v>
      </c>
      <c r="BF63" t="s">
        <v>818</v>
      </c>
      <c r="BG63" t="s">
        <v>818</v>
      </c>
      <c r="BH63" t="s">
        <v>818</v>
      </c>
      <c r="BI63" t="s">
        <v>818</v>
      </c>
      <c r="BJ63" t="s">
        <v>818</v>
      </c>
      <c r="BK63" t="s">
        <v>818</v>
      </c>
      <c r="BL63" t="s">
        <v>818</v>
      </c>
      <c r="BM63" t="s">
        <v>818</v>
      </c>
      <c r="BN63" t="s">
        <v>818</v>
      </c>
      <c r="BO63" t="s">
        <v>818</v>
      </c>
      <c r="BP63" t="s">
        <v>818</v>
      </c>
    </row>
    <row r="64" spans="1:73" x14ac:dyDescent="0.35">
      <c r="A64">
        <v>5982</v>
      </c>
      <c r="B64">
        <v>2021</v>
      </c>
      <c r="C64" t="s">
        <v>55</v>
      </c>
      <c r="D64">
        <v>1</v>
      </c>
      <c r="E64" t="s">
        <v>435</v>
      </c>
      <c r="F64" t="s">
        <v>1367</v>
      </c>
      <c r="G64" t="s">
        <v>1369</v>
      </c>
      <c r="J64">
        <v>91</v>
      </c>
      <c r="K64">
        <v>3</v>
      </c>
      <c r="L64">
        <v>402</v>
      </c>
      <c r="M64">
        <v>407</v>
      </c>
      <c r="N64">
        <v>0</v>
      </c>
      <c r="O64" t="s">
        <v>1368</v>
      </c>
      <c r="P64" t="s">
        <v>436</v>
      </c>
      <c r="Q64" t="s">
        <v>12</v>
      </c>
      <c r="R64" t="s">
        <v>22</v>
      </c>
      <c r="S64">
        <v>400</v>
      </c>
      <c r="T64" t="s">
        <v>13</v>
      </c>
      <c r="V64" t="s">
        <v>23</v>
      </c>
      <c r="W64" t="s">
        <v>795</v>
      </c>
      <c r="AB64" t="s">
        <v>814</v>
      </c>
      <c r="AC64" t="s">
        <v>91</v>
      </c>
      <c r="AD64" t="s">
        <v>819</v>
      </c>
      <c r="AE64" t="s">
        <v>818</v>
      </c>
      <c r="AF64" t="s">
        <v>817</v>
      </c>
      <c r="AG64" t="s">
        <v>818</v>
      </c>
      <c r="AH64" t="s">
        <v>818</v>
      </c>
      <c r="AY64" t="s">
        <v>818</v>
      </c>
      <c r="AZ64" t="s">
        <v>818</v>
      </c>
      <c r="BA64" t="s">
        <v>818</v>
      </c>
      <c r="BB64" t="s">
        <v>818</v>
      </c>
      <c r="BC64" t="s">
        <v>818</v>
      </c>
      <c r="BD64" t="s">
        <v>818</v>
      </c>
      <c r="BE64" t="s">
        <v>818</v>
      </c>
      <c r="BF64" t="s">
        <v>818</v>
      </c>
      <c r="BG64" t="s">
        <v>818</v>
      </c>
      <c r="BH64" t="s">
        <v>818</v>
      </c>
      <c r="BI64" t="s">
        <v>818</v>
      </c>
      <c r="BJ64" t="s">
        <v>818</v>
      </c>
      <c r="BK64" t="s">
        <v>818</v>
      </c>
      <c r="BL64" t="s">
        <v>818</v>
      </c>
      <c r="BM64" t="s">
        <v>818</v>
      </c>
      <c r="BN64" t="s">
        <v>818</v>
      </c>
      <c r="BO64" t="s">
        <v>818</v>
      </c>
      <c r="BP64" t="s">
        <v>818</v>
      </c>
    </row>
    <row r="65" spans="1:73" x14ac:dyDescent="0.35">
      <c r="A65">
        <v>6036</v>
      </c>
      <c r="B65">
        <v>2022</v>
      </c>
      <c r="C65" t="s">
        <v>26</v>
      </c>
      <c r="D65">
        <v>1</v>
      </c>
      <c r="E65" t="s">
        <v>330</v>
      </c>
      <c r="F65" t="s">
        <v>1487</v>
      </c>
      <c r="G65" t="s">
        <v>1489</v>
      </c>
      <c r="J65">
        <v>2022</v>
      </c>
      <c r="N65" t="s">
        <v>1490</v>
      </c>
      <c r="O65" t="s">
        <v>1488</v>
      </c>
      <c r="P65" t="s">
        <v>331</v>
      </c>
      <c r="Q65" t="s">
        <v>12</v>
      </c>
      <c r="R65" t="s">
        <v>22</v>
      </c>
      <c r="S65">
        <v>106</v>
      </c>
      <c r="T65" t="s">
        <v>13</v>
      </c>
      <c r="V65" t="s">
        <v>14</v>
      </c>
      <c r="W65" t="s">
        <v>172</v>
      </c>
      <c r="AB65" t="s">
        <v>1992</v>
      </c>
      <c r="AC65" t="s">
        <v>15</v>
      </c>
      <c r="AD65" t="s">
        <v>819</v>
      </c>
      <c r="AE65" t="s">
        <v>818</v>
      </c>
      <c r="AF65" t="s">
        <v>819</v>
      </c>
      <c r="AG65" t="s">
        <v>818</v>
      </c>
      <c r="AH65" t="s">
        <v>819</v>
      </c>
      <c r="AI65" t="s">
        <v>1837</v>
      </c>
      <c r="AP65" t="s">
        <v>2002</v>
      </c>
      <c r="AQ65" t="s">
        <v>2000</v>
      </c>
      <c r="AX65" t="s">
        <v>1954</v>
      </c>
      <c r="AY65" t="s">
        <v>818</v>
      </c>
      <c r="AZ65" t="s">
        <v>818</v>
      </c>
      <c r="BA65" t="s">
        <v>818</v>
      </c>
      <c r="BB65" t="s">
        <v>818</v>
      </c>
      <c r="BC65" t="s">
        <v>818</v>
      </c>
      <c r="BD65" t="s">
        <v>818</v>
      </c>
      <c r="BE65" t="s">
        <v>818</v>
      </c>
      <c r="BF65" t="s">
        <v>818</v>
      </c>
      <c r="BG65" t="s">
        <v>818</v>
      </c>
      <c r="BH65" t="s">
        <v>818</v>
      </c>
      <c r="BI65" t="s">
        <v>818</v>
      </c>
      <c r="BJ65" t="s">
        <v>818</v>
      </c>
      <c r="BK65" t="s">
        <v>818</v>
      </c>
      <c r="BL65" t="s">
        <v>818</v>
      </c>
      <c r="BM65" t="s">
        <v>818</v>
      </c>
      <c r="BN65" t="s">
        <v>818</v>
      </c>
      <c r="BO65" t="s">
        <v>818</v>
      </c>
      <c r="BP65" t="s">
        <v>818</v>
      </c>
    </row>
    <row r="66" spans="1:73" x14ac:dyDescent="0.35">
      <c r="A66">
        <v>6040</v>
      </c>
      <c r="B66">
        <v>2016</v>
      </c>
      <c r="C66" t="s">
        <v>42</v>
      </c>
      <c r="D66">
        <v>1</v>
      </c>
      <c r="E66" t="s">
        <v>317</v>
      </c>
      <c r="F66" t="s">
        <v>1502</v>
      </c>
      <c r="G66" t="s">
        <v>1504</v>
      </c>
      <c r="H66" t="s">
        <v>1505</v>
      </c>
      <c r="I66" t="s">
        <v>1506</v>
      </c>
      <c r="J66">
        <v>16</v>
      </c>
      <c r="K66">
        <v>2</v>
      </c>
      <c r="L66">
        <v>147</v>
      </c>
      <c r="M66">
        <v>156</v>
      </c>
      <c r="N66" t="s">
        <v>1507</v>
      </c>
      <c r="O66" t="s">
        <v>1503</v>
      </c>
      <c r="P66" t="s">
        <v>318</v>
      </c>
      <c r="Q66" t="s">
        <v>12</v>
      </c>
      <c r="R66" t="s">
        <v>22</v>
      </c>
      <c r="S66">
        <v>301</v>
      </c>
      <c r="T66" t="s">
        <v>13</v>
      </c>
      <c r="V66" t="s">
        <v>14</v>
      </c>
      <c r="W66" t="s">
        <v>298</v>
      </c>
      <c r="AB66" t="s">
        <v>816</v>
      </c>
      <c r="AC66" t="s">
        <v>45</v>
      </c>
      <c r="AD66" t="s">
        <v>818</v>
      </c>
      <c r="AE66" t="s">
        <v>819</v>
      </c>
      <c r="AF66" t="s">
        <v>819</v>
      </c>
      <c r="AG66" t="s">
        <v>818</v>
      </c>
      <c r="AH66" t="s">
        <v>817</v>
      </c>
      <c r="AX66" t="s">
        <v>319</v>
      </c>
      <c r="AY66" t="s">
        <v>818</v>
      </c>
      <c r="AZ66" t="s">
        <v>818</v>
      </c>
      <c r="BA66" t="s">
        <v>818</v>
      </c>
      <c r="BB66" t="s">
        <v>818</v>
      </c>
      <c r="BC66" t="s">
        <v>818</v>
      </c>
      <c r="BD66" t="s">
        <v>818</v>
      </c>
      <c r="BE66" t="s">
        <v>818</v>
      </c>
      <c r="BF66" t="s">
        <v>818</v>
      </c>
      <c r="BG66" t="s">
        <v>818</v>
      </c>
      <c r="BH66" t="s">
        <v>818</v>
      </c>
      <c r="BI66" t="s">
        <v>818</v>
      </c>
      <c r="BJ66" t="s">
        <v>818</v>
      </c>
      <c r="BK66" t="s">
        <v>818</v>
      </c>
      <c r="BL66" t="s">
        <v>818</v>
      </c>
      <c r="BM66" t="s">
        <v>818</v>
      </c>
      <c r="BN66" t="s">
        <v>818</v>
      </c>
      <c r="BO66" t="s">
        <v>818</v>
      </c>
      <c r="BP66" t="s">
        <v>818</v>
      </c>
    </row>
    <row r="67" spans="1:73" x14ac:dyDescent="0.35">
      <c r="A67">
        <v>6019</v>
      </c>
      <c r="B67">
        <v>2012</v>
      </c>
      <c r="C67" t="s">
        <v>67</v>
      </c>
      <c r="D67">
        <v>1</v>
      </c>
      <c r="E67" t="s">
        <v>365</v>
      </c>
      <c r="F67" t="s">
        <v>1444</v>
      </c>
      <c r="G67" t="s">
        <v>366</v>
      </c>
      <c r="J67">
        <v>34</v>
      </c>
      <c r="K67">
        <v>1</v>
      </c>
      <c r="L67">
        <v>167</v>
      </c>
      <c r="M67">
        <v>186</v>
      </c>
      <c r="N67" t="s">
        <v>1446</v>
      </c>
      <c r="O67" t="s">
        <v>1445</v>
      </c>
      <c r="P67" t="s">
        <v>366</v>
      </c>
      <c r="Q67" t="s">
        <v>12</v>
      </c>
      <c r="R67" t="s">
        <v>22</v>
      </c>
      <c r="S67">
        <v>819</v>
      </c>
      <c r="T67" t="s">
        <v>13</v>
      </c>
      <c r="V67" t="s">
        <v>14</v>
      </c>
      <c r="W67" t="s">
        <v>172</v>
      </c>
      <c r="AB67" t="s">
        <v>1992</v>
      </c>
      <c r="AC67" t="s">
        <v>116</v>
      </c>
      <c r="AD67" t="s">
        <v>819</v>
      </c>
      <c r="AE67" t="s">
        <v>818</v>
      </c>
      <c r="AF67" t="s">
        <v>819</v>
      </c>
      <c r="AG67" t="s">
        <v>818</v>
      </c>
      <c r="AH67" t="s">
        <v>819</v>
      </c>
      <c r="AV67" t="s">
        <v>16</v>
      </c>
      <c r="AX67" t="s">
        <v>367</v>
      </c>
      <c r="AY67" t="s">
        <v>818</v>
      </c>
      <c r="AZ67" t="s">
        <v>818</v>
      </c>
      <c r="BA67" t="s">
        <v>818</v>
      </c>
      <c r="BB67" t="s">
        <v>818</v>
      </c>
      <c r="BC67" t="s">
        <v>818</v>
      </c>
      <c r="BD67" t="s">
        <v>818</v>
      </c>
      <c r="BE67" t="s">
        <v>818</v>
      </c>
      <c r="BF67" t="s">
        <v>818</v>
      </c>
      <c r="BG67" t="s">
        <v>818</v>
      </c>
      <c r="BH67" t="s">
        <v>818</v>
      </c>
      <c r="BI67" t="s">
        <v>818</v>
      </c>
      <c r="BJ67" t="s">
        <v>818</v>
      </c>
      <c r="BK67" t="s">
        <v>818</v>
      </c>
      <c r="BL67" t="s">
        <v>818</v>
      </c>
      <c r="BM67" t="s">
        <v>818</v>
      </c>
      <c r="BN67" t="s">
        <v>818</v>
      </c>
      <c r="BO67" t="s">
        <v>818</v>
      </c>
      <c r="BP67" t="s">
        <v>818</v>
      </c>
    </row>
    <row r="68" spans="1:73" x14ac:dyDescent="0.35">
      <c r="A68">
        <v>5841</v>
      </c>
      <c r="B68">
        <v>2023</v>
      </c>
      <c r="D68">
        <v>1</v>
      </c>
      <c r="E68" t="s">
        <v>722</v>
      </c>
      <c r="F68" t="s">
        <v>953</v>
      </c>
      <c r="G68" t="s">
        <v>860</v>
      </c>
      <c r="N68" t="s">
        <v>955</v>
      </c>
      <c r="O68" t="s">
        <v>954</v>
      </c>
      <c r="P68" t="s">
        <v>44</v>
      </c>
      <c r="Q68" t="s">
        <v>12</v>
      </c>
      <c r="R68" t="s">
        <v>22</v>
      </c>
      <c r="S68">
        <v>388</v>
      </c>
      <c r="T68" t="s">
        <v>13</v>
      </c>
      <c r="V68" t="s">
        <v>23</v>
      </c>
      <c r="W68" t="s">
        <v>103</v>
      </c>
      <c r="X68" t="s">
        <v>298</v>
      </c>
      <c r="Y68" t="s">
        <v>244</v>
      </c>
      <c r="AB68" t="s">
        <v>1992</v>
      </c>
      <c r="AC68" t="s">
        <v>250</v>
      </c>
      <c r="AD68" t="s">
        <v>817</v>
      </c>
      <c r="AE68" t="s">
        <v>821</v>
      </c>
      <c r="AF68" t="s">
        <v>821</v>
      </c>
      <c r="AG68" t="s">
        <v>819</v>
      </c>
      <c r="AH68" t="s">
        <v>818</v>
      </c>
      <c r="AI68" t="s">
        <v>1826</v>
      </c>
      <c r="AJ68" t="s">
        <v>1825</v>
      </c>
      <c r="AP68" t="s">
        <v>2002</v>
      </c>
      <c r="AV68" t="s">
        <v>16</v>
      </c>
      <c r="AX68" t="s">
        <v>1955</v>
      </c>
      <c r="AY68" t="s">
        <v>818</v>
      </c>
      <c r="AZ68" t="s">
        <v>818</v>
      </c>
      <c r="BA68" t="s">
        <v>818</v>
      </c>
      <c r="BB68" t="s">
        <v>818</v>
      </c>
      <c r="BC68" t="s">
        <v>818</v>
      </c>
      <c r="BD68" t="s">
        <v>818</v>
      </c>
      <c r="BE68" t="s">
        <v>818</v>
      </c>
      <c r="BF68" t="s">
        <v>818</v>
      </c>
      <c r="BG68" t="s">
        <v>818</v>
      </c>
      <c r="BH68" t="s">
        <v>818</v>
      </c>
      <c r="BI68" t="s">
        <v>818</v>
      </c>
      <c r="BJ68" t="s">
        <v>818</v>
      </c>
      <c r="BK68" t="s">
        <v>818</v>
      </c>
      <c r="BL68" t="s">
        <v>818</v>
      </c>
      <c r="BM68" t="s">
        <v>818</v>
      </c>
      <c r="BN68" t="s">
        <v>818</v>
      </c>
      <c r="BO68" t="s">
        <v>818</v>
      </c>
      <c r="BP68" t="s">
        <v>818</v>
      </c>
    </row>
    <row r="69" spans="1:73" x14ac:dyDescent="0.35">
      <c r="A69">
        <v>6075</v>
      </c>
      <c r="B69">
        <v>2019</v>
      </c>
      <c r="C69" t="s">
        <v>75</v>
      </c>
      <c r="D69">
        <v>1</v>
      </c>
      <c r="E69" t="s">
        <v>248</v>
      </c>
      <c r="F69" t="s">
        <v>1594</v>
      </c>
      <c r="G69" t="s">
        <v>1596</v>
      </c>
      <c r="J69">
        <v>33</v>
      </c>
      <c r="K69">
        <v>3</v>
      </c>
      <c r="L69">
        <v>281</v>
      </c>
      <c r="M69">
        <v>300</v>
      </c>
      <c r="N69" t="s">
        <v>1597</v>
      </c>
      <c r="O69" t="s">
        <v>1595</v>
      </c>
      <c r="P69" t="s">
        <v>790</v>
      </c>
      <c r="Q69" t="s">
        <v>12</v>
      </c>
      <c r="R69" t="s">
        <v>22</v>
      </c>
      <c r="S69">
        <v>280</v>
      </c>
      <c r="T69" t="s">
        <v>13</v>
      </c>
      <c r="V69" t="s">
        <v>249</v>
      </c>
      <c r="W69" t="s">
        <v>103</v>
      </c>
      <c r="AB69" t="s">
        <v>103</v>
      </c>
      <c r="AC69" t="s">
        <v>250</v>
      </c>
      <c r="AD69" t="s">
        <v>818</v>
      </c>
      <c r="AE69" t="s">
        <v>817</v>
      </c>
      <c r="AF69" t="s">
        <v>819</v>
      </c>
      <c r="AG69" t="s">
        <v>817</v>
      </c>
      <c r="AH69" t="s">
        <v>818</v>
      </c>
      <c r="AI69" t="s">
        <v>1831</v>
      </c>
      <c r="AJ69" t="s">
        <v>1820</v>
      </c>
      <c r="AY69" t="s">
        <v>818</v>
      </c>
      <c r="AZ69" t="s">
        <v>818</v>
      </c>
      <c r="BA69" t="s">
        <v>818</v>
      </c>
      <c r="BB69" t="s">
        <v>818</v>
      </c>
      <c r="BC69" t="s">
        <v>818</v>
      </c>
      <c r="BD69" t="s">
        <v>818</v>
      </c>
      <c r="BE69" t="s">
        <v>818</v>
      </c>
      <c r="BF69" t="s">
        <v>818</v>
      </c>
      <c r="BG69" t="s">
        <v>818</v>
      </c>
      <c r="BH69" t="s">
        <v>818</v>
      </c>
      <c r="BI69" t="s">
        <v>818</v>
      </c>
      <c r="BJ69" t="s">
        <v>818</v>
      </c>
      <c r="BK69" t="s">
        <v>818</v>
      </c>
      <c r="BL69" t="s">
        <v>818</v>
      </c>
      <c r="BM69" t="s">
        <v>818</v>
      </c>
      <c r="BN69" t="s">
        <v>818</v>
      </c>
      <c r="BO69" t="s">
        <v>818</v>
      </c>
      <c r="BP69" t="s">
        <v>818</v>
      </c>
      <c r="BS69" t="s">
        <v>1888</v>
      </c>
    </row>
    <row r="70" spans="1:73" x14ac:dyDescent="0.35">
      <c r="A70">
        <v>6110</v>
      </c>
      <c r="B70">
        <v>2023</v>
      </c>
      <c r="C70" t="s">
        <v>80</v>
      </c>
      <c r="D70">
        <v>1</v>
      </c>
      <c r="E70" t="s">
        <v>136</v>
      </c>
      <c r="F70" t="s">
        <v>1703</v>
      </c>
      <c r="G70" t="s">
        <v>1276</v>
      </c>
      <c r="J70">
        <v>50</v>
      </c>
      <c r="K70">
        <v>2</v>
      </c>
      <c r="L70">
        <v>165</v>
      </c>
      <c r="M70">
        <v>179</v>
      </c>
      <c r="N70" t="s">
        <v>1705</v>
      </c>
      <c r="O70" t="s">
        <v>1704</v>
      </c>
      <c r="P70" t="s">
        <v>137</v>
      </c>
      <c r="Q70" t="s">
        <v>12</v>
      </c>
      <c r="R70" t="s">
        <v>22</v>
      </c>
      <c r="S70">
        <v>174</v>
      </c>
      <c r="T70" t="s">
        <v>13</v>
      </c>
      <c r="V70" t="s">
        <v>14</v>
      </c>
      <c r="W70" t="s">
        <v>637</v>
      </c>
      <c r="AB70" t="s">
        <v>809</v>
      </c>
      <c r="AC70" t="s">
        <v>45</v>
      </c>
      <c r="AD70" t="s">
        <v>818</v>
      </c>
      <c r="AE70" t="s">
        <v>817</v>
      </c>
      <c r="AF70" t="s">
        <v>819</v>
      </c>
      <c r="AG70" t="s">
        <v>819</v>
      </c>
      <c r="AH70" t="s">
        <v>817</v>
      </c>
      <c r="AP70" t="s">
        <v>2003</v>
      </c>
      <c r="AQ70" t="s">
        <v>2001</v>
      </c>
      <c r="AX70" t="s">
        <v>138</v>
      </c>
      <c r="AY70" t="s">
        <v>818</v>
      </c>
      <c r="AZ70" t="s">
        <v>818</v>
      </c>
      <c r="BA70" t="s">
        <v>818</v>
      </c>
      <c r="BB70" t="s">
        <v>818</v>
      </c>
      <c r="BC70" t="s">
        <v>818</v>
      </c>
      <c r="BD70" t="s">
        <v>818</v>
      </c>
      <c r="BE70" t="s">
        <v>818</v>
      </c>
      <c r="BF70" t="s">
        <v>818</v>
      </c>
      <c r="BG70" t="s">
        <v>818</v>
      </c>
      <c r="BH70" t="s">
        <v>818</v>
      </c>
      <c r="BI70" t="s">
        <v>818</v>
      </c>
      <c r="BJ70" t="s">
        <v>818</v>
      </c>
      <c r="BK70" t="s">
        <v>818</v>
      </c>
      <c r="BL70" t="s">
        <v>818</v>
      </c>
      <c r="BM70" t="s">
        <v>818</v>
      </c>
      <c r="BN70" t="s">
        <v>818</v>
      </c>
      <c r="BO70" t="s">
        <v>818</v>
      </c>
      <c r="BP70" t="s">
        <v>818</v>
      </c>
    </row>
    <row r="71" spans="1:73" x14ac:dyDescent="0.35">
      <c r="A71">
        <v>5820</v>
      </c>
      <c r="B71">
        <v>2016</v>
      </c>
      <c r="C71" t="s">
        <v>42</v>
      </c>
      <c r="D71">
        <v>1</v>
      </c>
      <c r="E71" t="s">
        <v>765</v>
      </c>
      <c r="F71" t="s">
        <v>891</v>
      </c>
      <c r="G71" t="s">
        <v>766</v>
      </c>
      <c r="J71">
        <v>51</v>
      </c>
      <c r="K71">
        <v>2</v>
      </c>
      <c r="L71">
        <v>58</v>
      </c>
      <c r="M71">
        <v>65</v>
      </c>
      <c r="N71">
        <v>0</v>
      </c>
      <c r="O71" t="s">
        <v>892</v>
      </c>
      <c r="P71" t="s">
        <v>766</v>
      </c>
      <c r="Q71" t="s">
        <v>21</v>
      </c>
      <c r="R71" t="s">
        <v>22</v>
      </c>
      <c r="S71">
        <v>450</v>
      </c>
      <c r="T71" t="s">
        <v>13</v>
      </c>
      <c r="V71" t="s">
        <v>23</v>
      </c>
      <c r="W71" t="s">
        <v>793</v>
      </c>
      <c r="X71" t="s">
        <v>103</v>
      </c>
      <c r="AB71" t="s">
        <v>1992</v>
      </c>
      <c r="AC71" t="s">
        <v>91</v>
      </c>
      <c r="AD71" t="s">
        <v>819</v>
      </c>
      <c r="AE71" t="s">
        <v>818</v>
      </c>
      <c r="AF71" t="s">
        <v>817</v>
      </c>
      <c r="AG71" t="s">
        <v>818</v>
      </c>
      <c r="AH71" t="s">
        <v>819</v>
      </c>
      <c r="AP71" t="s">
        <v>2022</v>
      </c>
      <c r="AX71" t="s">
        <v>767</v>
      </c>
      <c r="AY71" t="s">
        <v>818</v>
      </c>
      <c r="AZ71" t="s">
        <v>1876</v>
      </c>
      <c r="BA71" t="s">
        <v>818</v>
      </c>
      <c r="BB71" t="s">
        <v>818</v>
      </c>
      <c r="BC71" t="s">
        <v>818</v>
      </c>
      <c r="BD71" t="s">
        <v>818</v>
      </c>
      <c r="BE71" t="s">
        <v>818</v>
      </c>
      <c r="BF71" t="s">
        <v>818</v>
      </c>
      <c r="BG71" t="s">
        <v>818</v>
      </c>
      <c r="BH71" t="s">
        <v>818</v>
      </c>
      <c r="BI71" t="s">
        <v>818</v>
      </c>
      <c r="BJ71" t="s">
        <v>818</v>
      </c>
      <c r="BK71" t="s">
        <v>818</v>
      </c>
      <c r="BL71" t="s">
        <v>818</v>
      </c>
      <c r="BM71" t="s">
        <v>818</v>
      </c>
      <c r="BN71" t="s">
        <v>818</v>
      </c>
      <c r="BO71" t="s">
        <v>818</v>
      </c>
      <c r="BP71" t="s">
        <v>818</v>
      </c>
    </row>
    <row r="72" spans="1:73" x14ac:dyDescent="0.35">
      <c r="A72">
        <v>6104</v>
      </c>
      <c r="B72">
        <v>2011</v>
      </c>
      <c r="C72" t="s">
        <v>160</v>
      </c>
      <c r="D72">
        <v>1</v>
      </c>
      <c r="E72" t="s">
        <v>161</v>
      </c>
      <c r="F72" t="s">
        <v>1685</v>
      </c>
      <c r="G72" t="s">
        <v>162</v>
      </c>
      <c r="J72">
        <v>47</v>
      </c>
      <c r="K72">
        <v>10</v>
      </c>
      <c r="L72">
        <v>1595</v>
      </c>
      <c r="M72">
        <v>1618</v>
      </c>
      <c r="N72" t="s">
        <v>1687</v>
      </c>
      <c r="O72" t="s">
        <v>1686</v>
      </c>
      <c r="P72" t="s">
        <v>162</v>
      </c>
      <c r="Q72" t="s">
        <v>21</v>
      </c>
      <c r="R72" t="s">
        <v>83</v>
      </c>
      <c r="S72">
        <v>222</v>
      </c>
      <c r="T72" t="s">
        <v>13</v>
      </c>
      <c r="V72" t="s">
        <v>23</v>
      </c>
      <c r="W72" t="s">
        <v>163</v>
      </c>
      <c r="AB72" t="s">
        <v>816</v>
      </c>
      <c r="AC72" t="s">
        <v>84</v>
      </c>
      <c r="AD72" t="s">
        <v>819</v>
      </c>
      <c r="AE72" t="s">
        <v>818</v>
      </c>
      <c r="AF72" t="s">
        <v>818</v>
      </c>
      <c r="AG72" t="s">
        <v>818</v>
      </c>
      <c r="AH72" t="s">
        <v>817</v>
      </c>
      <c r="AX72" t="s">
        <v>164</v>
      </c>
      <c r="AY72" t="s">
        <v>818</v>
      </c>
      <c r="AZ72" t="s">
        <v>818</v>
      </c>
      <c r="BA72" t="s">
        <v>1876</v>
      </c>
      <c r="BB72" t="s">
        <v>818</v>
      </c>
      <c r="BC72" t="s">
        <v>818</v>
      </c>
      <c r="BD72" t="s">
        <v>818</v>
      </c>
      <c r="BE72" t="s">
        <v>818</v>
      </c>
      <c r="BF72" t="s">
        <v>818</v>
      </c>
      <c r="BG72" t="s">
        <v>818</v>
      </c>
      <c r="BH72" t="s">
        <v>818</v>
      </c>
      <c r="BI72" t="s">
        <v>818</v>
      </c>
      <c r="BJ72" t="s">
        <v>818</v>
      </c>
      <c r="BK72" t="s">
        <v>818</v>
      </c>
      <c r="BL72" t="s">
        <v>818</v>
      </c>
      <c r="BM72" t="s">
        <v>818</v>
      </c>
      <c r="BN72" t="s">
        <v>818</v>
      </c>
      <c r="BO72" t="s">
        <v>818</v>
      </c>
      <c r="BP72" t="s">
        <v>818</v>
      </c>
    </row>
    <row r="73" spans="1:73" x14ac:dyDescent="0.35">
      <c r="A73">
        <v>5956</v>
      </c>
      <c r="B73">
        <v>2021</v>
      </c>
      <c r="C73" t="s">
        <v>55</v>
      </c>
      <c r="D73">
        <v>1</v>
      </c>
      <c r="E73" t="s">
        <v>498</v>
      </c>
      <c r="F73" t="s">
        <v>1287</v>
      </c>
      <c r="G73" t="s">
        <v>889</v>
      </c>
      <c r="J73">
        <v>143</v>
      </c>
      <c r="N73" t="s">
        <v>1289</v>
      </c>
      <c r="O73" t="s">
        <v>1288</v>
      </c>
      <c r="P73" t="s">
        <v>140</v>
      </c>
      <c r="Q73" t="s">
        <v>21</v>
      </c>
      <c r="R73" t="s">
        <v>83</v>
      </c>
      <c r="S73">
        <v>5343</v>
      </c>
      <c r="T73" t="s">
        <v>13</v>
      </c>
      <c r="V73" t="s">
        <v>23</v>
      </c>
      <c r="W73" t="s">
        <v>797</v>
      </c>
      <c r="AB73" t="s">
        <v>814</v>
      </c>
      <c r="AC73" t="s">
        <v>78</v>
      </c>
      <c r="AD73" t="s">
        <v>817</v>
      </c>
      <c r="AE73" t="s">
        <v>817</v>
      </c>
      <c r="AF73" t="s">
        <v>817</v>
      </c>
      <c r="AG73" t="s">
        <v>818</v>
      </c>
      <c r="AH73" t="s">
        <v>817</v>
      </c>
      <c r="AX73" t="s">
        <v>499</v>
      </c>
      <c r="AY73" t="s">
        <v>818</v>
      </c>
      <c r="AZ73" t="s">
        <v>1876</v>
      </c>
      <c r="BA73" t="s">
        <v>818</v>
      </c>
      <c r="BB73" t="s">
        <v>1876</v>
      </c>
      <c r="BC73" t="s">
        <v>818</v>
      </c>
      <c r="BD73" t="s">
        <v>1876</v>
      </c>
      <c r="BE73" t="s">
        <v>818</v>
      </c>
      <c r="BF73" t="s">
        <v>818</v>
      </c>
      <c r="BG73" t="s">
        <v>818</v>
      </c>
      <c r="BH73" t="s">
        <v>818</v>
      </c>
      <c r="BI73" t="s">
        <v>818</v>
      </c>
      <c r="BJ73" t="s">
        <v>818</v>
      </c>
      <c r="BK73" t="s">
        <v>818</v>
      </c>
      <c r="BL73" t="s">
        <v>818</v>
      </c>
      <c r="BM73" t="s">
        <v>818</v>
      </c>
      <c r="BN73" t="s">
        <v>818</v>
      </c>
      <c r="BO73" t="s">
        <v>818</v>
      </c>
      <c r="BP73" t="s">
        <v>818</v>
      </c>
      <c r="BT73" t="s">
        <v>500</v>
      </c>
      <c r="BU73" t="s">
        <v>2037</v>
      </c>
    </row>
    <row r="74" spans="1:73" x14ac:dyDescent="0.35">
      <c r="A74">
        <v>5922</v>
      </c>
      <c r="B74">
        <v>2016</v>
      </c>
      <c r="C74" t="s">
        <v>42</v>
      </c>
      <c r="D74">
        <v>1</v>
      </c>
      <c r="E74" t="s">
        <v>560</v>
      </c>
      <c r="F74" t="s">
        <v>1203</v>
      </c>
      <c r="G74" t="s">
        <v>907</v>
      </c>
      <c r="J74">
        <v>19</v>
      </c>
      <c r="K74">
        <v>4</v>
      </c>
      <c r="L74">
        <v>37</v>
      </c>
      <c r="M74">
        <v>52</v>
      </c>
      <c r="N74" t="s">
        <v>1205</v>
      </c>
      <c r="O74" t="s">
        <v>1204</v>
      </c>
      <c r="P74" t="s">
        <v>418</v>
      </c>
      <c r="Q74" t="s">
        <v>21</v>
      </c>
      <c r="R74" t="s">
        <v>22</v>
      </c>
      <c r="S74">
        <v>250</v>
      </c>
      <c r="T74" t="s">
        <v>13</v>
      </c>
      <c r="V74" t="s">
        <v>14</v>
      </c>
      <c r="W74" t="s">
        <v>95</v>
      </c>
      <c r="AB74" t="s">
        <v>816</v>
      </c>
      <c r="AC74" t="s">
        <v>15</v>
      </c>
      <c r="AD74" t="s">
        <v>819</v>
      </c>
      <c r="AE74" t="s">
        <v>818</v>
      </c>
      <c r="AF74" t="s">
        <v>817</v>
      </c>
      <c r="AG74" t="s">
        <v>818</v>
      </c>
      <c r="AH74" t="s">
        <v>817</v>
      </c>
      <c r="AI74" t="s">
        <v>1831</v>
      </c>
      <c r="AJ74" t="s">
        <v>847</v>
      </c>
      <c r="AN74" t="s">
        <v>1855</v>
      </c>
      <c r="AP74" t="s">
        <v>2003</v>
      </c>
      <c r="AQ74" t="s">
        <v>2001</v>
      </c>
      <c r="AS74" t="s">
        <v>2002</v>
      </c>
      <c r="AX74" t="s">
        <v>1956</v>
      </c>
      <c r="AY74" t="s">
        <v>1878</v>
      </c>
      <c r="AZ74" t="s">
        <v>1878</v>
      </c>
      <c r="BA74" t="s">
        <v>818</v>
      </c>
      <c r="BB74" t="s">
        <v>818</v>
      </c>
      <c r="BC74" t="s">
        <v>818</v>
      </c>
      <c r="BD74" t="s">
        <v>818</v>
      </c>
      <c r="BE74" t="s">
        <v>818</v>
      </c>
      <c r="BF74" t="s">
        <v>818</v>
      </c>
      <c r="BG74" t="s">
        <v>818</v>
      </c>
      <c r="BH74" t="s">
        <v>818</v>
      </c>
      <c r="BI74" t="s">
        <v>818</v>
      </c>
      <c r="BJ74" t="s">
        <v>818</v>
      </c>
      <c r="BK74" t="s">
        <v>818</v>
      </c>
      <c r="BL74" t="s">
        <v>818</v>
      </c>
      <c r="BM74" t="s">
        <v>818</v>
      </c>
      <c r="BN74" t="s">
        <v>818</v>
      </c>
      <c r="BO74" t="s">
        <v>818</v>
      </c>
      <c r="BP74" t="s">
        <v>818</v>
      </c>
      <c r="BT74" t="s">
        <v>1907</v>
      </c>
      <c r="BU74" t="s">
        <v>2036</v>
      </c>
    </row>
    <row r="75" spans="1:73" x14ac:dyDescent="0.35">
      <c r="A75">
        <v>5962</v>
      </c>
      <c r="B75">
        <v>2018</v>
      </c>
      <c r="C75" t="s">
        <v>18</v>
      </c>
      <c r="D75">
        <v>1</v>
      </c>
      <c r="E75" t="s">
        <v>483</v>
      </c>
      <c r="F75" t="s">
        <v>1203</v>
      </c>
      <c r="G75" t="s">
        <v>1308</v>
      </c>
      <c r="J75">
        <v>39</v>
      </c>
      <c r="K75">
        <v>2</v>
      </c>
      <c r="L75">
        <v>266</v>
      </c>
      <c r="M75">
        <v>280</v>
      </c>
      <c r="N75" t="s">
        <v>1309</v>
      </c>
      <c r="O75" t="s">
        <v>1307</v>
      </c>
      <c r="P75" t="s">
        <v>484</v>
      </c>
      <c r="Q75" t="s">
        <v>21</v>
      </c>
      <c r="R75" t="s">
        <v>22</v>
      </c>
      <c r="S75">
        <v>256</v>
      </c>
      <c r="T75" t="s">
        <v>13</v>
      </c>
      <c r="V75" t="s">
        <v>14</v>
      </c>
      <c r="W75" t="s">
        <v>95</v>
      </c>
      <c r="AB75" t="s">
        <v>816</v>
      </c>
      <c r="AC75" t="s">
        <v>15</v>
      </c>
      <c r="AD75" t="s">
        <v>819</v>
      </c>
      <c r="AE75" t="s">
        <v>818</v>
      </c>
      <c r="AF75" t="s">
        <v>817</v>
      </c>
      <c r="AG75" t="s">
        <v>818</v>
      </c>
      <c r="AH75" t="s">
        <v>817</v>
      </c>
      <c r="AY75" t="s">
        <v>1876</v>
      </c>
      <c r="AZ75" t="s">
        <v>1878</v>
      </c>
      <c r="BA75" t="s">
        <v>818</v>
      </c>
      <c r="BB75" t="s">
        <v>1878</v>
      </c>
      <c r="BC75" t="s">
        <v>818</v>
      </c>
      <c r="BD75" t="s">
        <v>818</v>
      </c>
      <c r="BE75" t="s">
        <v>818</v>
      </c>
      <c r="BF75" t="s">
        <v>818</v>
      </c>
      <c r="BG75" t="s">
        <v>818</v>
      </c>
      <c r="BH75" t="s">
        <v>1878</v>
      </c>
      <c r="BI75" t="s">
        <v>818</v>
      </c>
      <c r="BJ75" t="s">
        <v>818</v>
      </c>
      <c r="BK75" t="s">
        <v>818</v>
      </c>
      <c r="BL75" t="s">
        <v>818</v>
      </c>
      <c r="BM75" t="s">
        <v>818</v>
      </c>
      <c r="BN75" t="s">
        <v>818</v>
      </c>
      <c r="BO75" t="s">
        <v>818</v>
      </c>
      <c r="BP75" t="s">
        <v>818</v>
      </c>
    </row>
    <row r="76" spans="1:73" x14ac:dyDescent="0.35">
      <c r="A76">
        <v>6100</v>
      </c>
      <c r="B76">
        <v>2022</v>
      </c>
      <c r="C76" t="s">
        <v>26</v>
      </c>
      <c r="D76">
        <v>1</v>
      </c>
      <c r="E76" t="s">
        <v>178</v>
      </c>
      <c r="F76" t="s">
        <v>1672</v>
      </c>
      <c r="G76" t="s">
        <v>1238</v>
      </c>
      <c r="J76">
        <v>17</v>
      </c>
      <c r="K76">
        <v>8</v>
      </c>
      <c r="N76" t="s">
        <v>1674</v>
      </c>
      <c r="O76" t="s">
        <v>1673</v>
      </c>
      <c r="P76" t="s">
        <v>179</v>
      </c>
      <c r="Q76" t="s">
        <v>12</v>
      </c>
      <c r="R76" t="s">
        <v>22</v>
      </c>
      <c r="S76">
        <v>446</v>
      </c>
      <c r="T76" t="s">
        <v>13</v>
      </c>
      <c r="V76" t="s">
        <v>14</v>
      </c>
      <c r="W76" t="s">
        <v>298</v>
      </c>
      <c r="AB76" t="s">
        <v>816</v>
      </c>
      <c r="AC76" t="s">
        <v>116</v>
      </c>
      <c r="AD76" t="s">
        <v>819</v>
      </c>
      <c r="AE76" t="s">
        <v>817</v>
      </c>
      <c r="AF76" t="s">
        <v>821</v>
      </c>
      <c r="AG76" t="s">
        <v>819</v>
      </c>
      <c r="AH76" t="s">
        <v>817</v>
      </c>
      <c r="AP76" t="s">
        <v>2022</v>
      </c>
      <c r="AX76" t="s">
        <v>180</v>
      </c>
      <c r="AY76" t="s">
        <v>818</v>
      </c>
      <c r="AZ76" t="s">
        <v>818</v>
      </c>
      <c r="BA76" t="s">
        <v>818</v>
      </c>
      <c r="BB76" t="s">
        <v>818</v>
      </c>
      <c r="BC76" t="s">
        <v>818</v>
      </c>
      <c r="BD76" t="s">
        <v>818</v>
      </c>
      <c r="BE76" t="s">
        <v>818</v>
      </c>
      <c r="BF76" t="s">
        <v>818</v>
      </c>
      <c r="BG76" t="s">
        <v>818</v>
      </c>
      <c r="BH76" t="s">
        <v>818</v>
      </c>
      <c r="BI76" t="s">
        <v>818</v>
      </c>
      <c r="BJ76" t="s">
        <v>818</v>
      </c>
      <c r="BK76" t="s">
        <v>818</v>
      </c>
      <c r="BL76" t="s">
        <v>818</v>
      </c>
      <c r="BM76" t="s">
        <v>818</v>
      </c>
      <c r="BN76" t="s">
        <v>818</v>
      </c>
      <c r="BO76" t="s">
        <v>818</v>
      </c>
      <c r="BP76" t="s">
        <v>818</v>
      </c>
    </row>
    <row r="77" spans="1:73" x14ac:dyDescent="0.35">
      <c r="A77">
        <v>5904</v>
      </c>
      <c r="B77">
        <v>2021</v>
      </c>
      <c r="C77" t="s">
        <v>55</v>
      </c>
      <c r="D77">
        <v>1</v>
      </c>
      <c r="E77" t="s">
        <v>598</v>
      </c>
      <c r="F77" t="s">
        <v>1146</v>
      </c>
      <c r="G77" t="s">
        <v>599</v>
      </c>
      <c r="J77">
        <v>20</v>
      </c>
      <c r="K77">
        <v>6</v>
      </c>
      <c r="L77">
        <v>1716</v>
      </c>
      <c r="M77">
        <v>1726</v>
      </c>
      <c r="N77" t="s">
        <v>1148</v>
      </c>
      <c r="O77" t="s">
        <v>1147</v>
      </c>
      <c r="P77" t="s">
        <v>599</v>
      </c>
      <c r="Q77" t="s">
        <v>21</v>
      </c>
      <c r="R77" t="s">
        <v>22</v>
      </c>
      <c r="S77">
        <v>396</v>
      </c>
      <c r="T77" t="s">
        <v>13</v>
      </c>
      <c r="V77" t="s">
        <v>14</v>
      </c>
      <c r="W77" t="s">
        <v>172</v>
      </c>
      <c r="AB77" t="s">
        <v>1992</v>
      </c>
      <c r="AC77" t="s">
        <v>116</v>
      </c>
      <c r="AD77" t="s">
        <v>817</v>
      </c>
      <c r="AE77" t="s">
        <v>819</v>
      </c>
      <c r="AF77" t="s">
        <v>817</v>
      </c>
      <c r="AG77" t="s">
        <v>818</v>
      </c>
      <c r="AH77" t="s">
        <v>817</v>
      </c>
      <c r="AI77" t="s">
        <v>1828</v>
      </c>
      <c r="AJ77" t="s">
        <v>1827</v>
      </c>
      <c r="AY77" t="s">
        <v>818</v>
      </c>
      <c r="AZ77" t="s">
        <v>1876</v>
      </c>
      <c r="BA77" t="s">
        <v>818</v>
      </c>
      <c r="BB77" t="s">
        <v>818</v>
      </c>
      <c r="BC77" t="s">
        <v>818</v>
      </c>
      <c r="BD77" t="s">
        <v>818</v>
      </c>
      <c r="BE77" t="s">
        <v>818</v>
      </c>
      <c r="BF77" t="s">
        <v>818</v>
      </c>
      <c r="BG77" t="s">
        <v>818</v>
      </c>
      <c r="BH77" t="s">
        <v>818</v>
      </c>
      <c r="BI77" t="s">
        <v>818</v>
      </c>
      <c r="BJ77" t="s">
        <v>818</v>
      </c>
      <c r="BK77" t="s">
        <v>818</v>
      </c>
      <c r="BL77" t="s">
        <v>818</v>
      </c>
      <c r="BM77" t="s">
        <v>818</v>
      </c>
      <c r="BN77" t="s">
        <v>818</v>
      </c>
      <c r="BO77" t="s">
        <v>818</v>
      </c>
      <c r="BP77" t="s">
        <v>818</v>
      </c>
    </row>
    <row r="78" spans="1:73" x14ac:dyDescent="0.35">
      <c r="A78">
        <v>5894</v>
      </c>
      <c r="B78">
        <v>2018</v>
      </c>
      <c r="C78" t="s">
        <v>18</v>
      </c>
      <c r="D78">
        <v>1</v>
      </c>
      <c r="E78" t="s">
        <v>612</v>
      </c>
      <c r="F78" t="s">
        <v>1104</v>
      </c>
      <c r="G78" t="s">
        <v>944</v>
      </c>
      <c r="J78">
        <v>81</v>
      </c>
      <c r="L78">
        <v>95</v>
      </c>
      <c r="M78">
        <v>105</v>
      </c>
      <c r="N78" t="s">
        <v>1125</v>
      </c>
      <c r="O78" t="s">
        <v>1124</v>
      </c>
      <c r="P78" t="s">
        <v>224</v>
      </c>
      <c r="Q78" t="s">
        <v>21</v>
      </c>
      <c r="R78" t="s">
        <v>22</v>
      </c>
      <c r="S78">
        <v>412</v>
      </c>
      <c r="T78" t="s">
        <v>13</v>
      </c>
      <c r="V78" t="s">
        <v>14</v>
      </c>
      <c r="W78" t="s">
        <v>103</v>
      </c>
      <c r="AB78" t="s">
        <v>103</v>
      </c>
      <c r="AC78" t="s">
        <v>158</v>
      </c>
      <c r="AD78" t="s">
        <v>817</v>
      </c>
      <c r="AE78" t="s">
        <v>817</v>
      </c>
      <c r="AF78" t="s">
        <v>817</v>
      </c>
      <c r="AG78" t="s">
        <v>818</v>
      </c>
      <c r="AH78" t="s">
        <v>818</v>
      </c>
      <c r="AI78" t="s">
        <v>732</v>
      </c>
      <c r="AJ78" t="s">
        <v>519</v>
      </c>
      <c r="AN78" t="s">
        <v>613</v>
      </c>
      <c r="AP78" t="s">
        <v>2022</v>
      </c>
      <c r="AQ78" t="s">
        <v>2003</v>
      </c>
      <c r="AR78" t="s">
        <v>2000</v>
      </c>
      <c r="AX78" t="s">
        <v>614</v>
      </c>
      <c r="AY78" t="s">
        <v>1876</v>
      </c>
      <c r="AZ78" t="s">
        <v>818</v>
      </c>
      <c r="BA78" t="s">
        <v>1876</v>
      </c>
      <c r="BB78" t="s">
        <v>818</v>
      </c>
      <c r="BC78" t="s">
        <v>818</v>
      </c>
      <c r="BD78" t="s">
        <v>818</v>
      </c>
      <c r="BE78" t="s">
        <v>818</v>
      </c>
      <c r="BF78" t="s">
        <v>818</v>
      </c>
      <c r="BG78" t="s">
        <v>818</v>
      </c>
      <c r="BH78" t="s">
        <v>818</v>
      </c>
      <c r="BI78" t="s">
        <v>818</v>
      </c>
      <c r="BJ78" t="s">
        <v>818</v>
      </c>
      <c r="BK78" t="s">
        <v>818</v>
      </c>
      <c r="BL78" t="s">
        <v>818</v>
      </c>
      <c r="BM78" t="s">
        <v>818</v>
      </c>
      <c r="BN78" t="s">
        <v>818</v>
      </c>
      <c r="BO78" t="s">
        <v>818</v>
      </c>
      <c r="BP78" t="s">
        <v>818</v>
      </c>
    </row>
    <row r="79" spans="1:73" x14ac:dyDescent="0.35">
      <c r="A79">
        <v>5989</v>
      </c>
      <c r="B79">
        <v>2021</v>
      </c>
      <c r="C79" t="s">
        <v>55</v>
      </c>
      <c r="D79">
        <v>1</v>
      </c>
      <c r="E79" t="s">
        <v>417</v>
      </c>
      <c r="F79" t="s">
        <v>1389</v>
      </c>
      <c r="G79" t="s">
        <v>907</v>
      </c>
      <c r="J79">
        <v>25</v>
      </c>
      <c r="K79">
        <v>1</v>
      </c>
      <c r="L79">
        <v>135</v>
      </c>
      <c r="M79">
        <v>156</v>
      </c>
      <c r="N79" t="s">
        <v>1391</v>
      </c>
      <c r="O79" t="s">
        <v>1390</v>
      </c>
      <c r="P79" t="s">
        <v>418</v>
      </c>
      <c r="Q79" t="s">
        <v>21</v>
      </c>
      <c r="R79" t="s">
        <v>22</v>
      </c>
      <c r="S79">
        <v>347</v>
      </c>
      <c r="T79" t="s">
        <v>13</v>
      </c>
      <c r="U79" t="s">
        <v>16</v>
      </c>
      <c r="V79" t="s">
        <v>14</v>
      </c>
      <c r="W79" t="s">
        <v>172</v>
      </c>
      <c r="AB79" t="s">
        <v>1992</v>
      </c>
      <c r="AC79" t="s">
        <v>45</v>
      </c>
      <c r="AD79" t="s">
        <v>819</v>
      </c>
      <c r="AE79" t="s">
        <v>818</v>
      </c>
      <c r="AF79" t="s">
        <v>821</v>
      </c>
      <c r="AG79" t="s">
        <v>818</v>
      </c>
      <c r="AH79" t="s">
        <v>818</v>
      </c>
      <c r="AI79" t="s">
        <v>732</v>
      </c>
      <c r="AJ79" t="s">
        <v>1829</v>
      </c>
      <c r="AP79" t="s">
        <v>2000</v>
      </c>
      <c r="AX79" t="s">
        <v>419</v>
      </c>
      <c r="AY79" t="s">
        <v>1876</v>
      </c>
      <c r="AZ79" t="s">
        <v>818</v>
      </c>
      <c r="BA79" t="s">
        <v>818</v>
      </c>
      <c r="BB79" t="s">
        <v>818</v>
      </c>
      <c r="BC79" t="s">
        <v>818</v>
      </c>
      <c r="BD79" t="s">
        <v>818</v>
      </c>
      <c r="BE79" t="s">
        <v>818</v>
      </c>
      <c r="BF79" t="s">
        <v>818</v>
      </c>
      <c r="BG79" t="s">
        <v>818</v>
      </c>
      <c r="BH79" t="s">
        <v>818</v>
      </c>
      <c r="BI79" t="s">
        <v>818</v>
      </c>
      <c r="BJ79" t="s">
        <v>818</v>
      </c>
      <c r="BK79" t="s">
        <v>818</v>
      </c>
      <c r="BL79" t="s">
        <v>818</v>
      </c>
      <c r="BM79" t="s">
        <v>818</v>
      </c>
      <c r="BN79" t="s">
        <v>818</v>
      </c>
      <c r="BO79" t="s">
        <v>818</v>
      </c>
      <c r="BP79" t="s">
        <v>818</v>
      </c>
    </row>
    <row r="80" spans="1:73" x14ac:dyDescent="0.35">
      <c r="A80">
        <v>5925</v>
      </c>
      <c r="B80">
        <v>2019</v>
      </c>
      <c r="C80" t="s">
        <v>75</v>
      </c>
      <c r="D80">
        <v>1</v>
      </c>
      <c r="E80" t="s">
        <v>552</v>
      </c>
      <c r="F80" t="s">
        <v>1212</v>
      </c>
      <c r="G80" t="s">
        <v>1214</v>
      </c>
      <c r="J80">
        <v>51</v>
      </c>
      <c r="K80">
        <v>4</v>
      </c>
      <c r="L80">
        <v>591</v>
      </c>
      <c r="M80">
        <v>605</v>
      </c>
      <c r="N80" t="s">
        <v>1215</v>
      </c>
      <c r="O80" t="s">
        <v>1213</v>
      </c>
      <c r="P80" t="s">
        <v>553</v>
      </c>
      <c r="Q80" t="s">
        <v>21</v>
      </c>
      <c r="R80" t="s">
        <v>22</v>
      </c>
      <c r="S80">
        <v>437</v>
      </c>
      <c r="T80" t="s">
        <v>13</v>
      </c>
      <c r="V80" t="s">
        <v>14</v>
      </c>
      <c r="W80" t="s">
        <v>244</v>
      </c>
      <c r="AB80" t="s">
        <v>815</v>
      </c>
      <c r="AC80" t="s">
        <v>116</v>
      </c>
      <c r="AD80" t="s">
        <v>821</v>
      </c>
      <c r="AE80" t="s">
        <v>818</v>
      </c>
      <c r="AF80" t="s">
        <v>819</v>
      </c>
      <c r="AG80" t="s">
        <v>818</v>
      </c>
      <c r="AH80" t="s">
        <v>817</v>
      </c>
      <c r="AP80" t="s">
        <v>2003</v>
      </c>
      <c r="AX80" t="s">
        <v>554</v>
      </c>
      <c r="AY80" t="s">
        <v>818</v>
      </c>
      <c r="AZ80" t="s">
        <v>818</v>
      </c>
      <c r="BA80" t="s">
        <v>1876</v>
      </c>
      <c r="BB80" t="s">
        <v>818</v>
      </c>
      <c r="BC80" t="s">
        <v>818</v>
      </c>
      <c r="BD80" t="s">
        <v>818</v>
      </c>
      <c r="BE80" t="s">
        <v>818</v>
      </c>
      <c r="BF80" t="s">
        <v>818</v>
      </c>
      <c r="BG80" t="s">
        <v>818</v>
      </c>
      <c r="BH80" t="s">
        <v>818</v>
      </c>
      <c r="BI80" t="s">
        <v>818</v>
      </c>
      <c r="BJ80" t="s">
        <v>818</v>
      </c>
      <c r="BK80" t="s">
        <v>818</v>
      </c>
      <c r="BL80" t="s">
        <v>818</v>
      </c>
      <c r="BM80" t="s">
        <v>818</v>
      </c>
      <c r="BN80" t="s">
        <v>818</v>
      </c>
      <c r="BO80" t="s">
        <v>818</v>
      </c>
      <c r="BP80" t="s">
        <v>818</v>
      </c>
    </row>
    <row r="81" spans="1:75" x14ac:dyDescent="0.35">
      <c r="A81">
        <v>5923</v>
      </c>
      <c r="B81">
        <v>2019</v>
      </c>
      <c r="C81" t="s">
        <v>75</v>
      </c>
      <c r="D81">
        <v>1</v>
      </c>
      <c r="E81" t="s">
        <v>557</v>
      </c>
      <c r="F81" t="s">
        <v>1206</v>
      </c>
      <c r="G81" t="s">
        <v>944</v>
      </c>
      <c r="J81">
        <v>89</v>
      </c>
      <c r="N81" t="s">
        <v>1208</v>
      </c>
      <c r="O81" t="s">
        <v>1207</v>
      </c>
      <c r="P81" t="s">
        <v>224</v>
      </c>
      <c r="Q81" t="s">
        <v>21</v>
      </c>
      <c r="R81" t="s">
        <v>83</v>
      </c>
      <c r="S81">
        <v>1998</v>
      </c>
      <c r="T81" t="s">
        <v>13</v>
      </c>
      <c r="V81" t="s">
        <v>14</v>
      </c>
      <c r="W81" t="s">
        <v>172</v>
      </c>
      <c r="AB81" t="s">
        <v>1992</v>
      </c>
      <c r="AC81" t="s">
        <v>558</v>
      </c>
      <c r="AD81" t="s">
        <v>819</v>
      </c>
      <c r="AE81" t="s">
        <v>817</v>
      </c>
      <c r="AF81" t="s">
        <v>817</v>
      </c>
      <c r="AG81" t="s">
        <v>818</v>
      </c>
      <c r="AH81" t="s">
        <v>819</v>
      </c>
      <c r="AI81" t="s">
        <v>1824</v>
      </c>
      <c r="AX81" t="s">
        <v>559</v>
      </c>
      <c r="AY81" t="s">
        <v>1876</v>
      </c>
      <c r="AZ81" t="s">
        <v>1876</v>
      </c>
      <c r="BA81" t="s">
        <v>1876</v>
      </c>
      <c r="BB81" t="s">
        <v>818</v>
      </c>
      <c r="BC81" t="s">
        <v>818</v>
      </c>
      <c r="BD81" t="s">
        <v>818</v>
      </c>
      <c r="BE81" t="s">
        <v>818</v>
      </c>
      <c r="BF81" t="s">
        <v>818</v>
      </c>
      <c r="BG81" t="s">
        <v>818</v>
      </c>
      <c r="BH81" t="s">
        <v>818</v>
      </c>
      <c r="BI81" t="s">
        <v>818</v>
      </c>
      <c r="BJ81" t="s">
        <v>818</v>
      </c>
      <c r="BK81" t="s">
        <v>818</v>
      </c>
      <c r="BL81" t="s">
        <v>818</v>
      </c>
      <c r="BM81" t="s">
        <v>818</v>
      </c>
      <c r="BN81" t="s">
        <v>818</v>
      </c>
      <c r="BO81" t="s">
        <v>818</v>
      </c>
      <c r="BP81" t="s">
        <v>818</v>
      </c>
    </row>
    <row r="82" spans="1:75" x14ac:dyDescent="0.35">
      <c r="A82">
        <v>6125</v>
      </c>
      <c r="B82">
        <v>2023</v>
      </c>
      <c r="C82" t="s">
        <v>80</v>
      </c>
      <c r="D82">
        <v>1</v>
      </c>
      <c r="E82" t="s">
        <v>87</v>
      </c>
      <c r="F82" t="s">
        <v>1743</v>
      </c>
      <c r="G82" t="s">
        <v>88</v>
      </c>
      <c r="H82" t="s">
        <v>1588</v>
      </c>
      <c r="I82" t="s">
        <v>1589</v>
      </c>
      <c r="J82">
        <v>29</v>
      </c>
      <c r="K82">
        <v>3</v>
      </c>
      <c r="L82">
        <v>215</v>
      </c>
      <c r="M82">
        <v>226</v>
      </c>
      <c r="N82" t="s">
        <v>1745</v>
      </c>
      <c r="O82" t="s">
        <v>1744</v>
      </c>
      <c r="P82" t="s">
        <v>88</v>
      </c>
      <c r="Q82" t="s">
        <v>21</v>
      </c>
      <c r="R82" t="s">
        <v>22</v>
      </c>
      <c r="S82">
        <v>215</v>
      </c>
      <c r="T82" t="s">
        <v>13</v>
      </c>
      <c r="V82" t="s">
        <v>23</v>
      </c>
      <c r="W82" t="s">
        <v>244</v>
      </c>
      <c r="AB82" t="s">
        <v>815</v>
      </c>
      <c r="AC82" t="s">
        <v>45</v>
      </c>
      <c r="AD82" t="s">
        <v>817</v>
      </c>
      <c r="AE82" t="s">
        <v>821</v>
      </c>
      <c r="AF82" t="s">
        <v>817</v>
      </c>
      <c r="AG82" t="s">
        <v>819</v>
      </c>
      <c r="AH82" t="s">
        <v>821</v>
      </c>
      <c r="AI82" t="s">
        <v>472</v>
      </c>
      <c r="AP82" t="s">
        <v>2002</v>
      </c>
      <c r="AX82" t="s">
        <v>1957</v>
      </c>
      <c r="AY82" t="s">
        <v>818</v>
      </c>
      <c r="AZ82" t="s">
        <v>1877</v>
      </c>
      <c r="BA82" t="s">
        <v>818</v>
      </c>
      <c r="BB82" t="s">
        <v>818</v>
      </c>
      <c r="BC82" t="s">
        <v>818</v>
      </c>
      <c r="BD82" t="s">
        <v>818</v>
      </c>
      <c r="BE82" t="s">
        <v>818</v>
      </c>
      <c r="BF82" t="s">
        <v>818</v>
      </c>
      <c r="BG82" t="s">
        <v>818</v>
      </c>
      <c r="BH82" t="s">
        <v>818</v>
      </c>
      <c r="BI82" t="s">
        <v>818</v>
      </c>
      <c r="BJ82" t="s">
        <v>818</v>
      </c>
      <c r="BK82" t="s">
        <v>818</v>
      </c>
      <c r="BL82" t="s">
        <v>818</v>
      </c>
      <c r="BM82" t="s">
        <v>818</v>
      </c>
      <c r="BN82" t="s">
        <v>818</v>
      </c>
      <c r="BO82" t="s">
        <v>818</v>
      </c>
      <c r="BP82" t="s">
        <v>818</v>
      </c>
      <c r="BT82" t="s">
        <v>1958</v>
      </c>
    </row>
    <row r="83" spans="1:75" x14ac:dyDescent="0.35">
      <c r="A83">
        <v>6014</v>
      </c>
      <c r="B83">
        <v>2020</v>
      </c>
      <c r="C83" t="s">
        <v>9</v>
      </c>
      <c r="D83">
        <v>1</v>
      </c>
      <c r="E83" t="s">
        <v>375</v>
      </c>
      <c r="F83" t="s">
        <v>1435</v>
      </c>
      <c r="G83" t="s">
        <v>958</v>
      </c>
      <c r="J83">
        <v>102</v>
      </c>
      <c r="K83">
        <v>2</v>
      </c>
      <c r="L83">
        <v>681</v>
      </c>
      <c r="M83">
        <v>695</v>
      </c>
      <c r="N83" t="s">
        <v>1437</v>
      </c>
      <c r="O83" t="s">
        <v>1436</v>
      </c>
      <c r="P83" t="s">
        <v>218</v>
      </c>
      <c r="Q83" t="s">
        <v>21</v>
      </c>
      <c r="R83" t="s">
        <v>22</v>
      </c>
      <c r="S83">
        <v>500</v>
      </c>
      <c r="T83" t="s">
        <v>13</v>
      </c>
      <c r="V83" t="s">
        <v>14</v>
      </c>
      <c r="W83" t="s">
        <v>163</v>
      </c>
      <c r="AB83" t="s">
        <v>816</v>
      </c>
      <c r="AC83" t="s">
        <v>826</v>
      </c>
      <c r="AD83" t="s">
        <v>819</v>
      </c>
      <c r="AE83" t="s">
        <v>821</v>
      </c>
      <c r="AF83" t="s">
        <v>817</v>
      </c>
      <c r="AG83" t="s">
        <v>819</v>
      </c>
      <c r="AH83" t="s">
        <v>817</v>
      </c>
      <c r="AX83" t="s">
        <v>374</v>
      </c>
      <c r="AY83" t="s">
        <v>1876</v>
      </c>
      <c r="AZ83" t="s">
        <v>1876</v>
      </c>
      <c r="BA83" t="s">
        <v>818</v>
      </c>
      <c r="BB83" t="s">
        <v>818</v>
      </c>
      <c r="BC83" t="s">
        <v>1878</v>
      </c>
      <c r="BD83" t="s">
        <v>818</v>
      </c>
      <c r="BE83" t="s">
        <v>818</v>
      </c>
      <c r="BF83" t="s">
        <v>818</v>
      </c>
      <c r="BG83" t="s">
        <v>818</v>
      </c>
      <c r="BH83" t="s">
        <v>818</v>
      </c>
      <c r="BI83" t="s">
        <v>818</v>
      </c>
      <c r="BJ83" t="s">
        <v>818</v>
      </c>
      <c r="BK83" t="s">
        <v>818</v>
      </c>
      <c r="BL83" t="s">
        <v>818</v>
      </c>
      <c r="BM83" t="s">
        <v>818</v>
      </c>
      <c r="BN83" t="s">
        <v>818</v>
      </c>
      <c r="BO83" t="s">
        <v>818</v>
      </c>
      <c r="BP83" t="s">
        <v>818</v>
      </c>
    </row>
    <row r="84" spans="1:75" x14ac:dyDescent="0.35">
      <c r="A84">
        <v>5870</v>
      </c>
      <c r="B84">
        <v>2022</v>
      </c>
      <c r="C84" t="s">
        <v>26</v>
      </c>
      <c r="D84">
        <v>1</v>
      </c>
      <c r="E84" t="s">
        <v>662</v>
      </c>
      <c r="F84" t="s">
        <v>1050</v>
      </c>
      <c r="G84" t="s">
        <v>983</v>
      </c>
      <c r="J84">
        <v>61</v>
      </c>
      <c r="K84">
        <v>4</v>
      </c>
      <c r="L84">
        <v>379</v>
      </c>
      <c r="M84">
        <v>398</v>
      </c>
      <c r="N84" t="s">
        <v>1052</v>
      </c>
      <c r="O84" t="s">
        <v>1051</v>
      </c>
      <c r="P84" t="s">
        <v>110</v>
      </c>
      <c r="Q84" t="s">
        <v>21</v>
      </c>
      <c r="R84" t="s">
        <v>22</v>
      </c>
      <c r="S84">
        <v>273</v>
      </c>
      <c r="T84" t="s">
        <v>13</v>
      </c>
      <c r="V84" t="s">
        <v>23</v>
      </c>
      <c r="W84" t="s">
        <v>244</v>
      </c>
      <c r="AB84" t="s">
        <v>815</v>
      </c>
      <c r="AC84" t="s">
        <v>193</v>
      </c>
      <c r="AD84" t="s">
        <v>819</v>
      </c>
      <c r="AE84" t="s">
        <v>817</v>
      </c>
      <c r="AF84" t="s">
        <v>817</v>
      </c>
      <c r="AG84" t="s">
        <v>817</v>
      </c>
      <c r="AH84" t="s">
        <v>817</v>
      </c>
      <c r="AS84" t="s">
        <v>2005</v>
      </c>
      <c r="AX84" t="s">
        <v>663</v>
      </c>
      <c r="AY84" t="s">
        <v>1876</v>
      </c>
      <c r="AZ84" t="s">
        <v>818</v>
      </c>
      <c r="BA84" t="s">
        <v>1876</v>
      </c>
      <c r="BB84" t="s">
        <v>1876</v>
      </c>
      <c r="BC84" t="s">
        <v>818</v>
      </c>
      <c r="BD84" t="s">
        <v>818</v>
      </c>
      <c r="BE84" t="s">
        <v>818</v>
      </c>
      <c r="BF84" t="s">
        <v>818</v>
      </c>
      <c r="BG84" t="s">
        <v>818</v>
      </c>
      <c r="BH84" t="s">
        <v>818</v>
      </c>
      <c r="BI84" t="s">
        <v>818</v>
      </c>
      <c r="BJ84" t="s">
        <v>818</v>
      </c>
      <c r="BK84" t="s">
        <v>818</v>
      </c>
      <c r="BL84" t="s">
        <v>818</v>
      </c>
      <c r="BM84" t="s">
        <v>818</v>
      </c>
      <c r="BN84" t="s">
        <v>818</v>
      </c>
      <c r="BO84" t="s">
        <v>818</v>
      </c>
      <c r="BP84" t="s">
        <v>818</v>
      </c>
    </row>
    <row r="85" spans="1:75" x14ac:dyDescent="0.35">
      <c r="A85">
        <v>5936</v>
      </c>
      <c r="B85">
        <v>2021</v>
      </c>
      <c r="C85" t="s">
        <v>55</v>
      </c>
      <c r="D85">
        <v>1</v>
      </c>
      <c r="E85" t="s">
        <v>535</v>
      </c>
      <c r="F85" t="s">
        <v>1236</v>
      </c>
      <c r="G85" t="s">
        <v>1238</v>
      </c>
      <c r="J85">
        <v>16</v>
      </c>
      <c r="K85">
        <v>1</v>
      </c>
      <c r="N85" t="s">
        <v>1239</v>
      </c>
      <c r="O85" t="s">
        <v>1237</v>
      </c>
      <c r="P85" t="s">
        <v>179</v>
      </c>
      <c r="Q85" t="s">
        <v>21</v>
      </c>
      <c r="R85" t="s">
        <v>22</v>
      </c>
      <c r="S85">
        <v>1622</v>
      </c>
      <c r="T85" t="s">
        <v>13</v>
      </c>
      <c r="V85" t="s">
        <v>14</v>
      </c>
      <c r="W85" t="s">
        <v>31</v>
      </c>
      <c r="AB85" t="s">
        <v>814</v>
      </c>
      <c r="AC85" t="s">
        <v>327</v>
      </c>
      <c r="AD85" t="s">
        <v>817</v>
      </c>
      <c r="AE85" t="s">
        <v>817</v>
      </c>
      <c r="AF85" t="s">
        <v>819</v>
      </c>
      <c r="AG85" t="s">
        <v>818</v>
      </c>
      <c r="AH85" t="s">
        <v>819</v>
      </c>
      <c r="AI85" t="s">
        <v>1830</v>
      </c>
      <c r="AJ85" t="s">
        <v>830</v>
      </c>
      <c r="AL85" t="s">
        <v>613</v>
      </c>
      <c r="AP85" t="s">
        <v>2002</v>
      </c>
      <c r="AX85" t="s">
        <v>536</v>
      </c>
      <c r="AY85" t="s">
        <v>818</v>
      </c>
      <c r="AZ85" t="s">
        <v>818</v>
      </c>
      <c r="BA85" t="s">
        <v>1876</v>
      </c>
      <c r="BB85" t="s">
        <v>818</v>
      </c>
      <c r="BC85" t="s">
        <v>818</v>
      </c>
      <c r="BD85" t="s">
        <v>818</v>
      </c>
      <c r="BE85" t="s">
        <v>818</v>
      </c>
      <c r="BF85" t="s">
        <v>818</v>
      </c>
      <c r="BG85" t="s">
        <v>818</v>
      </c>
      <c r="BH85" t="s">
        <v>818</v>
      </c>
      <c r="BI85" t="s">
        <v>818</v>
      </c>
      <c r="BJ85" t="s">
        <v>818</v>
      </c>
      <c r="BK85" t="s">
        <v>818</v>
      </c>
      <c r="BL85" t="s">
        <v>818</v>
      </c>
      <c r="BM85" t="s">
        <v>818</v>
      </c>
      <c r="BN85" t="s">
        <v>818</v>
      </c>
      <c r="BO85" t="s">
        <v>818</v>
      </c>
      <c r="BP85" t="s">
        <v>818</v>
      </c>
      <c r="BT85" t="s">
        <v>537</v>
      </c>
      <c r="BU85" t="s">
        <v>2037</v>
      </c>
    </row>
    <row r="86" spans="1:75" x14ac:dyDescent="0.35">
      <c r="A86">
        <v>5946</v>
      </c>
      <c r="B86">
        <v>2023</v>
      </c>
      <c r="D86">
        <v>1</v>
      </c>
      <c r="E86" t="s">
        <v>512</v>
      </c>
      <c r="F86" t="s">
        <v>1269</v>
      </c>
      <c r="G86" t="s">
        <v>246</v>
      </c>
      <c r="N86" t="s">
        <v>1271</v>
      </c>
      <c r="O86" t="s">
        <v>1270</v>
      </c>
      <c r="P86" t="s">
        <v>94</v>
      </c>
      <c r="Q86" t="s">
        <v>21</v>
      </c>
      <c r="R86" t="s">
        <v>22</v>
      </c>
      <c r="S86">
        <v>595</v>
      </c>
      <c r="T86" t="s">
        <v>13</v>
      </c>
      <c r="V86" t="s">
        <v>14</v>
      </c>
      <c r="W86" t="s">
        <v>298</v>
      </c>
      <c r="AB86" t="s">
        <v>816</v>
      </c>
      <c r="AC86" t="s">
        <v>116</v>
      </c>
      <c r="AD86" t="s">
        <v>817</v>
      </c>
      <c r="AE86" t="s">
        <v>818</v>
      </c>
      <c r="AF86" t="s">
        <v>817</v>
      </c>
      <c r="AG86" t="s">
        <v>818</v>
      </c>
      <c r="AH86" t="s">
        <v>819</v>
      </c>
      <c r="AI86" t="s">
        <v>1837</v>
      </c>
      <c r="AL86" t="s">
        <v>613</v>
      </c>
      <c r="AP86" t="s">
        <v>2000</v>
      </c>
      <c r="AX86" t="s">
        <v>513</v>
      </c>
      <c r="AY86" t="s">
        <v>818</v>
      </c>
      <c r="AZ86" t="s">
        <v>818</v>
      </c>
      <c r="BA86" t="s">
        <v>818</v>
      </c>
      <c r="BB86" t="s">
        <v>818</v>
      </c>
      <c r="BC86" t="s">
        <v>818</v>
      </c>
      <c r="BD86" t="s">
        <v>818</v>
      </c>
      <c r="BE86" t="s">
        <v>1876</v>
      </c>
      <c r="BF86" t="s">
        <v>818</v>
      </c>
      <c r="BG86" t="s">
        <v>818</v>
      </c>
      <c r="BH86" t="s">
        <v>818</v>
      </c>
      <c r="BI86" t="s">
        <v>818</v>
      </c>
      <c r="BJ86" t="s">
        <v>818</v>
      </c>
      <c r="BK86" t="s">
        <v>818</v>
      </c>
      <c r="BL86" t="s">
        <v>1876</v>
      </c>
      <c r="BM86" t="s">
        <v>1876</v>
      </c>
      <c r="BN86" t="s">
        <v>818</v>
      </c>
      <c r="BO86" t="s">
        <v>818</v>
      </c>
      <c r="BP86" t="s">
        <v>818</v>
      </c>
      <c r="BT86" t="s">
        <v>514</v>
      </c>
    </row>
    <row r="87" spans="1:75" x14ac:dyDescent="0.35">
      <c r="A87">
        <v>6033</v>
      </c>
      <c r="B87">
        <v>2022</v>
      </c>
      <c r="C87" t="s">
        <v>26</v>
      </c>
      <c r="D87">
        <v>1</v>
      </c>
      <c r="E87" t="s">
        <v>339</v>
      </c>
      <c r="F87" t="s">
        <v>1477</v>
      </c>
      <c r="G87" t="s">
        <v>1479</v>
      </c>
      <c r="J87">
        <v>14</v>
      </c>
      <c r="K87">
        <v>5</v>
      </c>
      <c r="L87">
        <v>1253</v>
      </c>
      <c r="M87">
        <v>1264</v>
      </c>
      <c r="N87" t="s">
        <v>1480</v>
      </c>
      <c r="O87" t="s">
        <v>1478</v>
      </c>
      <c r="P87" t="s">
        <v>340</v>
      </c>
      <c r="Q87" t="s">
        <v>21</v>
      </c>
      <c r="R87" t="s">
        <v>22</v>
      </c>
      <c r="S87">
        <v>320</v>
      </c>
      <c r="T87" t="s">
        <v>13</v>
      </c>
      <c r="V87" t="s">
        <v>14</v>
      </c>
      <c r="W87" t="s">
        <v>796</v>
      </c>
      <c r="AB87" t="s">
        <v>809</v>
      </c>
      <c r="AC87" t="s">
        <v>15</v>
      </c>
      <c r="AD87" t="s">
        <v>819</v>
      </c>
      <c r="AE87" t="s">
        <v>817</v>
      </c>
      <c r="AF87" t="s">
        <v>817</v>
      </c>
      <c r="AG87" t="s">
        <v>819</v>
      </c>
      <c r="AH87" t="s">
        <v>817</v>
      </c>
      <c r="AI87" t="s">
        <v>1851</v>
      </c>
      <c r="AP87" t="s">
        <v>2001</v>
      </c>
      <c r="AX87" t="s">
        <v>341</v>
      </c>
      <c r="AY87" t="s">
        <v>818</v>
      </c>
      <c r="AZ87" t="s">
        <v>818</v>
      </c>
      <c r="BA87" t="s">
        <v>818</v>
      </c>
      <c r="BB87" t="s">
        <v>1876</v>
      </c>
      <c r="BC87" t="s">
        <v>818</v>
      </c>
      <c r="BD87" t="s">
        <v>818</v>
      </c>
      <c r="BE87" t="s">
        <v>818</v>
      </c>
      <c r="BF87" t="s">
        <v>818</v>
      </c>
      <c r="BG87" t="s">
        <v>818</v>
      </c>
      <c r="BH87" t="s">
        <v>818</v>
      </c>
      <c r="BI87" t="s">
        <v>818</v>
      </c>
      <c r="BJ87" t="s">
        <v>818</v>
      </c>
      <c r="BK87" t="s">
        <v>818</v>
      </c>
      <c r="BL87" t="s">
        <v>818</v>
      </c>
      <c r="BM87" t="s">
        <v>818</v>
      </c>
      <c r="BN87" t="s">
        <v>818</v>
      </c>
      <c r="BO87" t="s">
        <v>818</v>
      </c>
      <c r="BP87" t="s">
        <v>818</v>
      </c>
    </row>
    <row r="88" spans="1:75" x14ac:dyDescent="0.35">
      <c r="A88">
        <v>5852</v>
      </c>
      <c r="B88">
        <v>2023</v>
      </c>
      <c r="C88" t="s">
        <v>80</v>
      </c>
      <c r="D88">
        <v>1</v>
      </c>
      <c r="E88" t="s">
        <v>699</v>
      </c>
      <c r="F88" t="s">
        <v>993</v>
      </c>
      <c r="G88" t="s">
        <v>995</v>
      </c>
      <c r="J88">
        <v>11</v>
      </c>
      <c r="K88">
        <v>1</v>
      </c>
      <c r="N88" t="s">
        <v>996</v>
      </c>
      <c r="O88" t="s">
        <v>994</v>
      </c>
      <c r="P88" t="s">
        <v>493</v>
      </c>
      <c r="Q88" t="s">
        <v>21</v>
      </c>
      <c r="R88" t="s">
        <v>22</v>
      </c>
      <c r="S88">
        <v>516</v>
      </c>
      <c r="T88" t="s">
        <v>13</v>
      </c>
      <c r="V88" t="s">
        <v>23</v>
      </c>
      <c r="W88" t="s">
        <v>797</v>
      </c>
      <c r="AB88" t="s">
        <v>814</v>
      </c>
      <c r="AC88" t="s">
        <v>158</v>
      </c>
      <c r="AD88" t="s">
        <v>819</v>
      </c>
      <c r="AE88" t="s">
        <v>817</v>
      </c>
      <c r="AF88" t="s">
        <v>819</v>
      </c>
      <c r="AG88" t="s">
        <v>819</v>
      </c>
      <c r="AH88" t="s">
        <v>819</v>
      </c>
      <c r="AI88" t="s">
        <v>732</v>
      </c>
      <c r="AN88" t="s">
        <v>1856</v>
      </c>
      <c r="AO88" t="s">
        <v>1855</v>
      </c>
      <c r="AX88" t="s">
        <v>700</v>
      </c>
      <c r="AY88" t="s">
        <v>818</v>
      </c>
      <c r="AZ88" t="s">
        <v>818</v>
      </c>
      <c r="BA88" t="s">
        <v>1876</v>
      </c>
      <c r="BB88" t="s">
        <v>818</v>
      </c>
      <c r="BC88" t="s">
        <v>818</v>
      </c>
      <c r="BD88" t="s">
        <v>818</v>
      </c>
      <c r="BE88" t="s">
        <v>818</v>
      </c>
      <c r="BF88" t="s">
        <v>818</v>
      </c>
      <c r="BG88" t="s">
        <v>1876</v>
      </c>
      <c r="BH88" t="s">
        <v>818</v>
      </c>
      <c r="BI88" t="s">
        <v>818</v>
      </c>
      <c r="BJ88" t="s">
        <v>818</v>
      </c>
      <c r="BK88" t="s">
        <v>818</v>
      </c>
      <c r="BL88" t="s">
        <v>818</v>
      </c>
      <c r="BM88" t="s">
        <v>818</v>
      </c>
      <c r="BN88" t="s">
        <v>818</v>
      </c>
      <c r="BO88" t="s">
        <v>818</v>
      </c>
      <c r="BP88" t="s">
        <v>818</v>
      </c>
    </row>
    <row r="89" spans="1:75" x14ac:dyDescent="0.35">
      <c r="A89">
        <v>5887</v>
      </c>
      <c r="B89">
        <v>2023</v>
      </c>
      <c r="C89" t="s">
        <v>80</v>
      </c>
      <c r="D89">
        <v>1</v>
      </c>
      <c r="E89" t="s">
        <v>629</v>
      </c>
      <c r="F89" t="s">
        <v>1107</v>
      </c>
      <c r="G89" t="s">
        <v>182</v>
      </c>
      <c r="J89">
        <v>9</v>
      </c>
      <c r="K89">
        <v>4</v>
      </c>
      <c r="N89" t="s">
        <v>1109</v>
      </c>
      <c r="O89" t="s">
        <v>1108</v>
      </c>
      <c r="P89" t="s">
        <v>182</v>
      </c>
      <c r="Q89" t="s">
        <v>21</v>
      </c>
      <c r="R89" t="s">
        <v>22</v>
      </c>
      <c r="S89">
        <v>754</v>
      </c>
      <c r="T89" t="s">
        <v>13</v>
      </c>
      <c r="V89" t="s">
        <v>23</v>
      </c>
      <c r="W89" t="s">
        <v>345</v>
      </c>
      <c r="AB89" t="s">
        <v>814</v>
      </c>
      <c r="AC89" t="s">
        <v>91</v>
      </c>
      <c r="AD89" t="s">
        <v>819</v>
      </c>
      <c r="AE89" t="s">
        <v>818</v>
      </c>
      <c r="AF89" t="s">
        <v>819</v>
      </c>
      <c r="AG89" t="s">
        <v>817</v>
      </c>
      <c r="AH89" t="s">
        <v>818</v>
      </c>
      <c r="AI89" t="s">
        <v>1831</v>
      </c>
      <c r="AJ89" t="s">
        <v>1820</v>
      </c>
      <c r="AN89" t="s">
        <v>613</v>
      </c>
      <c r="AP89" t="s">
        <v>2003</v>
      </c>
      <c r="AX89" t="s">
        <v>630</v>
      </c>
      <c r="AY89" t="s">
        <v>818</v>
      </c>
      <c r="AZ89" t="s">
        <v>818</v>
      </c>
      <c r="BA89" t="s">
        <v>1876</v>
      </c>
      <c r="BB89" t="s">
        <v>818</v>
      </c>
      <c r="BC89" t="s">
        <v>818</v>
      </c>
      <c r="BD89" t="s">
        <v>818</v>
      </c>
      <c r="BE89" t="s">
        <v>818</v>
      </c>
      <c r="BF89" t="s">
        <v>818</v>
      </c>
      <c r="BG89" t="s">
        <v>818</v>
      </c>
      <c r="BH89" t="s">
        <v>818</v>
      </c>
      <c r="BI89" t="s">
        <v>818</v>
      </c>
      <c r="BJ89" t="s">
        <v>818</v>
      </c>
      <c r="BK89" t="s">
        <v>818</v>
      </c>
      <c r="BL89" t="s">
        <v>818</v>
      </c>
      <c r="BM89" t="s">
        <v>818</v>
      </c>
      <c r="BN89" t="s">
        <v>818</v>
      </c>
      <c r="BO89" t="s">
        <v>818</v>
      </c>
      <c r="BP89" t="s">
        <v>818</v>
      </c>
      <c r="BT89" t="s">
        <v>631</v>
      </c>
      <c r="BU89" t="s">
        <v>2038</v>
      </c>
    </row>
    <row r="90" spans="1:75" x14ac:dyDescent="0.35">
      <c r="A90">
        <v>5881</v>
      </c>
      <c r="B90">
        <v>2018</v>
      </c>
      <c r="C90" t="s">
        <v>18</v>
      </c>
      <c r="D90">
        <v>1</v>
      </c>
      <c r="E90" t="s">
        <v>640</v>
      </c>
      <c r="F90" t="s">
        <v>1087</v>
      </c>
      <c r="G90" t="s">
        <v>603</v>
      </c>
      <c r="J90">
        <v>8</v>
      </c>
      <c r="K90">
        <v>3</v>
      </c>
      <c r="L90">
        <v>603</v>
      </c>
      <c r="M90">
        <v>624</v>
      </c>
      <c r="N90" t="s">
        <v>1089</v>
      </c>
      <c r="O90" t="s">
        <v>1088</v>
      </c>
      <c r="P90" t="s">
        <v>546</v>
      </c>
      <c r="Q90" t="s">
        <v>21</v>
      </c>
      <c r="R90" t="s">
        <v>22</v>
      </c>
      <c r="S90">
        <v>600</v>
      </c>
      <c r="T90" t="s">
        <v>13</v>
      </c>
      <c r="V90" t="s">
        <v>23</v>
      </c>
      <c r="W90" t="s">
        <v>244</v>
      </c>
      <c r="AB90" t="s">
        <v>815</v>
      </c>
      <c r="AC90" t="s">
        <v>506</v>
      </c>
      <c r="AD90" t="s">
        <v>819</v>
      </c>
      <c r="AE90" t="s">
        <v>817</v>
      </c>
      <c r="AF90" t="s">
        <v>817</v>
      </c>
      <c r="AG90" t="s">
        <v>819</v>
      </c>
      <c r="AH90" t="s">
        <v>817</v>
      </c>
      <c r="AI90" t="s">
        <v>426</v>
      </c>
      <c r="AL90" t="s">
        <v>617</v>
      </c>
      <c r="AM90" t="s">
        <v>613</v>
      </c>
      <c r="AX90" t="s">
        <v>189</v>
      </c>
      <c r="AY90" t="s">
        <v>1876</v>
      </c>
      <c r="AZ90" t="s">
        <v>818</v>
      </c>
      <c r="BA90" t="s">
        <v>1876</v>
      </c>
      <c r="BB90" t="s">
        <v>818</v>
      </c>
      <c r="BC90" t="s">
        <v>818</v>
      </c>
      <c r="BD90" t="s">
        <v>818</v>
      </c>
      <c r="BE90" t="s">
        <v>818</v>
      </c>
      <c r="BF90" t="s">
        <v>818</v>
      </c>
      <c r="BG90" t="s">
        <v>818</v>
      </c>
      <c r="BH90" t="s">
        <v>818</v>
      </c>
      <c r="BI90" t="s">
        <v>818</v>
      </c>
      <c r="BJ90" t="s">
        <v>818</v>
      </c>
      <c r="BK90" t="s">
        <v>818</v>
      </c>
      <c r="BL90" t="s">
        <v>818</v>
      </c>
      <c r="BM90" t="s">
        <v>818</v>
      </c>
      <c r="BN90" t="s">
        <v>818</v>
      </c>
      <c r="BO90" t="s">
        <v>818</v>
      </c>
      <c r="BP90" t="s">
        <v>818</v>
      </c>
      <c r="BS90" t="s">
        <v>1889</v>
      </c>
    </row>
    <row r="91" spans="1:75" x14ac:dyDescent="0.35">
      <c r="A91">
        <v>5816</v>
      </c>
      <c r="B91">
        <v>2021</v>
      </c>
      <c r="C91" t="s">
        <v>55</v>
      </c>
      <c r="D91">
        <v>1</v>
      </c>
      <c r="E91" t="s">
        <v>772</v>
      </c>
      <c r="F91" t="s">
        <v>876</v>
      </c>
      <c r="G91" t="s">
        <v>878</v>
      </c>
      <c r="J91">
        <v>18</v>
      </c>
      <c r="K91">
        <v>2</v>
      </c>
      <c r="L91">
        <v>130</v>
      </c>
      <c r="M91">
        <v>149</v>
      </c>
      <c r="N91" t="s">
        <v>879</v>
      </c>
      <c r="O91" t="s">
        <v>877</v>
      </c>
      <c r="P91" t="s">
        <v>773</v>
      </c>
      <c r="Q91" t="s">
        <v>21</v>
      </c>
      <c r="R91" t="s">
        <v>22</v>
      </c>
      <c r="S91">
        <v>336</v>
      </c>
      <c r="T91" t="s">
        <v>13</v>
      </c>
      <c r="V91" t="s">
        <v>23</v>
      </c>
      <c r="W91" t="s">
        <v>103</v>
      </c>
      <c r="AB91" t="s">
        <v>103</v>
      </c>
      <c r="AC91" t="s">
        <v>158</v>
      </c>
      <c r="AD91" t="s">
        <v>819</v>
      </c>
      <c r="AE91" t="s">
        <v>821</v>
      </c>
      <c r="AF91" t="s">
        <v>819</v>
      </c>
      <c r="AG91" t="s">
        <v>818</v>
      </c>
      <c r="AH91" t="s">
        <v>817</v>
      </c>
      <c r="AN91" t="s">
        <v>1945</v>
      </c>
      <c r="AX91" t="s">
        <v>774</v>
      </c>
      <c r="AY91" t="s">
        <v>818</v>
      </c>
      <c r="AZ91" t="s">
        <v>818</v>
      </c>
      <c r="BA91" t="s">
        <v>818</v>
      </c>
      <c r="BB91" t="s">
        <v>818</v>
      </c>
      <c r="BC91" t="s">
        <v>818</v>
      </c>
      <c r="BD91" t="s">
        <v>1876</v>
      </c>
      <c r="BE91" t="s">
        <v>818</v>
      </c>
      <c r="BF91" t="s">
        <v>818</v>
      </c>
      <c r="BG91" t="s">
        <v>818</v>
      </c>
      <c r="BH91" t="s">
        <v>818</v>
      </c>
      <c r="BI91" t="s">
        <v>818</v>
      </c>
      <c r="BJ91" t="s">
        <v>818</v>
      </c>
      <c r="BK91" t="s">
        <v>818</v>
      </c>
      <c r="BL91" t="s">
        <v>818</v>
      </c>
      <c r="BM91" t="s">
        <v>818</v>
      </c>
      <c r="BN91" t="s">
        <v>818</v>
      </c>
      <c r="BO91" t="s">
        <v>818</v>
      </c>
      <c r="BP91" t="s">
        <v>818</v>
      </c>
    </row>
    <row r="92" spans="1:75" x14ac:dyDescent="0.35">
      <c r="A92">
        <v>5878</v>
      </c>
      <c r="B92">
        <v>2016</v>
      </c>
      <c r="C92" t="s">
        <v>42</v>
      </c>
      <c r="D92">
        <v>1</v>
      </c>
      <c r="E92" t="s">
        <v>646</v>
      </c>
      <c r="F92" t="s">
        <v>1075</v>
      </c>
      <c r="G92" t="s">
        <v>546</v>
      </c>
      <c r="H92" t="s">
        <v>1077</v>
      </c>
      <c r="I92" t="s">
        <v>1078</v>
      </c>
      <c r="J92">
        <v>6</v>
      </c>
      <c r="K92">
        <v>1</v>
      </c>
      <c r="L92">
        <v>2</v>
      </c>
      <c r="M92">
        <v>20</v>
      </c>
      <c r="N92" t="s">
        <v>1079</v>
      </c>
      <c r="O92" t="s">
        <v>1076</v>
      </c>
      <c r="P92" t="s">
        <v>546</v>
      </c>
      <c r="Q92" t="s">
        <v>21</v>
      </c>
      <c r="R92" t="s">
        <v>22</v>
      </c>
      <c r="S92">
        <v>100</v>
      </c>
      <c r="T92" t="s">
        <v>13</v>
      </c>
      <c r="V92" t="s">
        <v>23</v>
      </c>
      <c r="W92" t="s">
        <v>298</v>
      </c>
      <c r="AB92" t="s">
        <v>816</v>
      </c>
      <c r="AC92" t="s">
        <v>45</v>
      </c>
      <c r="AD92" t="s">
        <v>817</v>
      </c>
      <c r="AE92" t="s">
        <v>817</v>
      </c>
      <c r="AF92" t="s">
        <v>819</v>
      </c>
      <c r="AG92" t="s">
        <v>818</v>
      </c>
      <c r="AH92" t="s">
        <v>818</v>
      </c>
      <c r="AI92" t="s">
        <v>732</v>
      </c>
      <c r="AP92" t="s">
        <v>2003</v>
      </c>
      <c r="AX92" t="s">
        <v>647</v>
      </c>
      <c r="AY92" t="s">
        <v>818</v>
      </c>
      <c r="AZ92" t="s">
        <v>1878</v>
      </c>
      <c r="BA92" t="s">
        <v>818</v>
      </c>
      <c r="BB92" t="s">
        <v>1878</v>
      </c>
      <c r="BC92" t="s">
        <v>818</v>
      </c>
      <c r="BD92" t="s">
        <v>818</v>
      </c>
      <c r="BE92" t="s">
        <v>818</v>
      </c>
      <c r="BF92" t="s">
        <v>818</v>
      </c>
      <c r="BG92" t="s">
        <v>818</v>
      </c>
      <c r="BH92" t="s">
        <v>818</v>
      </c>
      <c r="BI92" t="s">
        <v>818</v>
      </c>
      <c r="BJ92" t="s">
        <v>818</v>
      </c>
      <c r="BK92" t="s">
        <v>818</v>
      </c>
      <c r="BL92" t="s">
        <v>818</v>
      </c>
      <c r="BM92" t="s">
        <v>818</v>
      </c>
      <c r="BN92" t="s">
        <v>818</v>
      </c>
      <c r="BO92" t="s">
        <v>818</v>
      </c>
      <c r="BP92" t="s">
        <v>818</v>
      </c>
    </row>
    <row r="93" spans="1:75" x14ac:dyDescent="0.35">
      <c r="A93">
        <v>5868</v>
      </c>
      <c r="B93">
        <v>2013</v>
      </c>
      <c r="C93" t="s">
        <v>34</v>
      </c>
      <c r="D93">
        <v>1</v>
      </c>
      <c r="E93" t="s">
        <v>666</v>
      </c>
      <c r="F93" t="s">
        <v>1043</v>
      </c>
      <c r="G93" t="s">
        <v>1045</v>
      </c>
      <c r="J93">
        <v>59</v>
      </c>
      <c r="L93" t="e">
        <v>#VALUE!</v>
      </c>
      <c r="M93" t="e">
        <v>#VALUE!</v>
      </c>
      <c r="N93" t="s">
        <v>1046</v>
      </c>
      <c r="O93" t="s">
        <v>1044</v>
      </c>
      <c r="P93" t="s">
        <v>667</v>
      </c>
      <c r="Q93" t="s">
        <v>21</v>
      </c>
      <c r="R93" t="s">
        <v>83</v>
      </c>
      <c r="S93">
        <v>105</v>
      </c>
      <c r="T93" t="s">
        <v>13</v>
      </c>
      <c r="V93" t="s">
        <v>23</v>
      </c>
      <c r="W93" t="s">
        <v>298</v>
      </c>
      <c r="X93" t="s">
        <v>244</v>
      </c>
      <c r="AB93" t="s">
        <v>1992</v>
      </c>
      <c r="AC93" t="s">
        <v>668</v>
      </c>
      <c r="AD93" t="s">
        <v>819</v>
      </c>
      <c r="AE93" t="s">
        <v>819</v>
      </c>
      <c r="AF93" t="s">
        <v>821</v>
      </c>
      <c r="AG93" t="s">
        <v>818</v>
      </c>
      <c r="AH93" t="s">
        <v>819</v>
      </c>
      <c r="AI93" t="s">
        <v>96</v>
      </c>
      <c r="AX93" t="s">
        <v>669</v>
      </c>
      <c r="AY93" t="s">
        <v>818</v>
      </c>
      <c r="AZ93" t="s">
        <v>818</v>
      </c>
      <c r="BA93" t="s">
        <v>818</v>
      </c>
      <c r="BB93" t="s">
        <v>818</v>
      </c>
      <c r="BC93" t="s">
        <v>818</v>
      </c>
      <c r="BD93" t="s">
        <v>818</v>
      </c>
      <c r="BE93" t="s">
        <v>818</v>
      </c>
      <c r="BF93" t="s">
        <v>818</v>
      </c>
      <c r="BG93" t="s">
        <v>818</v>
      </c>
      <c r="BH93" t="s">
        <v>818</v>
      </c>
      <c r="BI93" t="s">
        <v>818</v>
      </c>
      <c r="BJ93" t="s">
        <v>818</v>
      </c>
      <c r="BK93" t="s">
        <v>818</v>
      </c>
      <c r="BL93" t="s">
        <v>818</v>
      </c>
      <c r="BM93" t="s">
        <v>818</v>
      </c>
      <c r="BN93" t="s">
        <v>818</v>
      </c>
      <c r="BO93" t="s">
        <v>818</v>
      </c>
      <c r="BP93" t="s">
        <v>818</v>
      </c>
      <c r="BS93" t="s">
        <v>670</v>
      </c>
    </row>
    <row r="94" spans="1:75" x14ac:dyDescent="0.35">
      <c r="A94">
        <v>5906</v>
      </c>
      <c r="B94">
        <v>2021</v>
      </c>
      <c r="C94" t="s">
        <v>55</v>
      </c>
      <c r="D94">
        <v>1</v>
      </c>
      <c r="E94" t="s">
        <v>593</v>
      </c>
      <c r="F94" t="s">
        <v>1152</v>
      </c>
      <c r="G94" t="s">
        <v>991</v>
      </c>
      <c r="J94">
        <v>13</v>
      </c>
      <c r="K94">
        <v>4</v>
      </c>
      <c r="L94">
        <v>736</v>
      </c>
      <c r="M94">
        <v>755</v>
      </c>
      <c r="N94" t="s">
        <v>1154</v>
      </c>
      <c r="O94" t="s">
        <v>1153</v>
      </c>
      <c r="P94" t="s">
        <v>594</v>
      </c>
      <c r="Q94" t="s">
        <v>21</v>
      </c>
      <c r="R94" t="s">
        <v>22</v>
      </c>
      <c r="S94">
        <v>251</v>
      </c>
      <c r="T94" t="s">
        <v>13</v>
      </c>
      <c r="V94" t="s">
        <v>14</v>
      </c>
      <c r="W94" t="s">
        <v>793</v>
      </c>
      <c r="AB94" t="s">
        <v>815</v>
      </c>
      <c r="AC94" t="s">
        <v>336</v>
      </c>
      <c r="AD94" t="s">
        <v>819</v>
      </c>
      <c r="AE94" t="s">
        <v>817</v>
      </c>
      <c r="AF94" t="s">
        <v>819</v>
      </c>
      <c r="AG94" t="s">
        <v>818</v>
      </c>
      <c r="AH94" t="s">
        <v>821</v>
      </c>
      <c r="AP94" t="s">
        <v>2000</v>
      </c>
      <c r="AX94" t="s">
        <v>595</v>
      </c>
      <c r="AY94" t="s">
        <v>1876</v>
      </c>
      <c r="AZ94" t="s">
        <v>818</v>
      </c>
      <c r="BA94" t="s">
        <v>1876</v>
      </c>
      <c r="BB94" t="s">
        <v>818</v>
      </c>
      <c r="BC94" t="s">
        <v>818</v>
      </c>
      <c r="BD94" t="s">
        <v>818</v>
      </c>
      <c r="BE94" t="s">
        <v>818</v>
      </c>
      <c r="BF94" t="s">
        <v>818</v>
      </c>
      <c r="BG94" t="s">
        <v>818</v>
      </c>
      <c r="BH94" t="s">
        <v>818</v>
      </c>
      <c r="BI94" t="s">
        <v>818</v>
      </c>
      <c r="BJ94" t="s">
        <v>818</v>
      </c>
      <c r="BK94" t="s">
        <v>818</v>
      </c>
      <c r="BL94" t="s">
        <v>818</v>
      </c>
      <c r="BM94" t="s">
        <v>818</v>
      </c>
      <c r="BN94" t="s">
        <v>818</v>
      </c>
      <c r="BO94" t="s">
        <v>818</v>
      </c>
      <c r="BP94" t="s">
        <v>818</v>
      </c>
      <c r="BT94" t="s">
        <v>596</v>
      </c>
      <c r="BU94" t="s">
        <v>2037</v>
      </c>
    </row>
    <row r="95" spans="1:75" x14ac:dyDescent="0.35">
      <c r="A95">
        <v>5900</v>
      </c>
      <c r="B95">
        <v>2016</v>
      </c>
      <c r="C95" t="s">
        <v>42</v>
      </c>
      <c r="D95">
        <v>1</v>
      </c>
      <c r="E95" t="s">
        <v>606</v>
      </c>
      <c r="F95" t="s">
        <v>1134</v>
      </c>
      <c r="G95" t="s">
        <v>944</v>
      </c>
      <c r="J95">
        <v>58</v>
      </c>
      <c r="L95">
        <v>94</v>
      </c>
      <c r="M95">
        <v>102</v>
      </c>
      <c r="N95" t="s">
        <v>1136</v>
      </c>
      <c r="O95" t="s">
        <v>1135</v>
      </c>
      <c r="P95" t="s">
        <v>224</v>
      </c>
      <c r="Q95" t="s">
        <v>21</v>
      </c>
      <c r="R95" t="s">
        <v>22</v>
      </c>
      <c r="S95">
        <v>481</v>
      </c>
      <c r="T95" t="s">
        <v>13</v>
      </c>
      <c r="V95" t="s">
        <v>14</v>
      </c>
      <c r="W95" t="s">
        <v>298</v>
      </c>
      <c r="AB95" t="s">
        <v>816</v>
      </c>
      <c r="AC95" t="s">
        <v>116</v>
      </c>
      <c r="AD95" t="s">
        <v>819</v>
      </c>
      <c r="AE95" t="s">
        <v>818</v>
      </c>
      <c r="AF95" t="s">
        <v>819</v>
      </c>
      <c r="AG95" t="s">
        <v>818</v>
      </c>
      <c r="AH95" t="s">
        <v>819</v>
      </c>
      <c r="AI95" t="s">
        <v>1833</v>
      </c>
      <c r="AY95" t="s">
        <v>1876</v>
      </c>
      <c r="AZ95" t="s">
        <v>818</v>
      </c>
      <c r="BA95" t="s">
        <v>1876</v>
      </c>
      <c r="BB95" t="s">
        <v>1876</v>
      </c>
      <c r="BC95" t="s">
        <v>818</v>
      </c>
      <c r="BD95" t="s">
        <v>818</v>
      </c>
      <c r="BE95" t="s">
        <v>818</v>
      </c>
      <c r="BF95" t="s">
        <v>818</v>
      </c>
      <c r="BG95" t="s">
        <v>818</v>
      </c>
      <c r="BH95" t="s">
        <v>818</v>
      </c>
      <c r="BI95" t="s">
        <v>818</v>
      </c>
      <c r="BJ95" t="s">
        <v>818</v>
      </c>
      <c r="BK95" t="s">
        <v>818</v>
      </c>
      <c r="BL95" t="s">
        <v>818</v>
      </c>
      <c r="BM95" t="s">
        <v>818</v>
      </c>
      <c r="BN95" t="s">
        <v>818</v>
      </c>
      <c r="BO95" t="s">
        <v>818</v>
      </c>
      <c r="BP95" t="s">
        <v>818</v>
      </c>
      <c r="BT95" t="s">
        <v>1908</v>
      </c>
      <c r="BU95" t="s">
        <v>2038</v>
      </c>
    </row>
    <row r="96" spans="1:75" x14ac:dyDescent="0.35">
      <c r="A96">
        <v>5945</v>
      </c>
      <c r="B96">
        <v>2020</v>
      </c>
      <c r="C96" t="s">
        <v>9</v>
      </c>
      <c r="D96">
        <v>1</v>
      </c>
      <c r="E96" t="s">
        <v>515</v>
      </c>
      <c r="F96" t="s">
        <v>1265</v>
      </c>
      <c r="G96" t="s">
        <v>1267</v>
      </c>
      <c r="J96">
        <v>12</v>
      </c>
      <c r="K96">
        <v>2</v>
      </c>
      <c r="L96">
        <v>133</v>
      </c>
      <c r="M96">
        <v>150</v>
      </c>
      <c r="N96" t="s">
        <v>1268</v>
      </c>
      <c r="O96" t="s">
        <v>1266</v>
      </c>
      <c r="P96" t="s">
        <v>369</v>
      </c>
      <c r="Q96" t="s">
        <v>21</v>
      </c>
      <c r="R96" t="s">
        <v>22</v>
      </c>
      <c r="S96">
        <f>111+97</f>
        <v>208</v>
      </c>
      <c r="T96" t="s">
        <v>13</v>
      </c>
      <c r="U96" t="s">
        <v>16</v>
      </c>
      <c r="V96" t="s">
        <v>14</v>
      </c>
      <c r="W96" t="s">
        <v>63</v>
      </c>
      <c r="AB96" t="s">
        <v>809</v>
      </c>
      <c r="AC96" t="s">
        <v>91</v>
      </c>
      <c r="AD96" t="s">
        <v>819</v>
      </c>
      <c r="AE96" t="s">
        <v>818</v>
      </c>
      <c r="AF96" t="s">
        <v>817</v>
      </c>
      <c r="AG96" t="s">
        <v>817</v>
      </c>
      <c r="AH96" t="s">
        <v>819</v>
      </c>
      <c r="AI96" t="s">
        <v>1837</v>
      </c>
      <c r="AL96" t="s">
        <v>2017</v>
      </c>
      <c r="AN96" t="s">
        <v>830</v>
      </c>
      <c r="AS96" t="s">
        <v>2022</v>
      </c>
      <c r="AX96" t="s">
        <v>2019</v>
      </c>
      <c r="AY96" t="s">
        <v>818</v>
      </c>
      <c r="AZ96" t="s">
        <v>818</v>
      </c>
      <c r="BA96" t="s">
        <v>818</v>
      </c>
      <c r="BB96" t="s">
        <v>818</v>
      </c>
      <c r="BC96" t="s">
        <v>818</v>
      </c>
      <c r="BD96" t="s">
        <v>818</v>
      </c>
      <c r="BE96" t="s">
        <v>818</v>
      </c>
      <c r="BF96" t="s">
        <v>818</v>
      </c>
      <c r="BG96" t="s">
        <v>818</v>
      </c>
      <c r="BH96" t="s">
        <v>818</v>
      </c>
      <c r="BI96" t="s">
        <v>818</v>
      </c>
      <c r="BJ96" t="s">
        <v>1876</v>
      </c>
      <c r="BK96" t="s">
        <v>818</v>
      </c>
      <c r="BL96" t="s">
        <v>818</v>
      </c>
      <c r="BM96" t="s">
        <v>818</v>
      </c>
      <c r="BN96" t="s">
        <v>818</v>
      </c>
      <c r="BO96" t="s">
        <v>818</v>
      </c>
      <c r="BP96" t="s">
        <v>818</v>
      </c>
      <c r="BT96" t="s">
        <v>517</v>
      </c>
      <c r="BW96" t="s">
        <v>2111</v>
      </c>
    </row>
    <row r="97" spans="1:75" x14ac:dyDescent="0.35">
      <c r="A97">
        <v>5945</v>
      </c>
      <c r="B97">
        <v>2020</v>
      </c>
      <c r="C97" t="s">
        <v>9</v>
      </c>
      <c r="D97">
        <v>2</v>
      </c>
      <c r="E97" t="s">
        <v>515</v>
      </c>
      <c r="F97" t="s">
        <v>1265</v>
      </c>
      <c r="G97" t="s">
        <v>1267</v>
      </c>
      <c r="J97">
        <v>12</v>
      </c>
      <c r="K97">
        <v>2</v>
      </c>
      <c r="L97">
        <v>133</v>
      </c>
      <c r="M97">
        <v>150</v>
      </c>
      <c r="N97" t="s">
        <v>2016</v>
      </c>
      <c r="O97" t="s">
        <v>1266</v>
      </c>
      <c r="P97" t="s">
        <v>369</v>
      </c>
      <c r="Q97" t="s">
        <v>21</v>
      </c>
      <c r="R97" t="s">
        <v>22</v>
      </c>
      <c r="S97">
        <f>105+97</f>
        <v>202</v>
      </c>
      <c r="T97" t="s">
        <v>13</v>
      </c>
      <c r="U97" t="s">
        <v>16</v>
      </c>
      <c r="V97" t="s">
        <v>14</v>
      </c>
      <c r="W97" t="s">
        <v>63</v>
      </c>
      <c r="AB97" t="s">
        <v>809</v>
      </c>
      <c r="AC97" t="s">
        <v>91</v>
      </c>
      <c r="AD97" t="s">
        <v>817</v>
      </c>
      <c r="AE97" t="s">
        <v>818</v>
      </c>
      <c r="AF97" t="s">
        <v>817</v>
      </c>
      <c r="AG97" t="s">
        <v>817</v>
      </c>
      <c r="AH97" t="s">
        <v>817</v>
      </c>
      <c r="AI97" t="s">
        <v>1837</v>
      </c>
      <c r="AN97" t="s">
        <v>2017</v>
      </c>
      <c r="AS97" t="s">
        <v>2022</v>
      </c>
      <c r="AX97" t="s">
        <v>2018</v>
      </c>
      <c r="AY97" t="s">
        <v>818</v>
      </c>
      <c r="AZ97" t="s">
        <v>818</v>
      </c>
      <c r="BA97" t="s">
        <v>818</v>
      </c>
      <c r="BB97" t="s">
        <v>818</v>
      </c>
      <c r="BC97" t="s">
        <v>818</v>
      </c>
      <c r="BD97" t="s">
        <v>818</v>
      </c>
      <c r="BE97" t="s">
        <v>818</v>
      </c>
      <c r="BF97" t="s">
        <v>818</v>
      </c>
      <c r="BG97" t="s">
        <v>818</v>
      </c>
      <c r="BH97" t="s">
        <v>818</v>
      </c>
      <c r="BI97" t="s">
        <v>818</v>
      </c>
      <c r="BJ97" t="s">
        <v>1876</v>
      </c>
      <c r="BK97" t="s">
        <v>818</v>
      </c>
      <c r="BL97" t="s">
        <v>818</v>
      </c>
      <c r="BM97" t="s">
        <v>818</v>
      </c>
      <c r="BN97" t="s">
        <v>818</v>
      </c>
      <c r="BO97" t="s">
        <v>818</v>
      </c>
      <c r="BP97" t="s">
        <v>818</v>
      </c>
      <c r="BT97" t="s">
        <v>517</v>
      </c>
      <c r="BW97" t="s">
        <v>2112</v>
      </c>
    </row>
    <row r="98" spans="1:75" x14ac:dyDescent="0.35">
      <c r="A98">
        <v>5991</v>
      </c>
      <c r="B98">
        <v>2021</v>
      </c>
      <c r="C98" t="s">
        <v>55</v>
      </c>
      <c r="D98">
        <v>1</v>
      </c>
      <c r="E98" t="s">
        <v>410</v>
      </c>
      <c r="F98" t="s">
        <v>1396</v>
      </c>
      <c r="G98" t="s">
        <v>1359</v>
      </c>
      <c r="J98">
        <v>7</v>
      </c>
      <c r="K98">
        <v>6</v>
      </c>
      <c r="N98" t="s">
        <v>1398</v>
      </c>
      <c r="O98" t="s">
        <v>1397</v>
      </c>
      <c r="P98" t="s">
        <v>411</v>
      </c>
      <c r="Q98" t="s">
        <v>21</v>
      </c>
      <c r="R98" t="s">
        <v>22</v>
      </c>
      <c r="S98">
        <v>475</v>
      </c>
      <c r="T98" t="s">
        <v>13</v>
      </c>
      <c r="V98" t="s">
        <v>23</v>
      </c>
      <c r="W98" t="s">
        <v>298</v>
      </c>
      <c r="AB98" t="s">
        <v>816</v>
      </c>
      <c r="AC98" t="s">
        <v>116</v>
      </c>
      <c r="AD98" t="s">
        <v>819</v>
      </c>
      <c r="AE98" t="s">
        <v>819</v>
      </c>
      <c r="AF98" t="s">
        <v>819</v>
      </c>
      <c r="AG98" t="s">
        <v>819</v>
      </c>
      <c r="AH98" t="s">
        <v>817</v>
      </c>
      <c r="AP98" t="s">
        <v>2002</v>
      </c>
      <c r="AW98">
        <v>1</v>
      </c>
      <c r="AX98" t="s">
        <v>412</v>
      </c>
      <c r="AY98" t="s">
        <v>1876</v>
      </c>
      <c r="AZ98" t="s">
        <v>818</v>
      </c>
      <c r="BA98" t="s">
        <v>1876</v>
      </c>
      <c r="BB98" t="s">
        <v>818</v>
      </c>
      <c r="BC98" t="s">
        <v>818</v>
      </c>
      <c r="BD98" t="s">
        <v>818</v>
      </c>
      <c r="BE98" t="s">
        <v>818</v>
      </c>
      <c r="BF98" t="s">
        <v>818</v>
      </c>
      <c r="BG98" t="s">
        <v>818</v>
      </c>
      <c r="BH98" t="s">
        <v>818</v>
      </c>
      <c r="BI98" t="s">
        <v>1877</v>
      </c>
      <c r="BJ98" t="s">
        <v>818</v>
      </c>
      <c r="BK98" t="s">
        <v>818</v>
      </c>
      <c r="BL98" t="s">
        <v>818</v>
      </c>
      <c r="BM98" t="s">
        <v>818</v>
      </c>
      <c r="BN98" t="s">
        <v>818</v>
      </c>
      <c r="BO98" t="s">
        <v>818</v>
      </c>
      <c r="BP98" t="s">
        <v>818</v>
      </c>
    </row>
    <row r="99" spans="1:75" x14ac:dyDescent="0.35">
      <c r="A99">
        <v>6115</v>
      </c>
      <c r="B99">
        <v>2022</v>
      </c>
      <c r="C99" t="s">
        <v>26</v>
      </c>
      <c r="D99">
        <v>1</v>
      </c>
      <c r="E99" t="s">
        <v>114</v>
      </c>
      <c r="F99" t="s">
        <v>1720</v>
      </c>
      <c r="G99" t="s">
        <v>1722</v>
      </c>
      <c r="J99">
        <v>7</v>
      </c>
      <c r="K99">
        <v>4</v>
      </c>
      <c r="N99" t="s">
        <v>1723</v>
      </c>
      <c r="O99" t="s">
        <v>1721</v>
      </c>
      <c r="P99" t="s">
        <v>115</v>
      </c>
      <c r="Q99" t="s">
        <v>29</v>
      </c>
      <c r="R99" t="s">
        <v>22</v>
      </c>
      <c r="S99">
        <v>586</v>
      </c>
      <c r="T99" t="s">
        <v>13</v>
      </c>
      <c r="V99" t="s">
        <v>14</v>
      </c>
      <c r="W99" t="s">
        <v>326</v>
      </c>
      <c r="AB99" t="s">
        <v>1992</v>
      </c>
      <c r="AC99" t="s">
        <v>116</v>
      </c>
      <c r="AD99" t="s">
        <v>818</v>
      </c>
      <c r="AE99" t="s">
        <v>818</v>
      </c>
      <c r="AF99" t="s">
        <v>818</v>
      </c>
      <c r="AG99" t="s">
        <v>818</v>
      </c>
      <c r="AH99" t="s">
        <v>818</v>
      </c>
      <c r="AY99" t="s">
        <v>818</v>
      </c>
      <c r="AZ99" t="s">
        <v>1876</v>
      </c>
      <c r="BA99" t="s">
        <v>1876</v>
      </c>
      <c r="BB99" t="s">
        <v>818</v>
      </c>
      <c r="BC99" t="s">
        <v>818</v>
      </c>
      <c r="BD99" t="s">
        <v>818</v>
      </c>
      <c r="BE99" t="s">
        <v>818</v>
      </c>
      <c r="BF99" t="s">
        <v>818</v>
      </c>
      <c r="BG99" t="s">
        <v>818</v>
      </c>
      <c r="BH99" t="s">
        <v>818</v>
      </c>
      <c r="BI99" t="s">
        <v>818</v>
      </c>
      <c r="BJ99" t="s">
        <v>818</v>
      </c>
      <c r="BK99" t="s">
        <v>818</v>
      </c>
      <c r="BL99" t="s">
        <v>818</v>
      </c>
      <c r="BM99" t="s">
        <v>818</v>
      </c>
      <c r="BN99" t="s">
        <v>818</v>
      </c>
      <c r="BO99" t="s">
        <v>818</v>
      </c>
      <c r="BP99" t="s">
        <v>818</v>
      </c>
      <c r="BT99" t="s">
        <v>117</v>
      </c>
      <c r="BU99" t="s">
        <v>2037</v>
      </c>
    </row>
    <row r="100" spans="1:75" x14ac:dyDescent="0.35">
      <c r="A100">
        <v>5856</v>
      </c>
      <c r="B100">
        <v>2020</v>
      </c>
      <c r="C100" t="s">
        <v>9</v>
      </c>
      <c r="D100">
        <v>1</v>
      </c>
      <c r="E100" t="s">
        <v>686</v>
      </c>
      <c r="F100" t="s">
        <v>1008</v>
      </c>
      <c r="G100" t="s">
        <v>900</v>
      </c>
      <c r="J100">
        <v>6</v>
      </c>
      <c r="K100">
        <v>1</v>
      </c>
      <c r="N100" t="s">
        <v>1010</v>
      </c>
      <c r="O100" t="s">
        <v>1009</v>
      </c>
      <c r="P100" t="s">
        <v>687</v>
      </c>
      <c r="Q100" t="s">
        <v>21</v>
      </c>
      <c r="R100" t="s">
        <v>22</v>
      </c>
      <c r="S100">
        <v>200</v>
      </c>
      <c r="T100" t="s">
        <v>13</v>
      </c>
      <c r="V100" t="s">
        <v>23</v>
      </c>
      <c r="W100" t="s">
        <v>103</v>
      </c>
      <c r="AB100" t="s">
        <v>103</v>
      </c>
      <c r="AC100" t="s">
        <v>688</v>
      </c>
      <c r="AD100" t="s">
        <v>818</v>
      </c>
      <c r="AE100" t="s">
        <v>818</v>
      </c>
      <c r="AF100" t="s">
        <v>819</v>
      </c>
      <c r="AG100" t="s">
        <v>819</v>
      </c>
      <c r="AH100" t="s">
        <v>818</v>
      </c>
      <c r="AN100" t="s">
        <v>346</v>
      </c>
      <c r="AX100" t="s">
        <v>689</v>
      </c>
      <c r="AY100" t="s">
        <v>818</v>
      </c>
      <c r="AZ100" t="s">
        <v>1876</v>
      </c>
      <c r="BA100" t="s">
        <v>818</v>
      </c>
      <c r="BB100" t="s">
        <v>818</v>
      </c>
      <c r="BC100" t="s">
        <v>818</v>
      </c>
      <c r="BD100" t="s">
        <v>818</v>
      </c>
      <c r="BE100" t="s">
        <v>818</v>
      </c>
      <c r="BF100" t="s">
        <v>818</v>
      </c>
      <c r="BG100" t="s">
        <v>818</v>
      </c>
      <c r="BH100" t="s">
        <v>818</v>
      </c>
      <c r="BI100" t="s">
        <v>818</v>
      </c>
      <c r="BJ100" t="s">
        <v>818</v>
      </c>
      <c r="BK100" t="s">
        <v>818</v>
      </c>
      <c r="BL100" t="s">
        <v>818</v>
      </c>
      <c r="BM100" t="s">
        <v>818</v>
      </c>
      <c r="BN100" t="s">
        <v>818</v>
      </c>
      <c r="BO100" t="s">
        <v>818</v>
      </c>
      <c r="BP100" t="s">
        <v>818</v>
      </c>
    </row>
    <row r="101" spans="1:75" x14ac:dyDescent="0.35">
      <c r="A101">
        <v>5866</v>
      </c>
      <c r="B101">
        <v>2022</v>
      </c>
      <c r="C101" t="s">
        <v>26</v>
      </c>
      <c r="D101">
        <v>1</v>
      </c>
      <c r="E101" t="s">
        <v>672</v>
      </c>
      <c r="F101" t="s">
        <v>1036</v>
      </c>
      <c r="G101" t="s">
        <v>1038</v>
      </c>
      <c r="J101">
        <v>20</v>
      </c>
      <c r="K101">
        <v>2</v>
      </c>
      <c r="L101">
        <v>119</v>
      </c>
      <c r="M101">
        <v>134</v>
      </c>
      <c r="N101" t="s">
        <v>1039</v>
      </c>
      <c r="O101" t="s">
        <v>1037</v>
      </c>
      <c r="P101" t="s">
        <v>673</v>
      </c>
      <c r="Q101" t="s">
        <v>21</v>
      </c>
      <c r="R101" t="s">
        <v>22</v>
      </c>
      <c r="S101">
        <v>384</v>
      </c>
      <c r="T101" t="s">
        <v>13</v>
      </c>
      <c r="V101" t="s">
        <v>810</v>
      </c>
      <c r="W101" t="s">
        <v>800</v>
      </c>
      <c r="AB101" t="s">
        <v>816</v>
      </c>
      <c r="AC101" t="s">
        <v>158</v>
      </c>
      <c r="AD101" t="s">
        <v>817</v>
      </c>
      <c r="AE101" t="s">
        <v>819</v>
      </c>
      <c r="AF101" t="s">
        <v>817</v>
      </c>
      <c r="AG101" t="s">
        <v>818</v>
      </c>
      <c r="AH101" t="s">
        <v>818</v>
      </c>
      <c r="AI101" t="s">
        <v>1851</v>
      </c>
      <c r="AL101" t="s">
        <v>472</v>
      </c>
      <c r="AM101" t="s">
        <v>732</v>
      </c>
      <c r="AN101" t="s">
        <v>1839</v>
      </c>
      <c r="AO101" t="s">
        <v>1822</v>
      </c>
      <c r="AX101" t="s">
        <v>827</v>
      </c>
      <c r="AY101" t="s">
        <v>1878</v>
      </c>
      <c r="AZ101" t="s">
        <v>1878</v>
      </c>
      <c r="BA101" t="s">
        <v>818</v>
      </c>
      <c r="BB101" t="s">
        <v>818</v>
      </c>
      <c r="BC101" t="s">
        <v>818</v>
      </c>
      <c r="BD101" t="s">
        <v>1877</v>
      </c>
      <c r="BE101" t="s">
        <v>818</v>
      </c>
      <c r="BF101" t="s">
        <v>818</v>
      </c>
      <c r="BG101" t="s">
        <v>818</v>
      </c>
      <c r="BH101" t="s">
        <v>818</v>
      </c>
      <c r="BI101" t="s">
        <v>818</v>
      </c>
      <c r="BJ101" t="s">
        <v>818</v>
      </c>
      <c r="BK101" t="s">
        <v>818</v>
      </c>
      <c r="BL101" t="s">
        <v>818</v>
      </c>
      <c r="BM101" t="s">
        <v>818</v>
      </c>
      <c r="BN101" t="s">
        <v>818</v>
      </c>
      <c r="BO101" t="s">
        <v>818</v>
      </c>
      <c r="BP101" t="s">
        <v>818</v>
      </c>
      <c r="BT101" t="s">
        <v>1959</v>
      </c>
      <c r="BU101" t="s">
        <v>2037</v>
      </c>
      <c r="BV101" t="s">
        <v>2065</v>
      </c>
      <c r="BW101" t="s">
        <v>2091</v>
      </c>
    </row>
    <row r="102" spans="1:75" x14ac:dyDescent="0.35">
      <c r="A102">
        <v>5866</v>
      </c>
      <c r="B102">
        <v>2022</v>
      </c>
      <c r="C102" t="s">
        <v>26</v>
      </c>
      <c r="D102">
        <v>2</v>
      </c>
      <c r="E102" t="s">
        <v>672</v>
      </c>
      <c r="F102" t="s">
        <v>1036</v>
      </c>
      <c r="G102" t="s">
        <v>1038</v>
      </c>
      <c r="J102">
        <v>20</v>
      </c>
      <c r="K102">
        <v>2</v>
      </c>
      <c r="L102">
        <v>119</v>
      </c>
      <c r="M102">
        <v>134</v>
      </c>
      <c r="N102" t="s">
        <v>1039</v>
      </c>
      <c r="O102" t="s">
        <v>1037</v>
      </c>
      <c r="P102" t="s">
        <v>673</v>
      </c>
      <c r="Q102" t="s">
        <v>21</v>
      </c>
      <c r="R102" t="s">
        <v>22</v>
      </c>
      <c r="S102">
        <v>384</v>
      </c>
      <c r="T102" t="s">
        <v>13</v>
      </c>
      <c r="V102" t="s">
        <v>810</v>
      </c>
      <c r="W102" t="s">
        <v>800</v>
      </c>
      <c r="AB102" t="s">
        <v>816</v>
      </c>
      <c r="AC102" t="s">
        <v>158</v>
      </c>
      <c r="AD102" t="s">
        <v>819</v>
      </c>
      <c r="AE102" t="s">
        <v>817</v>
      </c>
      <c r="AF102" t="s">
        <v>817</v>
      </c>
      <c r="AG102" t="s">
        <v>818</v>
      </c>
      <c r="AH102" t="s">
        <v>818</v>
      </c>
      <c r="AI102" t="s">
        <v>1851</v>
      </c>
      <c r="AL102" t="s">
        <v>1839</v>
      </c>
      <c r="AM102" t="s">
        <v>732</v>
      </c>
      <c r="AS102" t="s">
        <v>2000</v>
      </c>
      <c r="AX102" t="s">
        <v>828</v>
      </c>
      <c r="AY102" t="s">
        <v>1876</v>
      </c>
      <c r="AZ102" t="s">
        <v>1876</v>
      </c>
      <c r="BA102" t="s">
        <v>818</v>
      </c>
      <c r="BB102" t="s">
        <v>818</v>
      </c>
      <c r="BC102" t="s">
        <v>818</v>
      </c>
      <c r="BD102" t="s">
        <v>1876</v>
      </c>
      <c r="BE102" t="s">
        <v>818</v>
      </c>
      <c r="BF102" t="s">
        <v>818</v>
      </c>
      <c r="BG102" t="s">
        <v>818</v>
      </c>
      <c r="BH102" t="s">
        <v>818</v>
      </c>
      <c r="BI102" t="s">
        <v>818</v>
      </c>
      <c r="BJ102" t="s">
        <v>818</v>
      </c>
      <c r="BK102" t="s">
        <v>818</v>
      </c>
      <c r="BL102" t="s">
        <v>818</v>
      </c>
      <c r="BM102" t="s">
        <v>818</v>
      </c>
      <c r="BN102" t="s">
        <v>818</v>
      </c>
      <c r="BO102" t="s">
        <v>818</v>
      </c>
      <c r="BP102" t="s">
        <v>818</v>
      </c>
      <c r="BT102" t="s">
        <v>829</v>
      </c>
      <c r="BU102" t="s">
        <v>2038</v>
      </c>
      <c r="BV102" t="s">
        <v>2064</v>
      </c>
      <c r="BW102" t="s">
        <v>2092</v>
      </c>
    </row>
    <row r="103" spans="1:75" x14ac:dyDescent="0.35">
      <c r="A103">
        <v>6051</v>
      </c>
      <c r="B103">
        <v>2018</v>
      </c>
      <c r="C103" t="s">
        <v>18</v>
      </c>
      <c r="D103">
        <v>1</v>
      </c>
      <c r="E103" t="s">
        <v>300</v>
      </c>
      <c r="F103" t="s">
        <v>1528</v>
      </c>
      <c r="G103" t="s">
        <v>675</v>
      </c>
      <c r="J103">
        <v>49</v>
      </c>
      <c r="K103">
        <v>2</v>
      </c>
      <c r="L103">
        <v>225</v>
      </c>
      <c r="M103">
        <v>235</v>
      </c>
      <c r="N103" t="s">
        <v>1530</v>
      </c>
      <c r="O103" t="s">
        <v>1529</v>
      </c>
      <c r="P103" t="s">
        <v>301</v>
      </c>
      <c r="Q103" t="s">
        <v>12</v>
      </c>
      <c r="R103" t="s">
        <v>83</v>
      </c>
      <c r="S103">
        <v>401</v>
      </c>
      <c r="T103" t="s">
        <v>13</v>
      </c>
      <c r="V103" t="s">
        <v>23</v>
      </c>
      <c r="W103" t="s">
        <v>244</v>
      </c>
      <c r="AB103" t="s">
        <v>815</v>
      </c>
      <c r="AC103" t="s">
        <v>302</v>
      </c>
      <c r="AD103" t="s">
        <v>819</v>
      </c>
      <c r="AE103" t="s">
        <v>819</v>
      </c>
      <c r="AF103" t="s">
        <v>817</v>
      </c>
      <c r="AG103" t="s">
        <v>818</v>
      </c>
      <c r="AH103" t="s">
        <v>817</v>
      </c>
      <c r="AI103" t="s">
        <v>1831</v>
      </c>
      <c r="AL103" t="s">
        <v>1830</v>
      </c>
      <c r="AN103" t="s">
        <v>472</v>
      </c>
      <c r="AS103" t="s">
        <v>2002</v>
      </c>
      <c r="AX103" t="s">
        <v>303</v>
      </c>
      <c r="AY103" t="s">
        <v>1876</v>
      </c>
      <c r="AZ103" t="s">
        <v>1876</v>
      </c>
      <c r="BA103" t="s">
        <v>1876</v>
      </c>
      <c r="BB103" t="s">
        <v>1876</v>
      </c>
      <c r="BC103" t="s">
        <v>1876</v>
      </c>
      <c r="BD103" t="s">
        <v>1878</v>
      </c>
      <c r="BE103" t="s">
        <v>1876</v>
      </c>
      <c r="BF103" t="s">
        <v>818</v>
      </c>
      <c r="BG103" t="s">
        <v>818</v>
      </c>
      <c r="BH103" t="s">
        <v>1876</v>
      </c>
      <c r="BI103" t="s">
        <v>1876</v>
      </c>
      <c r="BJ103" t="s">
        <v>1876</v>
      </c>
      <c r="BK103" t="s">
        <v>1876</v>
      </c>
      <c r="BL103" t="s">
        <v>1876</v>
      </c>
      <c r="BM103" t="s">
        <v>1876</v>
      </c>
      <c r="BN103" t="s">
        <v>1876</v>
      </c>
      <c r="BO103" t="s">
        <v>1876</v>
      </c>
      <c r="BP103" t="s">
        <v>1876</v>
      </c>
    </row>
    <row r="104" spans="1:75" x14ac:dyDescent="0.35">
      <c r="A104">
        <v>6039</v>
      </c>
      <c r="B104">
        <v>2019</v>
      </c>
      <c r="C104" t="s">
        <v>75</v>
      </c>
      <c r="D104">
        <v>1</v>
      </c>
      <c r="E104" t="s">
        <v>320</v>
      </c>
      <c r="F104" t="s">
        <v>1497</v>
      </c>
      <c r="G104" t="s">
        <v>1499</v>
      </c>
      <c r="H104" t="s">
        <v>1500</v>
      </c>
      <c r="I104" t="s">
        <v>1501</v>
      </c>
      <c r="J104">
        <v>7</v>
      </c>
      <c r="K104">
        <v>1</v>
      </c>
      <c r="L104">
        <v>58</v>
      </c>
      <c r="M104">
        <v>63</v>
      </c>
      <c r="N104">
        <v>0</v>
      </c>
      <c r="O104" t="s">
        <v>1498</v>
      </c>
      <c r="P104" t="s">
        <v>321</v>
      </c>
      <c r="Q104" t="s">
        <v>29</v>
      </c>
      <c r="R104" t="s">
        <v>22</v>
      </c>
      <c r="S104">
        <v>84</v>
      </c>
      <c r="T104" t="s">
        <v>13</v>
      </c>
      <c r="V104" t="s">
        <v>23</v>
      </c>
      <c r="W104" t="s">
        <v>793</v>
      </c>
      <c r="AB104" t="s">
        <v>815</v>
      </c>
      <c r="AC104" t="s">
        <v>91</v>
      </c>
      <c r="AD104" t="s">
        <v>819</v>
      </c>
      <c r="AE104" t="s">
        <v>818</v>
      </c>
      <c r="AF104" t="s">
        <v>818</v>
      </c>
      <c r="AG104" t="s">
        <v>818</v>
      </c>
      <c r="AH104" t="s">
        <v>818</v>
      </c>
      <c r="AY104" t="s">
        <v>818</v>
      </c>
      <c r="AZ104" t="s">
        <v>1876</v>
      </c>
      <c r="BA104" t="s">
        <v>818</v>
      </c>
      <c r="BB104" t="s">
        <v>818</v>
      </c>
      <c r="BC104" t="s">
        <v>818</v>
      </c>
      <c r="BD104" t="s">
        <v>818</v>
      </c>
      <c r="BE104" t="s">
        <v>818</v>
      </c>
      <c r="BF104" t="s">
        <v>818</v>
      </c>
      <c r="BG104" t="s">
        <v>818</v>
      </c>
      <c r="BH104" t="s">
        <v>818</v>
      </c>
      <c r="BI104" t="s">
        <v>818</v>
      </c>
      <c r="BJ104" t="s">
        <v>818</v>
      </c>
      <c r="BK104" t="s">
        <v>818</v>
      </c>
      <c r="BL104" t="s">
        <v>818</v>
      </c>
      <c r="BM104" t="s">
        <v>818</v>
      </c>
      <c r="BN104" t="s">
        <v>818</v>
      </c>
      <c r="BO104" t="s">
        <v>818</v>
      </c>
      <c r="BP104" t="s">
        <v>818</v>
      </c>
    </row>
    <row r="105" spans="1:75" x14ac:dyDescent="0.35">
      <c r="A105">
        <v>5966</v>
      </c>
      <c r="B105">
        <v>2021</v>
      </c>
      <c r="C105" t="s">
        <v>55</v>
      </c>
      <c r="D105">
        <v>1</v>
      </c>
      <c r="E105" t="s">
        <v>470</v>
      </c>
      <c r="F105" t="s">
        <v>1318</v>
      </c>
      <c r="G105" t="s">
        <v>995</v>
      </c>
      <c r="J105">
        <v>9</v>
      </c>
      <c r="K105">
        <v>1</v>
      </c>
      <c r="N105" t="s">
        <v>1320</v>
      </c>
      <c r="O105" t="s">
        <v>1319</v>
      </c>
      <c r="P105" t="s">
        <v>471</v>
      </c>
      <c r="Q105" t="s">
        <v>21</v>
      </c>
      <c r="R105" t="s">
        <v>22</v>
      </c>
      <c r="S105">
        <v>262</v>
      </c>
      <c r="T105" t="s">
        <v>13</v>
      </c>
      <c r="V105" t="s">
        <v>23</v>
      </c>
      <c r="W105" t="s">
        <v>795</v>
      </c>
      <c r="AB105" t="s">
        <v>814</v>
      </c>
      <c r="AC105" t="s">
        <v>15</v>
      </c>
      <c r="AD105" t="s">
        <v>817</v>
      </c>
      <c r="AE105" t="s">
        <v>818</v>
      </c>
      <c r="AF105" t="s">
        <v>819</v>
      </c>
      <c r="AG105" t="s">
        <v>819</v>
      </c>
      <c r="AH105" t="s">
        <v>817</v>
      </c>
      <c r="AI105" t="s">
        <v>472</v>
      </c>
      <c r="AP105" t="s">
        <v>2003</v>
      </c>
      <c r="AQ105" t="s">
        <v>2022</v>
      </c>
      <c r="AX105" t="s">
        <v>473</v>
      </c>
      <c r="AY105" t="s">
        <v>1876</v>
      </c>
      <c r="AZ105" t="s">
        <v>1876</v>
      </c>
      <c r="BA105" t="s">
        <v>1876</v>
      </c>
      <c r="BB105" t="s">
        <v>1876</v>
      </c>
      <c r="BC105" t="s">
        <v>818</v>
      </c>
      <c r="BD105" t="s">
        <v>818</v>
      </c>
      <c r="BE105" t="s">
        <v>818</v>
      </c>
      <c r="BF105" t="s">
        <v>818</v>
      </c>
      <c r="BG105" t="s">
        <v>818</v>
      </c>
      <c r="BH105" t="s">
        <v>818</v>
      </c>
      <c r="BI105" t="s">
        <v>818</v>
      </c>
      <c r="BJ105" t="s">
        <v>818</v>
      </c>
      <c r="BK105" t="s">
        <v>818</v>
      </c>
      <c r="BL105" t="s">
        <v>818</v>
      </c>
      <c r="BM105" t="s">
        <v>818</v>
      </c>
      <c r="BN105" t="s">
        <v>818</v>
      </c>
      <c r="BO105" t="s">
        <v>818</v>
      </c>
      <c r="BP105" t="s">
        <v>818</v>
      </c>
    </row>
    <row r="106" spans="1:75" x14ac:dyDescent="0.35">
      <c r="A106">
        <v>5826</v>
      </c>
      <c r="B106">
        <v>2019</v>
      </c>
      <c r="C106" t="s">
        <v>75</v>
      </c>
      <c r="D106">
        <v>1</v>
      </c>
      <c r="E106" t="s">
        <v>754</v>
      </c>
      <c r="F106" t="s">
        <v>905</v>
      </c>
      <c r="G106" t="s">
        <v>907</v>
      </c>
      <c r="J106">
        <v>22</v>
      </c>
      <c r="K106">
        <v>5</v>
      </c>
      <c r="L106">
        <v>731</v>
      </c>
      <c r="M106">
        <v>746</v>
      </c>
      <c r="N106" t="s">
        <v>908</v>
      </c>
      <c r="O106" t="s">
        <v>906</v>
      </c>
      <c r="P106" t="s">
        <v>418</v>
      </c>
      <c r="Q106" t="s">
        <v>21</v>
      </c>
      <c r="R106" t="s">
        <v>22</v>
      </c>
      <c r="S106">
        <v>166</v>
      </c>
      <c r="T106" t="s">
        <v>13</v>
      </c>
      <c r="V106" t="s">
        <v>23</v>
      </c>
      <c r="W106" t="s">
        <v>103</v>
      </c>
      <c r="AB106" t="s">
        <v>103</v>
      </c>
      <c r="AC106" t="s">
        <v>250</v>
      </c>
      <c r="AD106" t="s">
        <v>821</v>
      </c>
      <c r="AE106" t="s">
        <v>818</v>
      </c>
      <c r="AF106" t="s">
        <v>817</v>
      </c>
      <c r="AG106" t="s">
        <v>819</v>
      </c>
      <c r="AH106" t="s">
        <v>819</v>
      </c>
      <c r="AP106" t="s">
        <v>2000</v>
      </c>
      <c r="AX106" t="s">
        <v>755</v>
      </c>
      <c r="AY106" t="s">
        <v>1878</v>
      </c>
      <c r="AZ106" t="s">
        <v>1876</v>
      </c>
      <c r="BA106" t="s">
        <v>1876</v>
      </c>
      <c r="BB106" t="s">
        <v>818</v>
      </c>
      <c r="BC106" t="s">
        <v>818</v>
      </c>
      <c r="BD106" t="s">
        <v>818</v>
      </c>
      <c r="BE106" t="s">
        <v>818</v>
      </c>
      <c r="BF106" t="s">
        <v>818</v>
      </c>
      <c r="BG106" t="s">
        <v>818</v>
      </c>
      <c r="BH106" t="s">
        <v>818</v>
      </c>
      <c r="BI106" t="s">
        <v>818</v>
      </c>
      <c r="BJ106" t="s">
        <v>818</v>
      </c>
      <c r="BK106" t="s">
        <v>818</v>
      </c>
      <c r="BL106" t="s">
        <v>818</v>
      </c>
      <c r="BM106" t="s">
        <v>818</v>
      </c>
      <c r="BN106" t="s">
        <v>818</v>
      </c>
      <c r="BO106" t="s">
        <v>818</v>
      </c>
      <c r="BP106" t="s">
        <v>818</v>
      </c>
    </row>
    <row r="107" spans="1:75" x14ac:dyDescent="0.35">
      <c r="A107">
        <v>5941</v>
      </c>
      <c r="B107">
        <v>2020</v>
      </c>
      <c r="C107" t="s">
        <v>9</v>
      </c>
      <c r="D107">
        <v>1</v>
      </c>
      <c r="E107" t="s">
        <v>524</v>
      </c>
      <c r="F107" t="s">
        <v>1252</v>
      </c>
      <c r="G107" t="s">
        <v>525</v>
      </c>
      <c r="J107">
        <v>12</v>
      </c>
      <c r="K107">
        <v>19</v>
      </c>
      <c r="N107" t="s">
        <v>1254</v>
      </c>
      <c r="O107" t="s">
        <v>1253</v>
      </c>
      <c r="P107" t="s">
        <v>525</v>
      </c>
      <c r="Q107" t="s">
        <v>21</v>
      </c>
      <c r="R107" t="s">
        <v>22</v>
      </c>
      <c r="S107">
        <v>362</v>
      </c>
      <c r="T107" t="s">
        <v>13</v>
      </c>
      <c r="V107" t="s">
        <v>811</v>
      </c>
      <c r="W107" t="s">
        <v>298</v>
      </c>
      <c r="AB107" t="s">
        <v>816</v>
      </c>
      <c r="AC107" t="s">
        <v>116</v>
      </c>
      <c r="AD107" t="s">
        <v>819</v>
      </c>
      <c r="AE107" t="s">
        <v>819</v>
      </c>
      <c r="AF107" t="s">
        <v>817</v>
      </c>
      <c r="AG107" t="s">
        <v>818</v>
      </c>
      <c r="AH107" t="s">
        <v>817</v>
      </c>
      <c r="AS107" t="s">
        <v>2000</v>
      </c>
      <c r="AX107" t="s">
        <v>839</v>
      </c>
      <c r="AY107" t="s">
        <v>818</v>
      </c>
      <c r="AZ107" t="s">
        <v>818</v>
      </c>
      <c r="BA107" t="s">
        <v>1876</v>
      </c>
      <c r="BB107" t="s">
        <v>818</v>
      </c>
      <c r="BC107" t="s">
        <v>818</v>
      </c>
      <c r="BD107" t="s">
        <v>818</v>
      </c>
      <c r="BE107" t="s">
        <v>818</v>
      </c>
      <c r="BF107" t="s">
        <v>1876</v>
      </c>
      <c r="BG107" t="s">
        <v>818</v>
      </c>
      <c r="BH107" t="s">
        <v>818</v>
      </c>
      <c r="BI107" t="s">
        <v>818</v>
      </c>
      <c r="BJ107" t="s">
        <v>818</v>
      </c>
      <c r="BK107" t="s">
        <v>818</v>
      </c>
      <c r="BL107" t="s">
        <v>818</v>
      </c>
      <c r="BM107" t="s">
        <v>818</v>
      </c>
      <c r="BN107" t="s">
        <v>818</v>
      </c>
      <c r="BO107" t="s">
        <v>818</v>
      </c>
      <c r="BP107" t="s">
        <v>818</v>
      </c>
      <c r="BT107" t="s">
        <v>840</v>
      </c>
      <c r="BV107" t="s">
        <v>840</v>
      </c>
      <c r="BW107" t="s">
        <v>2097</v>
      </c>
    </row>
    <row r="108" spans="1:75" x14ac:dyDescent="0.35">
      <c r="A108">
        <v>5941</v>
      </c>
      <c r="B108">
        <v>2020</v>
      </c>
      <c r="C108" t="s">
        <v>9</v>
      </c>
      <c r="D108">
        <v>2</v>
      </c>
      <c r="E108" t="s">
        <v>524</v>
      </c>
      <c r="F108" t="s">
        <v>1252</v>
      </c>
      <c r="G108" t="s">
        <v>525</v>
      </c>
      <c r="J108">
        <v>12</v>
      </c>
      <c r="K108">
        <v>19</v>
      </c>
      <c r="N108" t="s">
        <v>1254</v>
      </c>
      <c r="O108" t="s">
        <v>1253</v>
      </c>
      <c r="P108" t="s">
        <v>525</v>
      </c>
      <c r="Q108" t="s">
        <v>21</v>
      </c>
      <c r="R108" t="s">
        <v>22</v>
      </c>
      <c r="S108">
        <v>342</v>
      </c>
      <c r="T108" t="s">
        <v>13</v>
      </c>
      <c r="V108" t="s">
        <v>811</v>
      </c>
      <c r="W108" t="s">
        <v>298</v>
      </c>
      <c r="AB108" t="s">
        <v>816</v>
      </c>
      <c r="AC108" t="s">
        <v>116</v>
      </c>
      <c r="AD108" t="s">
        <v>817</v>
      </c>
      <c r="AE108" t="s">
        <v>817</v>
      </c>
      <c r="AF108" t="s">
        <v>817</v>
      </c>
      <c r="AG108" t="s">
        <v>818</v>
      </c>
      <c r="AH108" t="s">
        <v>817</v>
      </c>
      <c r="AP108" t="s">
        <v>2000</v>
      </c>
      <c r="AX108" t="s">
        <v>841</v>
      </c>
      <c r="AY108" t="s">
        <v>818</v>
      </c>
      <c r="AZ108" t="s">
        <v>818</v>
      </c>
      <c r="BA108" t="s">
        <v>1877</v>
      </c>
      <c r="BB108" t="s">
        <v>818</v>
      </c>
      <c r="BC108" t="s">
        <v>818</v>
      </c>
      <c r="BD108" t="s">
        <v>818</v>
      </c>
      <c r="BE108" t="s">
        <v>818</v>
      </c>
      <c r="BF108" t="s">
        <v>818</v>
      </c>
      <c r="BG108" t="s">
        <v>818</v>
      </c>
      <c r="BH108" t="s">
        <v>818</v>
      </c>
      <c r="BI108" t="s">
        <v>818</v>
      </c>
      <c r="BJ108" t="s">
        <v>818</v>
      </c>
      <c r="BK108" t="s">
        <v>818</v>
      </c>
      <c r="BL108" t="s">
        <v>818</v>
      </c>
      <c r="BM108" t="s">
        <v>818</v>
      </c>
      <c r="BN108" t="s">
        <v>818</v>
      </c>
      <c r="BO108" t="s">
        <v>818</v>
      </c>
      <c r="BP108" t="s">
        <v>818</v>
      </c>
      <c r="BT108" t="s">
        <v>840</v>
      </c>
      <c r="BV108" t="s">
        <v>840</v>
      </c>
      <c r="BW108" t="s">
        <v>2098</v>
      </c>
    </row>
    <row r="109" spans="1:75" x14ac:dyDescent="0.35">
      <c r="A109">
        <v>6032</v>
      </c>
      <c r="B109">
        <v>2022</v>
      </c>
      <c r="C109" t="s">
        <v>26</v>
      </c>
      <c r="D109">
        <v>1</v>
      </c>
      <c r="E109" t="s">
        <v>342</v>
      </c>
      <c r="F109" t="s">
        <v>1474</v>
      </c>
      <c r="G109" t="s">
        <v>246</v>
      </c>
      <c r="J109">
        <v>93</v>
      </c>
      <c r="K109">
        <v>1</v>
      </c>
      <c r="L109">
        <v>5</v>
      </c>
      <c r="M109">
        <v>27</v>
      </c>
      <c r="N109" t="s">
        <v>1476</v>
      </c>
      <c r="O109" t="s">
        <v>1475</v>
      </c>
      <c r="P109" t="s">
        <v>94</v>
      </c>
      <c r="Q109" t="s">
        <v>21</v>
      </c>
      <c r="R109" t="s">
        <v>22</v>
      </c>
      <c r="S109">
        <v>626</v>
      </c>
      <c r="T109" t="s">
        <v>13</v>
      </c>
      <c r="V109" t="s">
        <v>14</v>
      </c>
      <c r="W109" t="s">
        <v>298</v>
      </c>
      <c r="AB109" t="s">
        <v>816</v>
      </c>
      <c r="AC109" t="s">
        <v>116</v>
      </c>
      <c r="AD109" t="s">
        <v>821</v>
      </c>
      <c r="AE109" t="s">
        <v>819</v>
      </c>
      <c r="AF109" t="s">
        <v>821</v>
      </c>
      <c r="AG109" t="s">
        <v>819</v>
      </c>
      <c r="AH109" t="s">
        <v>817</v>
      </c>
      <c r="AV109" t="s">
        <v>16</v>
      </c>
      <c r="AX109" t="s">
        <v>343</v>
      </c>
      <c r="AY109" t="s">
        <v>818</v>
      </c>
      <c r="AZ109" t="s">
        <v>1876</v>
      </c>
      <c r="BA109" t="s">
        <v>1876</v>
      </c>
      <c r="BB109" t="s">
        <v>818</v>
      </c>
      <c r="BC109" t="s">
        <v>818</v>
      </c>
      <c r="BD109" t="s">
        <v>818</v>
      </c>
      <c r="BE109" t="s">
        <v>818</v>
      </c>
      <c r="BF109" t="s">
        <v>818</v>
      </c>
      <c r="BG109" t="s">
        <v>1876</v>
      </c>
      <c r="BH109" t="s">
        <v>818</v>
      </c>
      <c r="BI109" t="s">
        <v>818</v>
      </c>
      <c r="BJ109" t="s">
        <v>818</v>
      </c>
      <c r="BK109" t="s">
        <v>818</v>
      </c>
      <c r="BL109" t="s">
        <v>818</v>
      </c>
      <c r="BM109" t="s">
        <v>818</v>
      </c>
      <c r="BN109" t="s">
        <v>818</v>
      </c>
      <c r="BO109" t="s">
        <v>818</v>
      </c>
      <c r="BP109" t="s">
        <v>818</v>
      </c>
      <c r="BT109" t="s">
        <v>1960</v>
      </c>
      <c r="BU109" t="s">
        <v>2037</v>
      </c>
    </row>
    <row r="110" spans="1:75" x14ac:dyDescent="0.35">
      <c r="A110">
        <v>5857</v>
      </c>
      <c r="B110">
        <v>2020</v>
      </c>
      <c r="C110" t="s">
        <v>9</v>
      </c>
      <c r="D110">
        <v>1</v>
      </c>
      <c r="E110" t="s">
        <v>685</v>
      </c>
      <c r="F110" t="s">
        <v>1011</v>
      </c>
      <c r="G110" t="s">
        <v>889</v>
      </c>
      <c r="J110">
        <v>136</v>
      </c>
      <c r="N110" t="s">
        <v>1013</v>
      </c>
      <c r="O110" t="s">
        <v>1012</v>
      </c>
      <c r="P110" t="s">
        <v>140</v>
      </c>
      <c r="Q110" t="s">
        <v>21</v>
      </c>
      <c r="R110" t="s">
        <v>22</v>
      </c>
      <c r="S110">
        <v>299</v>
      </c>
      <c r="T110" t="s">
        <v>13</v>
      </c>
      <c r="V110" t="s">
        <v>23</v>
      </c>
      <c r="W110" t="s">
        <v>58</v>
      </c>
      <c r="AB110" t="s">
        <v>58</v>
      </c>
      <c r="AC110" t="s">
        <v>158</v>
      </c>
      <c r="AD110" t="s">
        <v>817</v>
      </c>
      <c r="AE110" t="s">
        <v>819</v>
      </c>
      <c r="AF110" t="s">
        <v>819</v>
      </c>
      <c r="AG110" t="s">
        <v>821</v>
      </c>
      <c r="AH110" t="s">
        <v>818</v>
      </c>
      <c r="AL110" t="s">
        <v>472</v>
      </c>
      <c r="AP110" t="s">
        <v>2000</v>
      </c>
      <c r="AV110" t="s">
        <v>16</v>
      </c>
      <c r="AX110" t="s">
        <v>842</v>
      </c>
      <c r="AY110" t="s">
        <v>1878</v>
      </c>
      <c r="AZ110" t="s">
        <v>818</v>
      </c>
      <c r="BA110" t="s">
        <v>818</v>
      </c>
      <c r="BB110" t="s">
        <v>818</v>
      </c>
      <c r="BC110" t="s">
        <v>818</v>
      </c>
      <c r="BD110" t="s">
        <v>818</v>
      </c>
      <c r="BE110" t="s">
        <v>818</v>
      </c>
      <c r="BF110" t="s">
        <v>818</v>
      </c>
      <c r="BG110" t="s">
        <v>818</v>
      </c>
      <c r="BH110" t="s">
        <v>818</v>
      </c>
      <c r="BI110" t="s">
        <v>818</v>
      </c>
      <c r="BJ110" t="s">
        <v>818</v>
      </c>
      <c r="BK110" t="s">
        <v>818</v>
      </c>
      <c r="BL110" t="s">
        <v>818</v>
      </c>
      <c r="BM110" t="s">
        <v>818</v>
      </c>
      <c r="BN110" t="s">
        <v>818</v>
      </c>
      <c r="BO110" t="s">
        <v>818</v>
      </c>
      <c r="BP110" t="s">
        <v>818</v>
      </c>
      <c r="BV110" t="s">
        <v>2059</v>
      </c>
      <c r="BW110" t="s">
        <v>2091</v>
      </c>
    </row>
    <row r="111" spans="1:75" x14ac:dyDescent="0.35">
      <c r="A111">
        <v>5857</v>
      </c>
      <c r="B111">
        <v>2020</v>
      </c>
      <c r="C111" t="s">
        <v>9</v>
      </c>
      <c r="D111">
        <v>2</v>
      </c>
      <c r="E111" t="s">
        <v>685</v>
      </c>
      <c r="F111" t="s">
        <v>1011</v>
      </c>
      <c r="G111" t="s">
        <v>889</v>
      </c>
      <c r="J111">
        <v>136</v>
      </c>
      <c r="N111" t="s">
        <v>1013</v>
      </c>
      <c r="O111" t="s">
        <v>1012</v>
      </c>
      <c r="P111" t="s">
        <v>140</v>
      </c>
      <c r="Q111" t="s">
        <v>21</v>
      </c>
      <c r="R111" t="s">
        <v>22</v>
      </c>
      <c r="S111">
        <v>270</v>
      </c>
      <c r="T111" t="s">
        <v>13</v>
      </c>
      <c r="V111" t="s">
        <v>23</v>
      </c>
      <c r="W111" t="s">
        <v>58</v>
      </c>
      <c r="AB111" t="s">
        <v>58</v>
      </c>
      <c r="AC111" t="s">
        <v>158</v>
      </c>
      <c r="AD111" t="s">
        <v>819</v>
      </c>
      <c r="AE111" t="s">
        <v>817</v>
      </c>
      <c r="AF111" t="s">
        <v>821</v>
      </c>
      <c r="AG111" t="s">
        <v>819</v>
      </c>
      <c r="AH111" t="s">
        <v>818</v>
      </c>
      <c r="AL111" t="s">
        <v>472</v>
      </c>
      <c r="AS111" t="s">
        <v>2000</v>
      </c>
      <c r="AV111" t="s">
        <v>16</v>
      </c>
      <c r="AX111" t="s">
        <v>843</v>
      </c>
      <c r="AY111" t="s">
        <v>1876</v>
      </c>
      <c r="AZ111" t="s">
        <v>818</v>
      </c>
      <c r="BA111" t="s">
        <v>818</v>
      </c>
      <c r="BB111" t="s">
        <v>818</v>
      </c>
      <c r="BC111" t="s">
        <v>818</v>
      </c>
      <c r="BD111" t="s">
        <v>818</v>
      </c>
      <c r="BE111" t="s">
        <v>818</v>
      </c>
      <c r="BF111" t="s">
        <v>818</v>
      </c>
      <c r="BG111" t="s">
        <v>818</v>
      </c>
      <c r="BH111" t="s">
        <v>818</v>
      </c>
      <c r="BI111" t="s">
        <v>818</v>
      </c>
      <c r="BJ111" t="s">
        <v>818</v>
      </c>
      <c r="BK111" t="s">
        <v>818</v>
      </c>
      <c r="BL111" t="s">
        <v>818</v>
      </c>
      <c r="BM111" t="s">
        <v>818</v>
      </c>
      <c r="BN111" t="s">
        <v>818</v>
      </c>
      <c r="BO111" t="s">
        <v>818</v>
      </c>
      <c r="BP111" t="s">
        <v>818</v>
      </c>
      <c r="BV111" t="s">
        <v>2060</v>
      </c>
      <c r="BW111" t="s">
        <v>2092</v>
      </c>
    </row>
    <row r="112" spans="1:75" x14ac:dyDescent="0.35">
      <c r="A112">
        <v>5996</v>
      </c>
      <c r="B112">
        <v>2020</v>
      </c>
      <c r="C112" t="s">
        <v>9</v>
      </c>
      <c r="D112">
        <v>1</v>
      </c>
      <c r="E112" t="s">
        <v>403</v>
      </c>
      <c r="F112" t="s">
        <v>1404</v>
      </c>
      <c r="G112" t="s">
        <v>900</v>
      </c>
      <c r="J112">
        <v>6</v>
      </c>
      <c r="K112">
        <v>1</v>
      </c>
      <c r="N112" t="s">
        <v>1406</v>
      </c>
      <c r="O112" t="s">
        <v>1405</v>
      </c>
      <c r="P112" t="s">
        <v>404</v>
      </c>
      <c r="Q112" t="s">
        <v>21</v>
      </c>
      <c r="R112" t="s">
        <v>22</v>
      </c>
      <c r="S112">
        <v>330</v>
      </c>
      <c r="T112" t="s">
        <v>13</v>
      </c>
      <c r="V112" t="s">
        <v>30</v>
      </c>
      <c r="W112" t="s">
        <v>31</v>
      </c>
      <c r="AB112" t="s">
        <v>814</v>
      </c>
      <c r="AC112" t="s">
        <v>158</v>
      </c>
      <c r="AD112" t="s">
        <v>819</v>
      </c>
      <c r="AE112" t="s">
        <v>821</v>
      </c>
      <c r="AF112" t="s">
        <v>817</v>
      </c>
      <c r="AG112" t="s">
        <v>819</v>
      </c>
      <c r="AH112" t="s">
        <v>819</v>
      </c>
      <c r="AP112" t="s">
        <v>2003</v>
      </c>
      <c r="AS112" t="s">
        <v>2000</v>
      </c>
      <c r="AX112" t="s">
        <v>405</v>
      </c>
      <c r="AY112" t="s">
        <v>818</v>
      </c>
      <c r="AZ112" t="s">
        <v>818</v>
      </c>
      <c r="BA112" t="s">
        <v>1876</v>
      </c>
      <c r="BB112" t="s">
        <v>818</v>
      </c>
      <c r="BC112" t="s">
        <v>818</v>
      </c>
      <c r="BD112" t="s">
        <v>818</v>
      </c>
      <c r="BE112" t="s">
        <v>818</v>
      </c>
      <c r="BF112" t="s">
        <v>818</v>
      </c>
      <c r="BG112" t="s">
        <v>818</v>
      </c>
      <c r="BH112" t="s">
        <v>818</v>
      </c>
      <c r="BI112" t="s">
        <v>818</v>
      </c>
      <c r="BJ112" t="s">
        <v>818</v>
      </c>
      <c r="BK112" t="s">
        <v>818</v>
      </c>
      <c r="BL112" t="s">
        <v>818</v>
      </c>
      <c r="BM112" t="s">
        <v>818</v>
      </c>
      <c r="BN112" t="s">
        <v>818</v>
      </c>
      <c r="BO112" t="s">
        <v>818</v>
      </c>
      <c r="BP112" t="s">
        <v>818</v>
      </c>
    </row>
    <row r="113" spans="1:73" x14ac:dyDescent="0.35">
      <c r="A113">
        <v>5855</v>
      </c>
      <c r="B113">
        <v>2009</v>
      </c>
      <c r="C113" t="s">
        <v>234</v>
      </c>
      <c r="D113">
        <v>1</v>
      </c>
      <c r="E113" t="s">
        <v>690</v>
      </c>
      <c r="F113" t="s">
        <v>1006</v>
      </c>
      <c r="G113" t="s">
        <v>780</v>
      </c>
      <c r="J113">
        <v>48</v>
      </c>
      <c r="K113">
        <v>4</v>
      </c>
      <c r="L113">
        <v>363</v>
      </c>
      <c r="M113">
        <v>378</v>
      </c>
      <c r="N113">
        <v>0</v>
      </c>
      <c r="O113" t="s">
        <v>1007</v>
      </c>
      <c r="P113" t="s">
        <v>691</v>
      </c>
      <c r="Q113" t="s">
        <v>21</v>
      </c>
      <c r="R113" t="s">
        <v>22</v>
      </c>
      <c r="S113">
        <v>176</v>
      </c>
      <c r="T113" t="s">
        <v>13</v>
      </c>
      <c r="V113" t="s">
        <v>23</v>
      </c>
      <c r="W113" t="s">
        <v>63</v>
      </c>
      <c r="AB113" t="s">
        <v>809</v>
      </c>
      <c r="AC113" t="s">
        <v>91</v>
      </c>
      <c r="AD113" t="s">
        <v>817</v>
      </c>
      <c r="AE113" t="s">
        <v>818</v>
      </c>
      <c r="AF113" t="s">
        <v>819</v>
      </c>
      <c r="AG113" t="s">
        <v>818</v>
      </c>
      <c r="AH113" t="s">
        <v>819</v>
      </c>
      <c r="AP113" t="s">
        <v>2003</v>
      </c>
      <c r="AQ113" t="s">
        <v>2000</v>
      </c>
      <c r="AX113" t="s">
        <v>692</v>
      </c>
      <c r="AY113" t="s">
        <v>818</v>
      </c>
      <c r="AZ113" t="s">
        <v>818</v>
      </c>
      <c r="BA113" t="s">
        <v>1876</v>
      </c>
      <c r="BB113" t="s">
        <v>818</v>
      </c>
      <c r="BC113" t="s">
        <v>818</v>
      </c>
      <c r="BD113" t="s">
        <v>818</v>
      </c>
      <c r="BE113" t="s">
        <v>818</v>
      </c>
      <c r="BF113" t="s">
        <v>818</v>
      </c>
      <c r="BG113" t="s">
        <v>818</v>
      </c>
      <c r="BH113" t="s">
        <v>818</v>
      </c>
      <c r="BI113" t="s">
        <v>818</v>
      </c>
      <c r="BJ113" t="s">
        <v>818</v>
      </c>
      <c r="BK113" t="s">
        <v>818</v>
      </c>
      <c r="BL113" t="s">
        <v>818</v>
      </c>
      <c r="BM113" t="s">
        <v>818</v>
      </c>
      <c r="BN113" t="s">
        <v>818</v>
      </c>
      <c r="BO113" t="s">
        <v>818</v>
      </c>
      <c r="BP113" t="s">
        <v>818</v>
      </c>
    </row>
    <row r="114" spans="1:73" x14ac:dyDescent="0.35">
      <c r="A114">
        <v>5948</v>
      </c>
      <c r="B114">
        <v>2019</v>
      </c>
      <c r="C114" t="s">
        <v>75</v>
      </c>
      <c r="D114">
        <v>1</v>
      </c>
      <c r="E114" t="s">
        <v>509</v>
      </c>
      <c r="F114" t="s">
        <v>1066</v>
      </c>
      <c r="G114" t="s">
        <v>1229</v>
      </c>
      <c r="J114">
        <v>70</v>
      </c>
      <c r="K114">
        <v>2</v>
      </c>
      <c r="L114">
        <v>353</v>
      </c>
      <c r="M114">
        <v>371</v>
      </c>
      <c r="N114" t="s">
        <v>1273</v>
      </c>
      <c r="O114" t="s">
        <v>1272</v>
      </c>
      <c r="P114" t="s">
        <v>510</v>
      </c>
      <c r="Q114" t="s">
        <v>511</v>
      </c>
      <c r="R114" t="s">
        <v>22</v>
      </c>
      <c r="S114">
        <v>602</v>
      </c>
      <c r="T114" t="s">
        <v>13</v>
      </c>
      <c r="V114" t="s">
        <v>810</v>
      </c>
      <c r="W114" t="s">
        <v>244</v>
      </c>
      <c r="AB114" t="s">
        <v>815</v>
      </c>
      <c r="AC114" t="s">
        <v>506</v>
      </c>
      <c r="AD114" t="s">
        <v>817</v>
      </c>
      <c r="AE114" t="s">
        <v>817</v>
      </c>
      <c r="AF114" t="s">
        <v>818</v>
      </c>
      <c r="AG114" t="s">
        <v>818</v>
      </c>
      <c r="AH114" t="s">
        <v>818</v>
      </c>
      <c r="AN114" t="s">
        <v>1856</v>
      </c>
      <c r="AX114" t="s">
        <v>822</v>
      </c>
      <c r="AY114" t="s">
        <v>818</v>
      </c>
      <c r="AZ114" t="s">
        <v>818</v>
      </c>
      <c r="BA114" t="s">
        <v>1876</v>
      </c>
      <c r="BB114" t="s">
        <v>818</v>
      </c>
      <c r="BC114" t="s">
        <v>1876</v>
      </c>
      <c r="BD114" t="s">
        <v>818</v>
      </c>
      <c r="BE114" t="s">
        <v>818</v>
      </c>
      <c r="BF114" t="s">
        <v>818</v>
      </c>
      <c r="BG114" t="s">
        <v>818</v>
      </c>
      <c r="BH114" t="s">
        <v>818</v>
      </c>
      <c r="BI114" t="s">
        <v>818</v>
      </c>
      <c r="BJ114" t="s">
        <v>818</v>
      </c>
      <c r="BK114" t="s">
        <v>818</v>
      </c>
      <c r="BL114" t="s">
        <v>818</v>
      </c>
      <c r="BM114" t="s">
        <v>818</v>
      </c>
      <c r="BN114" t="s">
        <v>818</v>
      </c>
      <c r="BO114" t="s">
        <v>818</v>
      </c>
      <c r="BP114" t="s">
        <v>818</v>
      </c>
    </row>
    <row r="115" spans="1:73" x14ac:dyDescent="0.35">
      <c r="A115">
        <v>5948</v>
      </c>
      <c r="B115">
        <v>2019</v>
      </c>
      <c r="C115" t="s">
        <v>75</v>
      </c>
      <c r="D115">
        <v>2</v>
      </c>
      <c r="E115" t="s">
        <v>509</v>
      </c>
      <c r="F115" t="s">
        <v>1066</v>
      </c>
      <c r="G115" t="s">
        <v>1229</v>
      </c>
      <c r="J115">
        <v>70</v>
      </c>
      <c r="K115">
        <v>2</v>
      </c>
      <c r="L115">
        <v>353</v>
      </c>
      <c r="M115">
        <v>371</v>
      </c>
      <c r="N115" t="s">
        <v>1273</v>
      </c>
      <c r="O115" t="s">
        <v>1272</v>
      </c>
      <c r="P115" t="s">
        <v>510</v>
      </c>
      <c r="Q115" t="s">
        <v>511</v>
      </c>
      <c r="R115" t="s">
        <v>22</v>
      </c>
      <c r="S115">
        <v>605</v>
      </c>
      <c r="T115" t="s">
        <v>13</v>
      </c>
      <c r="V115" t="s">
        <v>810</v>
      </c>
      <c r="W115" t="s">
        <v>244</v>
      </c>
      <c r="AB115" t="s">
        <v>815</v>
      </c>
      <c r="AC115" t="s">
        <v>506</v>
      </c>
      <c r="AD115" t="s">
        <v>817</v>
      </c>
      <c r="AE115" t="s">
        <v>817</v>
      </c>
      <c r="AF115" t="s">
        <v>818</v>
      </c>
      <c r="AG115" t="s">
        <v>818</v>
      </c>
      <c r="AH115" t="s">
        <v>818</v>
      </c>
      <c r="AN115" t="s">
        <v>1856</v>
      </c>
      <c r="AX115" t="s">
        <v>822</v>
      </c>
      <c r="AY115" t="s">
        <v>818</v>
      </c>
      <c r="AZ115" t="s">
        <v>818</v>
      </c>
      <c r="BA115" t="s">
        <v>1876</v>
      </c>
      <c r="BB115" t="s">
        <v>818</v>
      </c>
      <c r="BC115" t="s">
        <v>1876</v>
      </c>
      <c r="BD115" t="s">
        <v>818</v>
      </c>
      <c r="BE115" t="s">
        <v>818</v>
      </c>
      <c r="BF115" t="s">
        <v>818</v>
      </c>
      <c r="BG115" t="s">
        <v>818</v>
      </c>
      <c r="BH115" t="s">
        <v>818</v>
      </c>
      <c r="BI115" t="s">
        <v>818</v>
      </c>
      <c r="BJ115" t="s">
        <v>818</v>
      </c>
      <c r="BK115" t="s">
        <v>818</v>
      </c>
      <c r="BL115" t="s">
        <v>818</v>
      </c>
      <c r="BM115" t="s">
        <v>818</v>
      </c>
      <c r="BN115" t="s">
        <v>818</v>
      </c>
      <c r="BO115" t="s">
        <v>818</v>
      </c>
      <c r="BP115" t="s">
        <v>818</v>
      </c>
    </row>
    <row r="116" spans="1:73" x14ac:dyDescent="0.35">
      <c r="A116">
        <v>5948</v>
      </c>
      <c r="B116">
        <v>2019</v>
      </c>
      <c r="C116" t="s">
        <v>75</v>
      </c>
      <c r="D116">
        <v>3</v>
      </c>
      <c r="E116" t="s">
        <v>509</v>
      </c>
      <c r="F116" t="s">
        <v>1066</v>
      </c>
      <c r="G116" t="s">
        <v>1229</v>
      </c>
      <c r="J116">
        <v>70</v>
      </c>
      <c r="K116">
        <v>2</v>
      </c>
      <c r="L116">
        <v>353</v>
      </c>
      <c r="M116">
        <v>371</v>
      </c>
      <c r="N116" t="s">
        <v>1273</v>
      </c>
      <c r="O116" t="s">
        <v>1272</v>
      </c>
      <c r="P116" t="s">
        <v>510</v>
      </c>
      <c r="Q116" t="s">
        <v>511</v>
      </c>
      <c r="R116" t="s">
        <v>22</v>
      </c>
      <c r="S116">
        <v>602</v>
      </c>
      <c r="T116" t="s">
        <v>13</v>
      </c>
      <c r="V116" t="s">
        <v>810</v>
      </c>
      <c r="W116" t="s">
        <v>797</v>
      </c>
      <c r="AB116" t="s">
        <v>814</v>
      </c>
      <c r="AC116" t="s">
        <v>506</v>
      </c>
      <c r="AD116" t="s">
        <v>819</v>
      </c>
      <c r="AE116" t="s">
        <v>819</v>
      </c>
      <c r="AF116" t="s">
        <v>818</v>
      </c>
      <c r="AG116" t="s">
        <v>818</v>
      </c>
      <c r="AH116" t="s">
        <v>818</v>
      </c>
      <c r="AN116" t="s">
        <v>1856</v>
      </c>
      <c r="AX116" t="s">
        <v>822</v>
      </c>
      <c r="AY116" t="s">
        <v>818</v>
      </c>
      <c r="AZ116" t="s">
        <v>818</v>
      </c>
      <c r="BA116" t="s">
        <v>1876</v>
      </c>
      <c r="BB116" t="s">
        <v>818</v>
      </c>
      <c r="BC116" t="s">
        <v>1876</v>
      </c>
      <c r="BD116" t="s">
        <v>818</v>
      </c>
      <c r="BE116" t="s">
        <v>818</v>
      </c>
      <c r="BF116" t="s">
        <v>818</v>
      </c>
      <c r="BG116" t="s">
        <v>818</v>
      </c>
      <c r="BH116" t="s">
        <v>818</v>
      </c>
      <c r="BI116" t="s">
        <v>818</v>
      </c>
      <c r="BJ116" t="s">
        <v>818</v>
      </c>
      <c r="BK116" t="s">
        <v>818</v>
      </c>
      <c r="BL116" t="s">
        <v>818</v>
      </c>
      <c r="BM116" t="s">
        <v>818</v>
      </c>
      <c r="BN116" t="s">
        <v>818</v>
      </c>
      <c r="BO116" t="s">
        <v>818</v>
      </c>
      <c r="BP116" t="s">
        <v>818</v>
      </c>
    </row>
    <row r="117" spans="1:73" x14ac:dyDescent="0.35">
      <c r="A117">
        <v>5948</v>
      </c>
      <c r="B117">
        <v>2019</v>
      </c>
      <c r="C117" t="s">
        <v>75</v>
      </c>
      <c r="D117">
        <v>4</v>
      </c>
      <c r="E117" t="s">
        <v>509</v>
      </c>
      <c r="F117" t="s">
        <v>1066</v>
      </c>
      <c r="G117" t="s">
        <v>1229</v>
      </c>
      <c r="J117">
        <v>70</v>
      </c>
      <c r="K117">
        <v>2</v>
      </c>
      <c r="L117">
        <v>353</v>
      </c>
      <c r="M117">
        <v>371</v>
      </c>
      <c r="N117" t="s">
        <v>1273</v>
      </c>
      <c r="O117" t="s">
        <v>1272</v>
      </c>
      <c r="P117" t="s">
        <v>510</v>
      </c>
      <c r="Q117" t="s">
        <v>511</v>
      </c>
      <c r="R117" t="s">
        <v>22</v>
      </c>
      <c r="S117">
        <v>604</v>
      </c>
      <c r="T117" t="s">
        <v>13</v>
      </c>
      <c r="V117" t="s">
        <v>810</v>
      </c>
      <c r="W117" t="s">
        <v>103</v>
      </c>
      <c r="AB117" t="s">
        <v>103</v>
      </c>
      <c r="AC117" t="s">
        <v>506</v>
      </c>
      <c r="AD117" t="s">
        <v>819</v>
      </c>
      <c r="AE117" t="s">
        <v>819</v>
      </c>
      <c r="AF117" t="s">
        <v>818</v>
      </c>
      <c r="AG117" t="s">
        <v>818</v>
      </c>
      <c r="AH117" t="s">
        <v>818</v>
      </c>
      <c r="AN117" t="s">
        <v>1856</v>
      </c>
      <c r="AX117" t="s">
        <v>822</v>
      </c>
      <c r="AY117" t="s">
        <v>818</v>
      </c>
      <c r="AZ117" t="s">
        <v>818</v>
      </c>
      <c r="BA117" t="s">
        <v>1876</v>
      </c>
      <c r="BB117" t="s">
        <v>818</v>
      </c>
      <c r="BC117" t="s">
        <v>1876</v>
      </c>
      <c r="BD117" t="s">
        <v>818</v>
      </c>
      <c r="BE117" t="s">
        <v>818</v>
      </c>
      <c r="BF117" t="s">
        <v>818</v>
      </c>
      <c r="BG117" t="s">
        <v>818</v>
      </c>
      <c r="BH117" t="s">
        <v>818</v>
      </c>
      <c r="BI117" t="s">
        <v>818</v>
      </c>
      <c r="BJ117" t="s">
        <v>818</v>
      </c>
      <c r="BK117" t="s">
        <v>818</v>
      </c>
      <c r="BL117" t="s">
        <v>818</v>
      </c>
      <c r="BM117" t="s">
        <v>818</v>
      </c>
      <c r="BN117" t="s">
        <v>818</v>
      </c>
      <c r="BO117" t="s">
        <v>818</v>
      </c>
      <c r="BP117" t="s">
        <v>818</v>
      </c>
    </row>
    <row r="118" spans="1:73" x14ac:dyDescent="0.35">
      <c r="A118">
        <v>6028</v>
      </c>
      <c r="B118">
        <v>2022</v>
      </c>
      <c r="C118" t="s">
        <v>26</v>
      </c>
      <c r="D118">
        <v>1</v>
      </c>
      <c r="E118" t="s">
        <v>351</v>
      </c>
      <c r="F118" t="s">
        <v>1465</v>
      </c>
      <c r="G118" t="s">
        <v>1467</v>
      </c>
      <c r="J118">
        <v>8</v>
      </c>
      <c r="N118" t="s">
        <v>1468</v>
      </c>
      <c r="O118" t="s">
        <v>1466</v>
      </c>
      <c r="P118" t="s">
        <v>352</v>
      </c>
      <c r="Q118" t="s">
        <v>29</v>
      </c>
      <c r="R118" t="s">
        <v>22</v>
      </c>
      <c r="S118">
        <v>442</v>
      </c>
      <c r="T118" t="s">
        <v>13</v>
      </c>
      <c r="V118" t="s">
        <v>23</v>
      </c>
      <c r="W118" t="s">
        <v>253</v>
      </c>
      <c r="AB118" t="s">
        <v>253</v>
      </c>
      <c r="AC118" t="s">
        <v>845</v>
      </c>
      <c r="AD118" t="s">
        <v>818</v>
      </c>
      <c r="AE118" t="s">
        <v>818</v>
      </c>
      <c r="AF118" t="s">
        <v>818</v>
      </c>
      <c r="AG118" t="s">
        <v>818</v>
      </c>
      <c r="AH118" t="s">
        <v>818</v>
      </c>
      <c r="AX118">
        <v>0</v>
      </c>
      <c r="AY118" t="s">
        <v>818</v>
      </c>
      <c r="AZ118" t="s">
        <v>818</v>
      </c>
      <c r="BA118" t="s">
        <v>1878</v>
      </c>
      <c r="BB118" t="s">
        <v>818</v>
      </c>
      <c r="BC118" t="s">
        <v>818</v>
      </c>
      <c r="BD118" t="s">
        <v>818</v>
      </c>
      <c r="BE118" t="s">
        <v>818</v>
      </c>
      <c r="BF118" t="s">
        <v>818</v>
      </c>
      <c r="BG118" t="s">
        <v>818</v>
      </c>
      <c r="BH118" t="s">
        <v>818</v>
      </c>
      <c r="BI118" t="s">
        <v>818</v>
      </c>
      <c r="BJ118" t="s">
        <v>818</v>
      </c>
      <c r="BK118" t="s">
        <v>818</v>
      </c>
      <c r="BL118" t="s">
        <v>818</v>
      </c>
      <c r="BM118" t="s">
        <v>818</v>
      </c>
      <c r="BN118" t="s">
        <v>818</v>
      </c>
      <c r="BO118" t="s">
        <v>818</v>
      </c>
      <c r="BP118" t="s">
        <v>818</v>
      </c>
    </row>
    <row r="119" spans="1:73" x14ac:dyDescent="0.35">
      <c r="A119">
        <v>6028</v>
      </c>
      <c r="B119">
        <v>2022</v>
      </c>
      <c r="C119" t="s">
        <v>26</v>
      </c>
      <c r="D119">
        <v>2</v>
      </c>
      <c r="E119" t="s">
        <v>351</v>
      </c>
      <c r="F119" t="s">
        <v>1465</v>
      </c>
      <c r="G119" t="s">
        <v>1467</v>
      </c>
      <c r="J119">
        <v>8</v>
      </c>
      <c r="N119" t="s">
        <v>1468</v>
      </c>
      <c r="O119" t="s">
        <v>1466</v>
      </c>
      <c r="P119" t="s">
        <v>352</v>
      </c>
      <c r="Q119" t="s">
        <v>29</v>
      </c>
      <c r="R119" t="s">
        <v>22</v>
      </c>
      <c r="S119">
        <v>442</v>
      </c>
      <c r="T119" t="s">
        <v>13</v>
      </c>
      <c r="V119" t="s">
        <v>811</v>
      </c>
      <c r="W119" t="s">
        <v>253</v>
      </c>
      <c r="AB119" t="s">
        <v>253</v>
      </c>
      <c r="AC119" t="s">
        <v>845</v>
      </c>
      <c r="AD119" t="s">
        <v>818</v>
      </c>
      <c r="AE119" t="s">
        <v>818</v>
      </c>
      <c r="AF119" t="s">
        <v>818</v>
      </c>
      <c r="AG119" t="s">
        <v>818</v>
      </c>
      <c r="AH119" t="s">
        <v>818</v>
      </c>
      <c r="AP119" t="s">
        <v>2003</v>
      </c>
      <c r="AQ119" t="s">
        <v>2000</v>
      </c>
      <c r="AY119" t="s">
        <v>818</v>
      </c>
      <c r="AZ119" t="s">
        <v>818</v>
      </c>
      <c r="BA119" t="s">
        <v>1877</v>
      </c>
      <c r="BB119" t="s">
        <v>818</v>
      </c>
      <c r="BC119" t="s">
        <v>818</v>
      </c>
      <c r="BD119" t="s">
        <v>818</v>
      </c>
      <c r="BE119" t="s">
        <v>818</v>
      </c>
      <c r="BF119" t="s">
        <v>818</v>
      </c>
      <c r="BG119" t="s">
        <v>818</v>
      </c>
      <c r="BH119" t="s">
        <v>818</v>
      </c>
      <c r="BI119" t="s">
        <v>818</v>
      </c>
      <c r="BJ119" t="s">
        <v>818</v>
      </c>
      <c r="BK119" t="s">
        <v>818</v>
      </c>
      <c r="BL119" t="s">
        <v>818</v>
      </c>
      <c r="BM119" t="s">
        <v>818</v>
      </c>
      <c r="BN119" t="s">
        <v>818</v>
      </c>
      <c r="BO119" t="s">
        <v>818</v>
      </c>
      <c r="BP119" t="s">
        <v>818</v>
      </c>
    </row>
    <row r="120" spans="1:73" x14ac:dyDescent="0.35">
      <c r="A120">
        <v>5995</v>
      </c>
      <c r="B120">
        <v>2022</v>
      </c>
      <c r="C120" t="s">
        <v>26</v>
      </c>
      <c r="D120">
        <v>1</v>
      </c>
      <c r="E120" t="s">
        <v>406</v>
      </c>
      <c r="F120" t="s">
        <v>935</v>
      </c>
      <c r="G120" t="s">
        <v>1061</v>
      </c>
      <c r="J120">
        <v>10</v>
      </c>
      <c r="K120">
        <v>1</v>
      </c>
      <c r="N120" t="s">
        <v>1403</v>
      </c>
      <c r="O120" t="s">
        <v>1402</v>
      </c>
      <c r="P120" t="s">
        <v>407</v>
      </c>
      <c r="Q120" t="s">
        <v>12</v>
      </c>
      <c r="R120" t="s">
        <v>22</v>
      </c>
      <c r="S120">
        <v>384</v>
      </c>
      <c r="T120" t="s">
        <v>13</v>
      </c>
      <c r="V120" t="s">
        <v>23</v>
      </c>
      <c r="W120" t="s">
        <v>795</v>
      </c>
      <c r="AB120" t="s">
        <v>814</v>
      </c>
      <c r="AC120" t="s">
        <v>15</v>
      </c>
      <c r="AD120" t="s">
        <v>821</v>
      </c>
      <c r="AE120" t="s">
        <v>817</v>
      </c>
      <c r="AF120" t="s">
        <v>817</v>
      </c>
      <c r="AG120" t="s">
        <v>819</v>
      </c>
      <c r="AH120" t="s">
        <v>817</v>
      </c>
      <c r="AI120" t="s">
        <v>732</v>
      </c>
      <c r="AJ120" t="s">
        <v>1822</v>
      </c>
      <c r="AS120" t="s">
        <v>2002</v>
      </c>
      <c r="AX120" t="s">
        <v>408</v>
      </c>
      <c r="AY120" t="s">
        <v>818</v>
      </c>
      <c r="AZ120" t="s">
        <v>818</v>
      </c>
      <c r="BA120" t="s">
        <v>818</v>
      </c>
      <c r="BB120" t="s">
        <v>818</v>
      </c>
      <c r="BC120" t="s">
        <v>818</v>
      </c>
      <c r="BD120" t="s">
        <v>818</v>
      </c>
      <c r="BE120" t="s">
        <v>818</v>
      </c>
      <c r="BF120" t="s">
        <v>818</v>
      </c>
      <c r="BG120" t="s">
        <v>818</v>
      </c>
      <c r="BH120" t="s">
        <v>818</v>
      </c>
      <c r="BI120" t="s">
        <v>818</v>
      </c>
      <c r="BJ120" t="s">
        <v>818</v>
      </c>
      <c r="BK120" t="s">
        <v>818</v>
      </c>
      <c r="BL120" t="s">
        <v>818</v>
      </c>
      <c r="BM120" t="s">
        <v>818</v>
      </c>
      <c r="BN120" t="s">
        <v>818</v>
      </c>
      <c r="BO120" t="s">
        <v>818</v>
      </c>
      <c r="BP120" t="s">
        <v>818</v>
      </c>
    </row>
    <row r="121" spans="1:73" x14ac:dyDescent="0.35">
      <c r="A121">
        <v>5874</v>
      </c>
      <c r="B121">
        <v>2005</v>
      </c>
      <c r="C121" t="s">
        <v>190</v>
      </c>
      <c r="D121">
        <v>1</v>
      </c>
      <c r="E121" t="s">
        <v>654</v>
      </c>
      <c r="F121" t="s">
        <v>1063</v>
      </c>
      <c r="G121" t="s">
        <v>162</v>
      </c>
      <c r="J121">
        <v>41</v>
      </c>
      <c r="K121">
        <v>1</v>
      </c>
      <c r="L121">
        <v>62</v>
      </c>
      <c r="M121">
        <v>89</v>
      </c>
      <c r="N121" t="s">
        <v>1065</v>
      </c>
      <c r="O121" t="s">
        <v>1064</v>
      </c>
      <c r="P121" t="s">
        <v>57</v>
      </c>
      <c r="Q121" t="s">
        <v>124</v>
      </c>
      <c r="R121" t="s">
        <v>22</v>
      </c>
      <c r="S121">
        <v>300</v>
      </c>
      <c r="T121" t="s">
        <v>13</v>
      </c>
      <c r="V121" t="s">
        <v>23</v>
      </c>
      <c r="W121" t="s">
        <v>31</v>
      </c>
      <c r="AB121" t="s">
        <v>814</v>
      </c>
      <c r="AC121" t="s">
        <v>100</v>
      </c>
      <c r="AD121" t="s">
        <v>819</v>
      </c>
      <c r="AE121" t="s">
        <v>818</v>
      </c>
      <c r="AF121" t="s">
        <v>817</v>
      </c>
      <c r="AG121" t="s">
        <v>819</v>
      </c>
      <c r="AH121" t="s">
        <v>817</v>
      </c>
      <c r="AP121" t="s">
        <v>2022</v>
      </c>
      <c r="AQ121" t="s">
        <v>2002</v>
      </c>
      <c r="AV121" t="s">
        <v>16</v>
      </c>
      <c r="AX121" t="s">
        <v>1961</v>
      </c>
      <c r="AY121" t="s">
        <v>818</v>
      </c>
      <c r="AZ121" t="s">
        <v>818</v>
      </c>
      <c r="BA121" t="s">
        <v>1876</v>
      </c>
      <c r="BB121" t="s">
        <v>818</v>
      </c>
      <c r="BC121" t="s">
        <v>818</v>
      </c>
      <c r="BD121" t="s">
        <v>818</v>
      </c>
      <c r="BE121" t="s">
        <v>1877</v>
      </c>
      <c r="BF121" t="s">
        <v>818</v>
      </c>
      <c r="BG121" t="s">
        <v>818</v>
      </c>
      <c r="BH121" t="s">
        <v>818</v>
      </c>
      <c r="BI121" t="s">
        <v>818</v>
      </c>
      <c r="BJ121" t="s">
        <v>818</v>
      </c>
      <c r="BK121" t="s">
        <v>818</v>
      </c>
      <c r="BL121" t="s">
        <v>818</v>
      </c>
      <c r="BM121" t="s">
        <v>818</v>
      </c>
      <c r="BN121" t="s">
        <v>818</v>
      </c>
      <c r="BO121" t="s">
        <v>818</v>
      </c>
      <c r="BP121" t="s">
        <v>818</v>
      </c>
    </row>
    <row r="122" spans="1:73" x14ac:dyDescent="0.35">
      <c r="A122">
        <v>6114</v>
      </c>
      <c r="B122">
        <v>2014</v>
      </c>
      <c r="C122" t="s">
        <v>118</v>
      </c>
      <c r="D122">
        <v>1</v>
      </c>
      <c r="E122" t="s">
        <v>119</v>
      </c>
      <c r="F122" t="s">
        <v>1717</v>
      </c>
      <c r="G122" t="s">
        <v>1719</v>
      </c>
      <c r="J122">
        <v>145</v>
      </c>
      <c r="K122">
        <v>3</v>
      </c>
      <c r="L122">
        <v>135</v>
      </c>
      <c r="M122">
        <v>141</v>
      </c>
      <c r="N122">
        <v>0</v>
      </c>
      <c r="O122" t="s">
        <v>1718</v>
      </c>
      <c r="P122" t="s">
        <v>120</v>
      </c>
      <c r="Q122" t="s">
        <v>37</v>
      </c>
      <c r="R122" t="s">
        <v>791</v>
      </c>
      <c r="S122">
        <v>22</v>
      </c>
      <c r="T122" t="s">
        <v>13</v>
      </c>
      <c r="U122" t="s">
        <v>16</v>
      </c>
      <c r="V122" t="s">
        <v>30</v>
      </c>
      <c r="W122" t="s">
        <v>244</v>
      </c>
      <c r="AB122" t="s">
        <v>815</v>
      </c>
      <c r="AC122" t="s">
        <v>45</v>
      </c>
      <c r="AD122" t="s">
        <v>818</v>
      </c>
      <c r="AE122" t="s">
        <v>821</v>
      </c>
      <c r="AF122" t="s">
        <v>818</v>
      </c>
      <c r="AG122" t="s">
        <v>818</v>
      </c>
      <c r="AH122" t="s">
        <v>818</v>
      </c>
      <c r="AS122" t="s">
        <v>2022</v>
      </c>
      <c r="AX122" t="s">
        <v>121</v>
      </c>
      <c r="AY122" t="s">
        <v>818</v>
      </c>
      <c r="AZ122" t="s">
        <v>818</v>
      </c>
      <c r="BA122" t="s">
        <v>818</v>
      </c>
      <c r="BB122" t="s">
        <v>818</v>
      </c>
      <c r="BC122" t="s">
        <v>818</v>
      </c>
      <c r="BD122" t="s">
        <v>818</v>
      </c>
      <c r="BE122" t="s">
        <v>818</v>
      </c>
      <c r="BF122" t="s">
        <v>818</v>
      </c>
      <c r="BG122" t="s">
        <v>818</v>
      </c>
      <c r="BH122" t="s">
        <v>818</v>
      </c>
      <c r="BI122" t="s">
        <v>1876</v>
      </c>
      <c r="BJ122" t="s">
        <v>1876</v>
      </c>
      <c r="BK122" t="s">
        <v>818</v>
      </c>
      <c r="BL122" t="s">
        <v>818</v>
      </c>
      <c r="BM122" t="s">
        <v>818</v>
      </c>
      <c r="BN122" t="s">
        <v>818</v>
      </c>
      <c r="BO122" t="s">
        <v>818</v>
      </c>
      <c r="BP122" t="s">
        <v>818</v>
      </c>
    </row>
    <row r="123" spans="1:73" x14ac:dyDescent="0.35">
      <c r="A123">
        <v>5808</v>
      </c>
      <c r="B123">
        <v>2014</v>
      </c>
      <c r="C123" t="s">
        <v>118</v>
      </c>
      <c r="D123">
        <v>1</v>
      </c>
      <c r="E123" t="s">
        <v>784</v>
      </c>
      <c r="F123" t="s">
        <v>855</v>
      </c>
      <c r="G123" t="s">
        <v>525</v>
      </c>
      <c r="J123">
        <v>6</v>
      </c>
      <c r="K123">
        <v>1</v>
      </c>
      <c r="L123">
        <v>336</v>
      </c>
      <c r="M123">
        <v>347</v>
      </c>
      <c r="N123" t="s">
        <v>857</v>
      </c>
      <c r="O123" t="s">
        <v>856</v>
      </c>
      <c r="P123" t="s">
        <v>144</v>
      </c>
      <c r="Q123" t="s">
        <v>37</v>
      </c>
      <c r="R123" t="s">
        <v>791</v>
      </c>
      <c r="S123">
        <v>55</v>
      </c>
      <c r="T123" t="s">
        <v>13</v>
      </c>
      <c r="V123" t="s">
        <v>30</v>
      </c>
      <c r="W123" t="s">
        <v>244</v>
      </c>
      <c r="AB123" t="s">
        <v>815</v>
      </c>
      <c r="AC123" t="s">
        <v>45</v>
      </c>
      <c r="AD123" t="s">
        <v>818</v>
      </c>
      <c r="AE123" t="s">
        <v>818</v>
      </c>
      <c r="AF123" t="s">
        <v>818</v>
      </c>
      <c r="AG123" t="s">
        <v>818</v>
      </c>
      <c r="AH123" t="s">
        <v>818</v>
      </c>
      <c r="AP123" t="s">
        <v>2000</v>
      </c>
      <c r="AX123" t="s">
        <v>785</v>
      </c>
      <c r="AY123" t="s">
        <v>818</v>
      </c>
      <c r="AZ123" t="s">
        <v>818</v>
      </c>
      <c r="BA123" t="s">
        <v>818</v>
      </c>
      <c r="BB123" t="s">
        <v>1876</v>
      </c>
      <c r="BC123" t="s">
        <v>818</v>
      </c>
      <c r="BD123" t="s">
        <v>818</v>
      </c>
      <c r="BE123" t="s">
        <v>818</v>
      </c>
      <c r="BF123" t="s">
        <v>818</v>
      </c>
      <c r="BG123" t="s">
        <v>818</v>
      </c>
      <c r="BH123" t="s">
        <v>818</v>
      </c>
      <c r="BI123" t="s">
        <v>1876</v>
      </c>
      <c r="BJ123" t="s">
        <v>818</v>
      </c>
      <c r="BK123" t="s">
        <v>818</v>
      </c>
      <c r="BL123" t="s">
        <v>1876</v>
      </c>
      <c r="BM123" t="s">
        <v>1876</v>
      </c>
      <c r="BN123" t="s">
        <v>1877</v>
      </c>
      <c r="BO123" t="s">
        <v>1877</v>
      </c>
      <c r="BP123" t="s">
        <v>1877</v>
      </c>
      <c r="BQ123" t="s">
        <v>1881</v>
      </c>
    </row>
    <row r="124" spans="1:73" x14ac:dyDescent="0.35">
      <c r="A124">
        <v>6059</v>
      </c>
      <c r="B124">
        <v>2006</v>
      </c>
      <c r="C124" t="s">
        <v>281</v>
      </c>
      <c r="D124">
        <v>1</v>
      </c>
      <c r="E124" t="s">
        <v>282</v>
      </c>
      <c r="F124" t="s">
        <v>1546</v>
      </c>
      <c r="G124" t="s">
        <v>1548</v>
      </c>
      <c r="J124">
        <v>107</v>
      </c>
      <c r="K124">
        <v>2</v>
      </c>
      <c r="L124">
        <v>115</v>
      </c>
      <c r="M124">
        <v>127</v>
      </c>
      <c r="N124">
        <v>0</v>
      </c>
      <c r="O124" t="s">
        <v>1547</v>
      </c>
      <c r="P124" t="s">
        <v>283</v>
      </c>
      <c r="Q124" t="s">
        <v>12</v>
      </c>
      <c r="R124" t="s">
        <v>22</v>
      </c>
      <c r="S124">
        <v>110</v>
      </c>
      <c r="T124" t="s">
        <v>13</v>
      </c>
      <c r="V124" t="s">
        <v>14</v>
      </c>
      <c r="W124" t="s">
        <v>172</v>
      </c>
      <c r="AB124" t="s">
        <v>1992</v>
      </c>
      <c r="AC124" t="s">
        <v>284</v>
      </c>
      <c r="AD124" t="s">
        <v>817</v>
      </c>
      <c r="AE124" t="s">
        <v>818</v>
      </c>
      <c r="AF124" t="s">
        <v>819</v>
      </c>
      <c r="AG124" t="s">
        <v>818</v>
      </c>
      <c r="AH124" t="s">
        <v>821</v>
      </c>
      <c r="AS124" t="s">
        <v>2002</v>
      </c>
      <c r="AV124" t="s">
        <v>16</v>
      </c>
      <c r="AX124" t="s">
        <v>285</v>
      </c>
      <c r="AY124" t="s">
        <v>818</v>
      </c>
      <c r="AZ124" t="s">
        <v>818</v>
      </c>
      <c r="BA124" t="s">
        <v>818</v>
      </c>
      <c r="BB124" t="s">
        <v>818</v>
      </c>
      <c r="BC124" t="s">
        <v>818</v>
      </c>
      <c r="BD124" t="s">
        <v>818</v>
      </c>
      <c r="BE124" t="s">
        <v>818</v>
      </c>
      <c r="BF124" t="s">
        <v>818</v>
      </c>
      <c r="BG124" t="s">
        <v>818</v>
      </c>
      <c r="BH124" t="s">
        <v>818</v>
      </c>
      <c r="BI124" t="s">
        <v>818</v>
      </c>
      <c r="BJ124" t="s">
        <v>818</v>
      </c>
      <c r="BK124" t="s">
        <v>818</v>
      </c>
      <c r="BL124" t="s">
        <v>818</v>
      </c>
      <c r="BM124" t="s">
        <v>818</v>
      </c>
      <c r="BN124" t="s">
        <v>818</v>
      </c>
      <c r="BO124" t="s">
        <v>818</v>
      </c>
      <c r="BP124" t="s">
        <v>818</v>
      </c>
    </row>
    <row r="125" spans="1:73" x14ac:dyDescent="0.35">
      <c r="A125">
        <v>5879</v>
      </c>
      <c r="B125">
        <v>2020</v>
      </c>
      <c r="C125" t="s">
        <v>9</v>
      </c>
      <c r="D125">
        <v>1</v>
      </c>
      <c r="E125" t="s">
        <v>643</v>
      </c>
      <c r="F125" t="s">
        <v>1080</v>
      </c>
      <c r="G125" t="s">
        <v>1082</v>
      </c>
      <c r="J125">
        <v>43</v>
      </c>
      <c r="K125">
        <v>2</v>
      </c>
      <c r="L125">
        <v>183</v>
      </c>
      <c r="M125">
        <v>190</v>
      </c>
      <c r="N125" t="s">
        <v>1083</v>
      </c>
      <c r="O125" t="s">
        <v>1081</v>
      </c>
      <c r="P125" t="s">
        <v>644</v>
      </c>
      <c r="Q125" t="s">
        <v>12</v>
      </c>
      <c r="R125" t="s">
        <v>22</v>
      </c>
      <c r="S125">
        <v>1142</v>
      </c>
      <c r="T125" t="s">
        <v>13</v>
      </c>
      <c r="V125" t="s">
        <v>23</v>
      </c>
      <c r="W125" t="s">
        <v>637</v>
      </c>
      <c r="AB125" t="s">
        <v>809</v>
      </c>
      <c r="AC125" t="s">
        <v>100</v>
      </c>
      <c r="AD125" t="s">
        <v>819</v>
      </c>
      <c r="AE125" t="s">
        <v>817</v>
      </c>
      <c r="AF125" t="s">
        <v>819</v>
      </c>
      <c r="AG125" t="s">
        <v>819</v>
      </c>
      <c r="AH125" t="s">
        <v>817</v>
      </c>
      <c r="AP125" t="s">
        <v>2023</v>
      </c>
      <c r="AQ125" t="s">
        <v>2003</v>
      </c>
      <c r="AX125" t="s">
        <v>645</v>
      </c>
      <c r="AY125" t="s">
        <v>818</v>
      </c>
      <c r="AZ125" t="s">
        <v>818</v>
      </c>
      <c r="BA125" t="s">
        <v>818</v>
      </c>
      <c r="BB125" t="s">
        <v>818</v>
      </c>
      <c r="BC125" t="s">
        <v>818</v>
      </c>
      <c r="BD125" t="s">
        <v>818</v>
      </c>
      <c r="BE125" t="s">
        <v>818</v>
      </c>
      <c r="BF125" t="s">
        <v>818</v>
      </c>
      <c r="BG125" t="s">
        <v>818</v>
      </c>
      <c r="BH125" t="s">
        <v>818</v>
      </c>
      <c r="BI125" t="s">
        <v>818</v>
      </c>
      <c r="BJ125" t="s">
        <v>818</v>
      </c>
      <c r="BK125" t="s">
        <v>818</v>
      </c>
      <c r="BL125" t="s">
        <v>818</v>
      </c>
      <c r="BM125" t="s">
        <v>818</v>
      </c>
      <c r="BN125" t="s">
        <v>818</v>
      </c>
      <c r="BO125" t="s">
        <v>818</v>
      </c>
      <c r="BP125" t="s">
        <v>818</v>
      </c>
    </row>
    <row r="126" spans="1:73" x14ac:dyDescent="0.35">
      <c r="A126">
        <v>5836</v>
      </c>
      <c r="B126">
        <v>2022</v>
      </c>
      <c r="C126" t="s">
        <v>26</v>
      </c>
      <c r="D126">
        <v>1</v>
      </c>
      <c r="E126" t="s">
        <v>730</v>
      </c>
      <c r="F126" t="s">
        <v>938</v>
      </c>
      <c r="G126" t="s">
        <v>940</v>
      </c>
      <c r="J126">
        <v>11</v>
      </c>
      <c r="K126">
        <v>1</v>
      </c>
      <c r="L126">
        <v>146</v>
      </c>
      <c r="M126">
        <v>154</v>
      </c>
      <c r="N126" t="s">
        <v>941</v>
      </c>
      <c r="O126" t="s">
        <v>939</v>
      </c>
      <c r="P126" t="s">
        <v>731</v>
      </c>
      <c r="Q126" t="s">
        <v>12</v>
      </c>
      <c r="R126" t="s">
        <v>22</v>
      </c>
      <c r="S126">
        <v>187</v>
      </c>
      <c r="T126" t="s">
        <v>13</v>
      </c>
      <c r="V126" t="s">
        <v>23</v>
      </c>
      <c r="W126" t="s">
        <v>298</v>
      </c>
      <c r="AB126" t="s">
        <v>816</v>
      </c>
      <c r="AC126" t="s">
        <v>716</v>
      </c>
      <c r="AD126" t="s">
        <v>817</v>
      </c>
      <c r="AE126" t="s">
        <v>817</v>
      </c>
      <c r="AF126" t="s">
        <v>819</v>
      </c>
      <c r="AG126" t="s">
        <v>818</v>
      </c>
      <c r="AH126" t="s">
        <v>817</v>
      </c>
      <c r="AI126" t="s">
        <v>732</v>
      </c>
      <c r="AP126" t="s">
        <v>2000</v>
      </c>
      <c r="AS126" t="s">
        <v>2002</v>
      </c>
      <c r="AX126" t="s">
        <v>733</v>
      </c>
      <c r="AY126" t="s">
        <v>818</v>
      </c>
      <c r="AZ126" t="s">
        <v>818</v>
      </c>
      <c r="BA126" t="s">
        <v>818</v>
      </c>
      <c r="BB126" t="s">
        <v>818</v>
      </c>
      <c r="BC126" t="s">
        <v>818</v>
      </c>
      <c r="BD126" t="s">
        <v>818</v>
      </c>
      <c r="BE126" t="s">
        <v>818</v>
      </c>
      <c r="BF126" t="s">
        <v>818</v>
      </c>
      <c r="BG126" t="s">
        <v>818</v>
      </c>
      <c r="BH126" t="s">
        <v>818</v>
      </c>
      <c r="BI126" t="s">
        <v>818</v>
      </c>
      <c r="BJ126" t="s">
        <v>818</v>
      </c>
      <c r="BK126" t="s">
        <v>818</v>
      </c>
      <c r="BL126" t="s">
        <v>818</v>
      </c>
      <c r="BM126" t="s">
        <v>818</v>
      </c>
      <c r="BN126" t="s">
        <v>818</v>
      </c>
      <c r="BO126" t="s">
        <v>818</v>
      </c>
      <c r="BP126" t="s">
        <v>818</v>
      </c>
    </row>
    <row r="127" spans="1:73" x14ac:dyDescent="0.35">
      <c r="A127">
        <v>6003</v>
      </c>
      <c r="B127">
        <v>2017</v>
      </c>
      <c r="C127" t="s">
        <v>104</v>
      </c>
      <c r="D127">
        <v>1</v>
      </c>
      <c r="E127" t="s">
        <v>391</v>
      </c>
      <c r="F127" t="s">
        <v>1411</v>
      </c>
      <c r="G127" t="s">
        <v>366</v>
      </c>
      <c r="J127">
        <v>39</v>
      </c>
      <c r="K127">
        <v>1</v>
      </c>
      <c r="L127">
        <v>87</v>
      </c>
      <c r="M127">
        <v>110</v>
      </c>
      <c r="N127" t="s">
        <v>1419</v>
      </c>
      <c r="O127" t="s">
        <v>1418</v>
      </c>
      <c r="P127" t="s">
        <v>392</v>
      </c>
      <c r="Q127" t="s">
        <v>21</v>
      </c>
      <c r="R127" t="s">
        <v>22</v>
      </c>
      <c r="S127">
        <v>256</v>
      </c>
      <c r="T127" t="s">
        <v>13</v>
      </c>
      <c r="V127" t="s">
        <v>14</v>
      </c>
      <c r="W127" t="s">
        <v>95</v>
      </c>
      <c r="AB127" t="s">
        <v>816</v>
      </c>
      <c r="AC127" t="s">
        <v>91</v>
      </c>
      <c r="AD127" t="s">
        <v>817</v>
      </c>
      <c r="AE127" t="s">
        <v>819</v>
      </c>
      <c r="AF127" t="s">
        <v>821</v>
      </c>
      <c r="AG127" t="s">
        <v>818</v>
      </c>
      <c r="AH127" t="s">
        <v>817</v>
      </c>
      <c r="AL127" t="s">
        <v>1831</v>
      </c>
      <c r="AX127" t="s">
        <v>393</v>
      </c>
      <c r="AY127" t="s">
        <v>818</v>
      </c>
      <c r="AZ127" t="s">
        <v>818</v>
      </c>
      <c r="BA127" t="s">
        <v>1876</v>
      </c>
      <c r="BB127" t="s">
        <v>1876</v>
      </c>
      <c r="BC127" t="s">
        <v>818</v>
      </c>
      <c r="BD127" t="s">
        <v>1876</v>
      </c>
      <c r="BE127" t="s">
        <v>818</v>
      </c>
      <c r="BF127" t="s">
        <v>818</v>
      </c>
      <c r="BG127" t="s">
        <v>818</v>
      </c>
      <c r="BH127" t="s">
        <v>818</v>
      </c>
      <c r="BI127" t="s">
        <v>818</v>
      </c>
      <c r="BJ127" t="s">
        <v>818</v>
      </c>
      <c r="BK127" t="s">
        <v>818</v>
      </c>
      <c r="BL127" t="s">
        <v>818</v>
      </c>
      <c r="BM127" t="s">
        <v>818</v>
      </c>
      <c r="BN127" t="s">
        <v>818</v>
      </c>
      <c r="BO127" t="s">
        <v>818</v>
      </c>
      <c r="BP127" t="s">
        <v>818</v>
      </c>
      <c r="BS127" t="s">
        <v>394</v>
      </c>
    </row>
    <row r="128" spans="1:73" x14ac:dyDescent="0.35">
      <c r="A128">
        <v>5931</v>
      </c>
      <c r="B128">
        <v>2020</v>
      </c>
      <c r="C128" t="s">
        <v>9</v>
      </c>
      <c r="D128">
        <v>1</v>
      </c>
      <c r="E128" t="s">
        <v>545</v>
      </c>
      <c r="F128" t="s">
        <v>1104</v>
      </c>
      <c r="G128" t="s">
        <v>603</v>
      </c>
      <c r="J128">
        <v>10</v>
      </c>
      <c r="K128">
        <v>5</v>
      </c>
      <c r="L128">
        <v>511</v>
      </c>
      <c r="M128">
        <v>527</v>
      </c>
      <c r="N128" t="s">
        <v>1224</v>
      </c>
      <c r="O128" t="s">
        <v>1223</v>
      </c>
      <c r="P128" t="s">
        <v>546</v>
      </c>
      <c r="Q128" t="s">
        <v>21</v>
      </c>
      <c r="R128" t="s">
        <v>22</v>
      </c>
      <c r="S128">
        <v>447</v>
      </c>
      <c r="T128" t="s">
        <v>13</v>
      </c>
      <c r="V128" t="s">
        <v>14</v>
      </c>
      <c r="W128" t="s">
        <v>103</v>
      </c>
      <c r="AB128" t="s">
        <v>103</v>
      </c>
      <c r="AC128" t="s">
        <v>158</v>
      </c>
      <c r="AD128" t="s">
        <v>817</v>
      </c>
      <c r="AE128" t="s">
        <v>817</v>
      </c>
      <c r="AF128" t="s">
        <v>817</v>
      </c>
      <c r="AG128" t="s">
        <v>818</v>
      </c>
      <c r="AH128" t="s">
        <v>818</v>
      </c>
      <c r="AI128" t="s">
        <v>1822</v>
      </c>
      <c r="AJ128" t="s">
        <v>732</v>
      </c>
      <c r="AK128" t="s">
        <v>1832</v>
      </c>
      <c r="AN128" t="s">
        <v>486</v>
      </c>
      <c r="AP128" t="s">
        <v>2000</v>
      </c>
      <c r="AX128" t="s">
        <v>2006</v>
      </c>
      <c r="AY128" t="s">
        <v>818</v>
      </c>
      <c r="AZ128" t="s">
        <v>818</v>
      </c>
      <c r="BA128" t="s">
        <v>1876</v>
      </c>
      <c r="BB128" t="s">
        <v>818</v>
      </c>
      <c r="BC128" t="s">
        <v>818</v>
      </c>
      <c r="BD128" t="s">
        <v>818</v>
      </c>
      <c r="BE128" t="s">
        <v>818</v>
      </c>
      <c r="BF128" t="s">
        <v>818</v>
      </c>
      <c r="BG128" t="s">
        <v>1876</v>
      </c>
      <c r="BH128" t="s">
        <v>818</v>
      </c>
      <c r="BI128" t="s">
        <v>818</v>
      </c>
      <c r="BJ128" t="s">
        <v>818</v>
      </c>
      <c r="BK128" t="s">
        <v>818</v>
      </c>
      <c r="BL128" t="s">
        <v>818</v>
      </c>
      <c r="BM128" t="s">
        <v>818</v>
      </c>
      <c r="BN128" t="s">
        <v>818</v>
      </c>
      <c r="BO128" t="s">
        <v>818</v>
      </c>
      <c r="BP128" t="s">
        <v>818</v>
      </c>
      <c r="BT128" t="s">
        <v>1909</v>
      </c>
      <c r="BU128" t="s">
        <v>2036</v>
      </c>
    </row>
    <row r="129" spans="1:73" x14ac:dyDescent="0.35">
      <c r="A129">
        <v>5979</v>
      </c>
      <c r="B129">
        <v>2022</v>
      </c>
      <c r="C129" t="s">
        <v>26</v>
      </c>
      <c r="D129">
        <v>1</v>
      </c>
      <c r="E129" t="s">
        <v>442</v>
      </c>
      <c r="F129" t="s">
        <v>1002</v>
      </c>
      <c r="G129" t="s">
        <v>1359</v>
      </c>
      <c r="J129">
        <v>8</v>
      </c>
      <c r="K129">
        <v>11</v>
      </c>
      <c r="N129" t="s">
        <v>1360</v>
      </c>
      <c r="O129" t="s">
        <v>1358</v>
      </c>
      <c r="P129" t="s">
        <v>443</v>
      </c>
      <c r="Q129" t="s">
        <v>21</v>
      </c>
      <c r="R129" t="s">
        <v>22</v>
      </c>
      <c r="S129">
        <v>300</v>
      </c>
      <c r="T129" t="s">
        <v>13</v>
      </c>
      <c r="V129" t="s">
        <v>23</v>
      </c>
      <c r="W129" t="s">
        <v>298</v>
      </c>
      <c r="AB129" t="s">
        <v>816</v>
      </c>
      <c r="AC129" t="s">
        <v>441</v>
      </c>
      <c r="AD129" t="s">
        <v>819</v>
      </c>
      <c r="AE129" t="s">
        <v>818</v>
      </c>
      <c r="AF129" t="s">
        <v>819</v>
      </c>
      <c r="AG129" t="s">
        <v>817</v>
      </c>
      <c r="AH129" t="s">
        <v>818</v>
      </c>
      <c r="AI129" t="s">
        <v>472</v>
      </c>
      <c r="AP129" t="s">
        <v>2003</v>
      </c>
      <c r="AX129" t="s">
        <v>444</v>
      </c>
      <c r="AY129" t="s">
        <v>1876</v>
      </c>
      <c r="AZ129" t="s">
        <v>818</v>
      </c>
      <c r="BA129" t="s">
        <v>1876</v>
      </c>
      <c r="BB129" t="s">
        <v>818</v>
      </c>
      <c r="BC129" t="s">
        <v>818</v>
      </c>
      <c r="BD129" t="s">
        <v>818</v>
      </c>
      <c r="BE129" t="s">
        <v>818</v>
      </c>
      <c r="BF129" t="s">
        <v>818</v>
      </c>
      <c r="BG129" t="s">
        <v>818</v>
      </c>
      <c r="BH129" t="s">
        <v>818</v>
      </c>
      <c r="BI129" t="s">
        <v>818</v>
      </c>
      <c r="BJ129" t="s">
        <v>818</v>
      </c>
      <c r="BK129" t="s">
        <v>818</v>
      </c>
      <c r="BL129" t="s">
        <v>818</v>
      </c>
      <c r="BM129" t="s">
        <v>818</v>
      </c>
      <c r="BN129" t="s">
        <v>818</v>
      </c>
      <c r="BO129" t="s">
        <v>818</v>
      </c>
      <c r="BP129" t="s">
        <v>818</v>
      </c>
    </row>
    <row r="130" spans="1:73" x14ac:dyDescent="0.35">
      <c r="A130">
        <v>6128</v>
      </c>
      <c r="B130">
        <v>2013</v>
      </c>
      <c r="C130" t="s">
        <v>34</v>
      </c>
      <c r="D130">
        <v>1</v>
      </c>
      <c r="E130" t="s">
        <v>72</v>
      </c>
      <c r="F130" t="s">
        <v>1752</v>
      </c>
      <c r="G130" t="s">
        <v>1754</v>
      </c>
      <c r="J130">
        <v>12</v>
      </c>
      <c r="K130">
        <v>2</v>
      </c>
      <c r="L130">
        <v>165</v>
      </c>
      <c r="M130">
        <v>180</v>
      </c>
      <c r="N130" t="s">
        <v>1755</v>
      </c>
      <c r="O130" t="s">
        <v>1753</v>
      </c>
      <c r="P130" t="s">
        <v>73</v>
      </c>
      <c r="Q130" t="s">
        <v>29</v>
      </c>
      <c r="R130" t="s">
        <v>22</v>
      </c>
      <c r="S130">
        <v>163</v>
      </c>
      <c r="T130" t="s">
        <v>13</v>
      </c>
      <c r="V130" t="s">
        <v>23</v>
      </c>
      <c r="W130" t="s">
        <v>794</v>
      </c>
      <c r="AB130" t="s">
        <v>816</v>
      </c>
      <c r="AC130" t="s">
        <v>32</v>
      </c>
      <c r="AD130" t="s">
        <v>817</v>
      </c>
      <c r="AE130" t="s">
        <v>818</v>
      </c>
      <c r="AF130" t="s">
        <v>818</v>
      </c>
      <c r="AG130" t="s">
        <v>818</v>
      </c>
      <c r="AH130" t="s">
        <v>818</v>
      </c>
      <c r="AI130" t="s">
        <v>1851</v>
      </c>
      <c r="AP130" t="s">
        <v>2022</v>
      </c>
      <c r="AQ130" t="s">
        <v>2001</v>
      </c>
      <c r="AX130" t="s">
        <v>74</v>
      </c>
      <c r="AY130" t="s">
        <v>818</v>
      </c>
      <c r="AZ130" t="s">
        <v>818</v>
      </c>
      <c r="BA130" t="s">
        <v>1878</v>
      </c>
      <c r="BB130" t="s">
        <v>818</v>
      </c>
      <c r="BC130" t="s">
        <v>818</v>
      </c>
      <c r="BD130" t="s">
        <v>818</v>
      </c>
      <c r="BE130" t="s">
        <v>818</v>
      </c>
      <c r="BF130" t="s">
        <v>818</v>
      </c>
      <c r="BG130" t="s">
        <v>818</v>
      </c>
      <c r="BH130" t="s">
        <v>818</v>
      </c>
      <c r="BI130" t="s">
        <v>818</v>
      </c>
      <c r="BJ130" t="s">
        <v>818</v>
      </c>
      <c r="BK130" t="s">
        <v>818</v>
      </c>
      <c r="BL130" t="s">
        <v>818</v>
      </c>
      <c r="BM130" t="s">
        <v>818</v>
      </c>
      <c r="BN130" t="s">
        <v>818</v>
      </c>
      <c r="BO130" t="s">
        <v>818</v>
      </c>
      <c r="BP130" t="s">
        <v>818</v>
      </c>
    </row>
    <row r="131" spans="1:73" x14ac:dyDescent="0.35">
      <c r="A131">
        <v>6067</v>
      </c>
      <c r="B131">
        <v>2015</v>
      </c>
      <c r="C131" t="s">
        <v>165</v>
      </c>
      <c r="D131">
        <v>1</v>
      </c>
      <c r="E131" t="s">
        <v>262</v>
      </c>
      <c r="F131" t="s">
        <v>1572</v>
      </c>
      <c r="G131" t="s">
        <v>958</v>
      </c>
      <c r="J131">
        <v>97</v>
      </c>
      <c r="K131">
        <v>4</v>
      </c>
      <c r="L131">
        <v>1247</v>
      </c>
      <c r="M131">
        <v>1266</v>
      </c>
      <c r="N131" t="s">
        <v>1574</v>
      </c>
      <c r="O131" t="s">
        <v>1573</v>
      </c>
      <c r="P131" t="s">
        <v>263</v>
      </c>
      <c r="Q131" t="s">
        <v>21</v>
      </c>
      <c r="R131" t="s">
        <v>83</v>
      </c>
      <c r="S131">
        <v>402</v>
      </c>
      <c r="T131" t="s">
        <v>13</v>
      </c>
      <c r="V131" t="s">
        <v>23</v>
      </c>
      <c r="W131" t="s">
        <v>244</v>
      </c>
      <c r="AB131" t="s">
        <v>815</v>
      </c>
      <c r="AC131" t="s">
        <v>45</v>
      </c>
      <c r="AD131" t="s">
        <v>817</v>
      </c>
      <c r="AE131" t="s">
        <v>821</v>
      </c>
      <c r="AF131" t="s">
        <v>817</v>
      </c>
      <c r="AG131" t="s">
        <v>818</v>
      </c>
      <c r="AH131" t="s">
        <v>819</v>
      </c>
      <c r="AI131" t="s">
        <v>519</v>
      </c>
      <c r="AJ131" t="s">
        <v>1833</v>
      </c>
      <c r="AP131" t="s">
        <v>2000</v>
      </c>
      <c r="AQ131" t="s">
        <v>2002</v>
      </c>
      <c r="AS131" t="s">
        <v>2002</v>
      </c>
      <c r="AX131" t="s">
        <v>264</v>
      </c>
      <c r="AY131" t="s">
        <v>818</v>
      </c>
      <c r="AZ131" t="s">
        <v>818</v>
      </c>
      <c r="BA131" t="s">
        <v>818</v>
      </c>
      <c r="BB131" t="s">
        <v>1876</v>
      </c>
      <c r="BC131" t="s">
        <v>818</v>
      </c>
      <c r="BD131" t="s">
        <v>818</v>
      </c>
      <c r="BE131" t="s">
        <v>818</v>
      </c>
      <c r="BF131" t="s">
        <v>818</v>
      </c>
      <c r="BG131" t="s">
        <v>818</v>
      </c>
      <c r="BH131" t="s">
        <v>818</v>
      </c>
      <c r="BI131" t="s">
        <v>818</v>
      </c>
      <c r="BJ131" t="s">
        <v>818</v>
      </c>
      <c r="BK131" t="s">
        <v>818</v>
      </c>
      <c r="BL131" t="s">
        <v>818</v>
      </c>
      <c r="BM131" t="s">
        <v>818</v>
      </c>
      <c r="BN131" t="s">
        <v>818</v>
      </c>
      <c r="BO131" t="s">
        <v>818</v>
      </c>
      <c r="BP131" t="s">
        <v>818</v>
      </c>
    </row>
    <row r="132" spans="1:73" x14ac:dyDescent="0.35">
      <c r="A132">
        <v>5810</v>
      </c>
      <c r="B132">
        <v>2016</v>
      </c>
      <c r="C132" t="s">
        <v>42</v>
      </c>
      <c r="D132">
        <v>1</v>
      </c>
      <c r="E132" t="s">
        <v>782</v>
      </c>
      <c r="F132" t="s">
        <v>862</v>
      </c>
      <c r="G132" t="s">
        <v>864</v>
      </c>
      <c r="J132">
        <v>33</v>
      </c>
      <c r="K132">
        <v>4</v>
      </c>
      <c r="L132">
        <v>895</v>
      </c>
      <c r="M132">
        <v>909</v>
      </c>
      <c r="N132" t="s">
        <v>865</v>
      </c>
      <c r="O132" t="s">
        <v>863</v>
      </c>
      <c r="P132" t="s">
        <v>99</v>
      </c>
      <c r="Q132" t="s">
        <v>29</v>
      </c>
      <c r="R132" t="s">
        <v>22</v>
      </c>
      <c r="S132">
        <v>149</v>
      </c>
      <c r="T132" t="s">
        <v>13</v>
      </c>
      <c r="V132" t="s">
        <v>23</v>
      </c>
      <c r="W132" t="s">
        <v>793</v>
      </c>
      <c r="AB132" t="s">
        <v>815</v>
      </c>
      <c r="AC132" t="s">
        <v>53</v>
      </c>
      <c r="AD132" t="s">
        <v>819</v>
      </c>
      <c r="AE132" t="s">
        <v>818</v>
      </c>
      <c r="AF132" t="s">
        <v>817</v>
      </c>
      <c r="AG132" t="s">
        <v>818</v>
      </c>
      <c r="AH132" t="s">
        <v>819</v>
      </c>
      <c r="AY132" t="s">
        <v>818</v>
      </c>
      <c r="AZ132" t="s">
        <v>818</v>
      </c>
      <c r="BA132" t="s">
        <v>818</v>
      </c>
      <c r="BB132" t="s">
        <v>818</v>
      </c>
      <c r="BC132" t="s">
        <v>818</v>
      </c>
      <c r="BD132" t="s">
        <v>818</v>
      </c>
      <c r="BE132" t="s">
        <v>818</v>
      </c>
      <c r="BF132" t="s">
        <v>818</v>
      </c>
      <c r="BG132" t="s">
        <v>818</v>
      </c>
      <c r="BH132" t="s">
        <v>1876</v>
      </c>
      <c r="BI132" t="s">
        <v>818</v>
      </c>
      <c r="BJ132" t="s">
        <v>818</v>
      </c>
      <c r="BK132" t="s">
        <v>818</v>
      </c>
      <c r="BL132" t="s">
        <v>818</v>
      </c>
      <c r="BM132" t="s">
        <v>818</v>
      </c>
      <c r="BN132" t="s">
        <v>818</v>
      </c>
      <c r="BO132" t="s">
        <v>818</v>
      </c>
      <c r="BP132" t="s">
        <v>818</v>
      </c>
    </row>
    <row r="133" spans="1:73" x14ac:dyDescent="0.35">
      <c r="A133">
        <v>5818</v>
      </c>
      <c r="B133">
        <v>2016</v>
      </c>
      <c r="C133" t="s">
        <v>42</v>
      </c>
      <c r="D133">
        <v>1</v>
      </c>
      <c r="E133" t="s">
        <v>883</v>
      </c>
      <c r="F133" t="s">
        <v>884</v>
      </c>
      <c r="G133" t="s">
        <v>770</v>
      </c>
      <c r="J133">
        <v>16</v>
      </c>
      <c r="K133">
        <v>2</v>
      </c>
      <c r="L133">
        <v>21</v>
      </c>
      <c r="M133">
        <v>38</v>
      </c>
      <c r="N133" t="s">
        <v>886</v>
      </c>
      <c r="O133" t="s">
        <v>885</v>
      </c>
      <c r="P133" t="s">
        <v>770</v>
      </c>
      <c r="Q133" t="s">
        <v>21</v>
      </c>
      <c r="R133" t="s">
        <v>22</v>
      </c>
      <c r="S133">
        <v>333</v>
      </c>
      <c r="T133" t="s">
        <v>13</v>
      </c>
      <c r="V133" t="s">
        <v>23</v>
      </c>
      <c r="W133" t="s">
        <v>63</v>
      </c>
      <c r="AB133" t="s">
        <v>809</v>
      </c>
      <c r="AC133" t="s">
        <v>15</v>
      </c>
      <c r="AD133" t="s">
        <v>818</v>
      </c>
      <c r="AE133" t="s">
        <v>819</v>
      </c>
      <c r="AF133" t="s">
        <v>821</v>
      </c>
      <c r="AG133" t="s">
        <v>818</v>
      </c>
      <c r="AH133" t="s">
        <v>818</v>
      </c>
      <c r="AX133" t="s">
        <v>189</v>
      </c>
      <c r="AY133" t="s">
        <v>818</v>
      </c>
      <c r="AZ133" t="s">
        <v>818</v>
      </c>
      <c r="BA133" t="s">
        <v>818</v>
      </c>
      <c r="BB133" t="s">
        <v>1876</v>
      </c>
      <c r="BC133" t="s">
        <v>818</v>
      </c>
      <c r="BD133" t="s">
        <v>818</v>
      </c>
      <c r="BE133" t="s">
        <v>818</v>
      </c>
      <c r="BF133" t="s">
        <v>818</v>
      </c>
      <c r="BG133" t="s">
        <v>818</v>
      </c>
      <c r="BH133" t="s">
        <v>1876</v>
      </c>
      <c r="BI133" t="s">
        <v>818</v>
      </c>
      <c r="BJ133" t="s">
        <v>818</v>
      </c>
      <c r="BK133" t="s">
        <v>818</v>
      </c>
      <c r="BL133" t="s">
        <v>818</v>
      </c>
      <c r="BM133" t="s">
        <v>818</v>
      </c>
      <c r="BN133" t="s">
        <v>818</v>
      </c>
      <c r="BO133" t="s">
        <v>818</v>
      </c>
      <c r="BP133" t="s">
        <v>818</v>
      </c>
    </row>
    <row r="134" spans="1:73" x14ac:dyDescent="0.35">
      <c r="A134">
        <v>5959</v>
      </c>
      <c r="B134">
        <v>2018</v>
      </c>
      <c r="C134" t="s">
        <v>18</v>
      </c>
      <c r="D134">
        <v>1</v>
      </c>
      <c r="E134" t="s">
        <v>490</v>
      </c>
      <c r="F134" t="s">
        <v>1296</v>
      </c>
      <c r="G134" t="s">
        <v>1298</v>
      </c>
      <c r="J134">
        <v>10</v>
      </c>
      <c r="K134">
        <v>4</v>
      </c>
      <c r="L134">
        <v>827</v>
      </c>
      <c r="M134">
        <v>839</v>
      </c>
      <c r="N134" t="s">
        <v>1299</v>
      </c>
      <c r="O134" t="s">
        <v>1297</v>
      </c>
      <c r="P134" t="s">
        <v>475</v>
      </c>
      <c r="Q134" t="s">
        <v>21</v>
      </c>
      <c r="R134" t="s">
        <v>83</v>
      </c>
      <c r="S134">
        <v>5010</v>
      </c>
      <c r="T134" t="s">
        <v>13</v>
      </c>
      <c r="V134" t="s">
        <v>813</v>
      </c>
      <c r="W134" t="s">
        <v>172</v>
      </c>
      <c r="AB134" t="s">
        <v>1992</v>
      </c>
      <c r="AC134" t="s">
        <v>193</v>
      </c>
      <c r="AD134" t="s">
        <v>817</v>
      </c>
      <c r="AE134" t="s">
        <v>821</v>
      </c>
      <c r="AF134" t="s">
        <v>819</v>
      </c>
      <c r="AG134" t="s">
        <v>818</v>
      </c>
      <c r="AH134" t="s">
        <v>817</v>
      </c>
      <c r="AI134" t="s">
        <v>830</v>
      </c>
      <c r="AJ134" t="s">
        <v>1818</v>
      </c>
      <c r="AN134" t="s">
        <v>486</v>
      </c>
      <c r="AP134" t="s">
        <v>2003</v>
      </c>
      <c r="AQ134" t="s">
        <v>2000</v>
      </c>
      <c r="AX134" t="s">
        <v>491</v>
      </c>
      <c r="AY134" t="s">
        <v>818</v>
      </c>
      <c r="AZ134" t="s">
        <v>818</v>
      </c>
      <c r="BA134" t="s">
        <v>1876</v>
      </c>
      <c r="BB134" t="s">
        <v>818</v>
      </c>
      <c r="BC134" t="s">
        <v>818</v>
      </c>
      <c r="BD134" t="s">
        <v>1878</v>
      </c>
      <c r="BE134" t="s">
        <v>818</v>
      </c>
      <c r="BF134" t="s">
        <v>818</v>
      </c>
      <c r="BG134" t="s">
        <v>818</v>
      </c>
      <c r="BH134" t="s">
        <v>818</v>
      </c>
      <c r="BI134" t="s">
        <v>818</v>
      </c>
      <c r="BJ134" t="s">
        <v>818</v>
      </c>
      <c r="BK134" t="s">
        <v>818</v>
      </c>
      <c r="BL134" t="s">
        <v>818</v>
      </c>
      <c r="BM134" t="s">
        <v>818</v>
      </c>
      <c r="BN134" t="s">
        <v>818</v>
      </c>
      <c r="BO134" t="s">
        <v>818</v>
      </c>
      <c r="BP134" t="s">
        <v>818</v>
      </c>
    </row>
    <row r="135" spans="1:73" x14ac:dyDescent="0.35">
      <c r="A135">
        <v>6071</v>
      </c>
      <c r="B135">
        <v>2020</v>
      </c>
      <c r="C135" t="s">
        <v>9</v>
      </c>
      <c r="D135">
        <v>1</v>
      </c>
      <c r="E135" t="s">
        <v>256</v>
      </c>
      <c r="F135" t="s">
        <v>1581</v>
      </c>
      <c r="G135" t="s">
        <v>889</v>
      </c>
      <c r="J135">
        <v>132</v>
      </c>
      <c r="N135" t="s">
        <v>1583</v>
      </c>
      <c r="O135" t="s">
        <v>1582</v>
      </c>
      <c r="P135" t="s">
        <v>140</v>
      </c>
      <c r="Q135" t="s">
        <v>21</v>
      </c>
      <c r="R135" t="s">
        <v>83</v>
      </c>
      <c r="S135">
        <v>741</v>
      </c>
      <c r="T135" t="s">
        <v>13</v>
      </c>
      <c r="V135" t="s">
        <v>14</v>
      </c>
      <c r="W135" t="s">
        <v>168</v>
      </c>
      <c r="X135" t="s">
        <v>800</v>
      </c>
      <c r="Y135" t="s">
        <v>95</v>
      </c>
      <c r="AB135" t="s">
        <v>1992</v>
      </c>
      <c r="AC135" t="s">
        <v>15</v>
      </c>
      <c r="AD135" t="s">
        <v>819</v>
      </c>
      <c r="AE135" t="s">
        <v>817</v>
      </c>
      <c r="AF135" t="s">
        <v>818</v>
      </c>
      <c r="AG135" t="s">
        <v>819</v>
      </c>
      <c r="AH135" t="s">
        <v>819</v>
      </c>
      <c r="AI135" t="s">
        <v>1834</v>
      </c>
      <c r="AJ135" t="s">
        <v>1835</v>
      </c>
      <c r="AK135" t="s">
        <v>1836</v>
      </c>
      <c r="AX135" t="s">
        <v>257</v>
      </c>
      <c r="AY135" t="s">
        <v>818</v>
      </c>
      <c r="AZ135" t="s">
        <v>818</v>
      </c>
      <c r="BA135" t="s">
        <v>818</v>
      </c>
      <c r="BB135" t="s">
        <v>818</v>
      </c>
      <c r="BC135" t="s">
        <v>1876</v>
      </c>
      <c r="BD135" t="s">
        <v>818</v>
      </c>
      <c r="BE135" t="s">
        <v>818</v>
      </c>
      <c r="BF135" t="s">
        <v>818</v>
      </c>
      <c r="BG135" t="s">
        <v>818</v>
      </c>
      <c r="BH135" t="s">
        <v>818</v>
      </c>
      <c r="BI135" t="s">
        <v>818</v>
      </c>
      <c r="BJ135" t="s">
        <v>818</v>
      </c>
      <c r="BK135" t="s">
        <v>818</v>
      </c>
      <c r="BL135" t="s">
        <v>818</v>
      </c>
      <c r="BM135" t="s">
        <v>818</v>
      </c>
      <c r="BN135" t="s">
        <v>818</v>
      </c>
      <c r="BO135" t="s">
        <v>818</v>
      </c>
      <c r="BP135" t="s">
        <v>818</v>
      </c>
      <c r="BS135" t="s">
        <v>1890</v>
      </c>
      <c r="BT135" t="s">
        <v>1910</v>
      </c>
      <c r="BU135" t="s">
        <v>2036</v>
      </c>
    </row>
    <row r="136" spans="1:73" x14ac:dyDescent="0.35">
      <c r="A136">
        <v>5860</v>
      </c>
      <c r="B136">
        <v>2022</v>
      </c>
      <c r="C136" t="s">
        <v>26</v>
      </c>
      <c r="D136">
        <v>1</v>
      </c>
      <c r="E136" t="s">
        <v>681</v>
      </c>
      <c r="F136" t="s">
        <v>1017</v>
      </c>
      <c r="G136" t="s">
        <v>266</v>
      </c>
      <c r="H136" t="s">
        <v>1019</v>
      </c>
      <c r="I136" t="s">
        <v>1020</v>
      </c>
      <c r="J136">
        <v>22</v>
      </c>
      <c r="K136">
        <v>1</v>
      </c>
      <c r="L136">
        <v>162</v>
      </c>
      <c r="M136">
        <v>178</v>
      </c>
      <c r="N136" t="s">
        <v>1021</v>
      </c>
      <c r="O136" t="s">
        <v>1018</v>
      </c>
      <c r="P136" t="s">
        <v>266</v>
      </c>
      <c r="Q136" t="s">
        <v>37</v>
      </c>
      <c r="R136" t="s">
        <v>791</v>
      </c>
      <c r="S136">
        <v>404</v>
      </c>
      <c r="T136" t="s">
        <v>13</v>
      </c>
      <c r="V136" t="s">
        <v>23</v>
      </c>
      <c r="W136" t="s">
        <v>244</v>
      </c>
      <c r="AB136" t="s">
        <v>815</v>
      </c>
      <c r="AC136" t="s">
        <v>558</v>
      </c>
      <c r="AD136" t="s">
        <v>819</v>
      </c>
      <c r="AE136" t="s">
        <v>818</v>
      </c>
      <c r="AF136" t="s">
        <v>818</v>
      </c>
      <c r="AG136" t="s">
        <v>819</v>
      </c>
      <c r="AH136" t="s">
        <v>818</v>
      </c>
      <c r="AI136" t="s">
        <v>519</v>
      </c>
      <c r="AP136" t="s">
        <v>2022</v>
      </c>
      <c r="AX136" t="s">
        <v>682</v>
      </c>
      <c r="AY136" t="s">
        <v>818</v>
      </c>
      <c r="AZ136" t="s">
        <v>818</v>
      </c>
      <c r="BA136" t="s">
        <v>818</v>
      </c>
      <c r="BB136" t="s">
        <v>818</v>
      </c>
      <c r="BC136" t="s">
        <v>818</v>
      </c>
      <c r="BD136" t="s">
        <v>818</v>
      </c>
      <c r="BE136" t="s">
        <v>818</v>
      </c>
      <c r="BF136" t="s">
        <v>818</v>
      </c>
      <c r="BG136" t="s">
        <v>818</v>
      </c>
      <c r="BH136" t="s">
        <v>818</v>
      </c>
      <c r="BI136" t="s">
        <v>818</v>
      </c>
      <c r="BJ136" t="s">
        <v>818</v>
      </c>
      <c r="BK136" t="s">
        <v>818</v>
      </c>
      <c r="BL136" t="s">
        <v>818</v>
      </c>
      <c r="BM136" t="s">
        <v>818</v>
      </c>
      <c r="BN136" t="s">
        <v>818</v>
      </c>
      <c r="BO136" t="s">
        <v>818</v>
      </c>
      <c r="BP136" t="s">
        <v>818</v>
      </c>
    </row>
    <row r="137" spans="1:73" x14ac:dyDescent="0.35">
      <c r="A137">
        <v>6029</v>
      </c>
      <c r="B137">
        <v>2012</v>
      </c>
      <c r="C137" t="s">
        <v>67</v>
      </c>
      <c r="D137">
        <v>1</v>
      </c>
      <c r="E137" t="s">
        <v>349</v>
      </c>
      <c r="F137" t="s">
        <v>1355</v>
      </c>
      <c r="G137" t="s">
        <v>1298</v>
      </c>
      <c r="J137">
        <v>4</v>
      </c>
      <c r="K137">
        <v>3</v>
      </c>
      <c r="L137">
        <v>441</v>
      </c>
      <c r="M137">
        <v>453</v>
      </c>
      <c r="N137" t="s">
        <v>1470</v>
      </c>
      <c r="O137" t="s">
        <v>1469</v>
      </c>
      <c r="P137" t="s">
        <v>82</v>
      </c>
      <c r="Q137" t="s">
        <v>21</v>
      </c>
      <c r="R137" t="s">
        <v>22</v>
      </c>
      <c r="S137">
        <v>444</v>
      </c>
      <c r="T137" t="s">
        <v>13</v>
      </c>
      <c r="U137" t="s">
        <v>16</v>
      </c>
      <c r="V137" t="s">
        <v>14</v>
      </c>
      <c r="W137" t="s">
        <v>298</v>
      </c>
      <c r="AB137" t="s">
        <v>816</v>
      </c>
      <c r="AC137" t="s">
        <v>45</v>
      </c>
      <c r="AD137" t="s">
        <v>818</v>
      </c>
      <c r="AE137" t="s">
        <v>818</v>
      </c>
      <c r="AF137" t="s">
        <v>818</v>
      </c>
      <c r="AG137" t="s">
        <v>818</v>
      </c>
      <c r="AH137" t="s">
        <v>818</v>
      </c>
      <c r="AY137" t="s">
        <v>818</v>
      </c>
      <c r="AZ137" t="s">
        <v>818</v>
      </c>
      <c r="BA137" t="s">
        <v>818</v>
      </c>
      <c r="BB137" t="s">
        <v>818</v>
      </c>
      <c r="BC137" t="s">
        <v>818</v>
      </c>
      <c r="BD137" t="s">
        <v>818</v>
      </c>
      <c r="BE137" t="s">
        <v>818</v>
      </c>
      <c r="BF137" t="s">
        <v>818</v>
      </c>
      <c r="BG137" t="s">
        <v>818</v>
      </c>
      <c r="BH137" t="s">
        <v>1877</v>
      </c>
      <c r="BI137" t="s">
        <v>818</v>
      </c>
      <c r="BJ137" t="s">
        <v>1877</v>
      </c>
      <c r="BK137" t="s">
        <v>818</v>
      </c>
      <c r="BL137" t="s">
        <v>818</v>
      </c>
      <c r="BM137" t="s">
        <v>818</v>
      </c>
      <c r="BN137" t="s">
        <v>818</v>
      </c>
      <c r="BO137" t="s">
        <v>818</v>
      </c>
      <c r="BP137" t="s">
        <v>818</v>
      </c>
      <c r="BT137" t="s">
        <v>350</v>
      </c>
      <c r="BU137" t="s">
        <v>2038</v>
      </c>
    </row>
    <row r="138" spans="1:73" x14ac:dyDescent="0.35">
      <c r="A138">
        <v>6134</v>
      </c>
      <c r="B138">
        <v>2022</v>
      </c>
      <c r="C138" t="s">
        <v>26</v>
      </c>
      <c r="D138">
        <v>1</v>
      </c>
      <c r="E138" t="s">
        <v>51</v>
      </c>
      <c r="F138" t="s">
        <v>1768</v>
      </c>
      <c r="G138" t="s">
        <v>1770</v>
      </c>
      <c r="J138">
        <v>32</v>
      </c>
      <c r="K138">
        <v>4</v>
      </c>
      <c r="L138">
        <v>492</v>
      </c>
      <c r="M138">
        <v>502</v>
      </c>
      <c r="N138" t="s">
        <v>1771</v>
      </c>
      <c r="O138" t="s">
        <v>1769</v>
      </c>
      <c r="P138" t="s">
        <v>52</v>
      </c>
      <c r="Q138" t="s">
        <v>37</v>
      </c>
      <c r="R138" t="s">
        <v>791</v>
      </c>
      <c r="S138">
        <v>37</v>
      </c>
      <c r="T138" t="s">
        <v>13</v>
      </c>
      <c r="V138" t="s">
        <v>23</v>
      </c>
      <c r="W138" t="s">
        <v>793</v>
      </c>
      <c r="AB138" t="s">
        <v>815</v>
      </c>
      <c r="AC138" t="s">
        <v>53</v>
      </c>
      <c r="AD138" t="s">
        <v>818</v>
      </c>
      <c r="AE138" t="s">
        <v>819</v>
      </c>
      <c r="AF138" t="s">
        <v>818</v>
      </c>
      <c r="AG138" t="s">
        <v>818</v>
      </c>
      <c r="AH138" t="s">
        <v>818</v>
      </c>
      <c r="AP138" t="s">
        <v>2000</v>
      </c>
      <c r="AQ138" t="s">
        <v>2001</v>
      </c>
      <c r="AX138" t="s">
        <v>54</v>
      </c>
      <c r="AY138" t="s">
        <v>818</v>
      </c>
      <c r="AZ138" t="s">
        <v>818</v>
      </c>
      <c r="BA138" t="s">
        <v>818</v>
      </c>
      <c r="BB138" t="s">
        <v>818</v>
      </c>
      <c r="BC138" t="s">
        <v>818</v>
      </c>
      <c r="BD138" t="s">
        <v>818</v>
      </c>
      <c r="BE138" t="s">
        <v>818</v>
      </c>
      <c r="BF138" t="s">
        <v>818</v>
      </c>
      <c r="BG138" t="s">
        <v>818</v>
      </c>
      <c r="BH138" t="s">
        <v>818</v>
      </c>
      <c r="BI138" t="s">
        <v>818</v>
      </c>
      <c r="BJ138" t="s">
        <v>1876</v>
      </c>
      <c r="BK138" t="s">
        <v>818</v>
      </c>
      <c r="BL138" t="s">
        <v>818</v>
      </c>
      <c r="BM138" t="s">
        <v>818</v>
      </c>
      <c r="BN138" t="s">
        <v>818</v>
      </c>
      <c r="BO138" t="s">
        <v>818</v>
      </c>
      <c r="BP138" t="s">
        <v>818</v>
      </c>
      <c r="BT138" t="s">
        <v>1962</v>
      </c>
      <c r="BU138" t="s">
        <v>2037</v>
      </c>
    </row>
    <row r="139" spans="1:73" x14ac:dyDescent="0.35">
      <c r="A139">
        <v>6027</v>
      </c>
      <c r="B139">
        <v>2009</v>
      </c>
      <c r="C139" t="s">
        <v>234</v>
      </c>
      <c r="D139">
        <v>1</v>
      </c>
      <c r="E139" t="s">
        <v>353</v>
      </c>
      <c r="F139" t="s">
        <v>1462</v>
      </c>
      <c r="G139" t="s">
        <v>889</v>
      </c>
      <c r="J139">
        <v>37</v>
      </c>
      <c r="K139">
        <v>11</v>
      </c>
      <c r="L139">
        <v>1728</v>
      </c>
      <c r="M139">
        <v>1741</v>
      </c>
      <c r="N139" t="s">
        <v>1464</v>
      </c>
      <c r="O139" t="s">
        <v>1463</v>
      </c>
      <c r="P139" t="s">
        <v>140</v>
      </c>
      <c r="Q139" t="s">
        <v>124</v>
      </c>
      <c r="R139" t="s">
        <v>22</v>
      </c>
      <c r="S139">
        <v>200</v>
      </c>
      <c r="T139" t="s">
        <v>13</v>
      </c>
      <c r="V139" t="s">
        <v>23</v>
      </c>
      <c r="W139" t="s">
        <v>244</v>
      </c>
      <c r="AB139" t="s">
        <v>815</v>
      </c>
      <c r="AC139" t="s">
        <v>354</v>
      </c>
      <c r="AD139" t="s">
        <v>817</v>
      </c>
      <c r="AE139" t="s">
        <v>817</v>
      </c>
      <c r="AF139" t="s">
        <v>817</v>
      </c>
      <c r="AG139" t="s">
        <v>818</v>
      </c>
      <c r="AH139" t="s">
        <v>819</v>
      </c>
      <c r="AY139" t="s">
        <v>818</v>
      </c>
      <c r="AZ139" t="s">
        <v>818</v>
      </c>
      <c r="BA139" t="s">
        <v>818</v>
      </c>
      <c r="BB139" t="s">
        <v>1876</v>
      </c>
      <c r="BC139" t="s">
        <v>818</v>
      </c>
      <c r="BD139" t="s">
        <v>1876</v>
      </c>
      <c r="BE139" t="s">
        <v>818</v>
      </c>
      <c r="BF139" t="s">
        <v>818</v>
      </c>
      <c r="BG139" t="s">
        <v>818</v>
      </c>
      <c r="BH139" t="s">
        <v>818</v>
      </c>
      <c r="BI139" t="s">
        <v>818</v>
      </c>
      <c r="BJ139" t="s">
        <v>818</v>
      </c>
      <c r="BK139" t="s">
        <v>818</v>
      </c>
      <c r="BL139" t="s">
        <v>818</v>
      </c>
      <c r="BM139" t="s">
        <v>818</v>
      </c>
      <c r="BN139" t="s">
        <v>818</v>
      </c>
      <c r="BO139" t="s">
        <v>818</v>
      </c>
      <c r="BP139" t="s">
        <v>818</v>
      </c>
    </row>
    <row r="140" spans="1:73" x14ac:dyDescent="0.35">
      <c r="A140">
        <v>5896</v>
      </c>
      <c r="B140">
        <v>2014</v>
      </c>
      <c r="C140" t="s">
        <v>118</v>
      </c>
      <c r="D140">
        <v>1</v>
      </c>
      <c r="E140" t="s">
        <v>610</v>
      </c>
      <c r="F140" t="s">
        <v>1126</v>
      </c>
      <c r="G140" t="s">
        <v>162</v>
      </c>
      <c r="J140">
        <v>50</v>
      </c>
      <c r="K140">
        <v>7</v>
      </c>
      <c r="L140">
        <v>949</v>
      </c>
      <c r="M140">
        <v>961</v>
      </c>
      <c r="N140" t="s">
        <v>1128</v>
      </c>
      <c r="O140" t="s">
        <v>1127</v>
      </c>
      <c r="P140" t="s">
        <v>57</v>
      </c>
      <c r="Q140" t="s">
        <v>21</v>
      </c>
      <c r="R140" t="s">
        <v>22</v>
      </c>
      <c r="S140">
        <v>276</v>
      </c>
      <c r="T140" t="s">
        <v>13</v>
      </c>
      <c r="V140" t="s">
        <v>23</v>
      </c>
      <c r="W140" t="s">
        <v>326</v>
      </c>
      <c r="AB140" t="s">
        <v>1992</v>
      </c>
      <c r="AC140" t="s">
        <v>250</v>
      </c>
      <c r="AD140" t="s">
        <v>817</v>
      </c>
      <c r="AE140" t="s">
        <v>818</v>
      </c>
      <c r="AF140" t="s">
        <v>819</v>
      </c>
      <c r="AG140" t="s">
        <v>819</v>
      </c>
      <c r="AH140" t="s">
        <v>819</v>
      </c>
      <c r="AP140" t="s">
        <v>2003</v>
      </c>
      <c r="AX140" t="s">
        <v>611</v>
      </c>
      <c r="AY140" t="s">
        <v>818</v>
      </c>
      <c r="AZ140" t="s">
        <v>818</v>
      </c>
      <c r="BA140" t="s">
        <v>818</v>
      </c>
      <c r="BB140" t="s">
        <v>1876</v>
      </c>
      <c r="BC140" t="s">
        <v>818</v>
      </c>
      <c r="BD140" t="s">
        <v>1876</v>
      </c>
      <c r="BE140" t="s">
        <v>818</v>
      </c>
      <c r="BF140" t="s">
        <v>818</v>
      </c>
      <c r="BG140" t="s">
        <v>818</v>
      </c>
      <c r="BH140" t="s">
        <v>818</v>
      </c>
      <c r="BI140" t="s">
        <v>818</v>
      </c>
      <c r="BJ140" t="s">
        <v>818</v>
      </c>
      <c r="BK140" t="s">
        <v>818</v>
      </c>
      <c r="BL140" t="s">
        <v>818</v>
      </c>
      <c r="BM140" t="s">
        <v>818</v>
      </c>
      <c r="BN140" t="s">
        <v>818</v>
      </c>
      <c r="BO140" t="s">
        <v>818</v>
      </c>
      <c r="BP140" t="s">
        <v>818</v>
      </c>
    </row>
    <row r="141" spans="1:73" x14ac:dyDescent="0.35">
      <c r="A141">
        <v>5917</v>
      </c>
      <c r="B141">
        <v>2021</v>
      </c>
      <c r="C141" t="s">
        <v>55</v>
      </c>
      <c r="D141">
        <v>1</v>
      </c>
      <c r="E141" t="s">
        <v>568</v>
      </c>
      <c r="F141" t="s">
        <v>1184</v>
      </c>
      <c r="G141" t="s">
        <v>525</v>
      </c>
      <c r="J141">
        <v>13</v>
      </c>
      <c r="K141">
        <v>21</v>
      </c>
      <c r="N141" t="s">
        <v>1186</v>
      </c>
      <c r="O141" t="s">
        <v>1185</v>
      </c>
      <c r="P141" t="s">
        <v>144</v>
      </c>
      <c r="Q141" t="s">
        <v>21</v>
      </c>
      <c r="R141" t="s">
        <v>22</v>
      </c>
      <c r="S141">
        <v>572</v>
      </c>
      <c r="T141" t="s">
        <v>13</v>
      </c>
      <c r="V141" t="s">
        <v>14</v>
      </c>
      <c r="W141" t="s">
        <v>801</v>
      </c>
      <c r="X141" t="s">
        <v>244</v>
      </c>
      <c r="AB141" t="s">
        <v>1992</v>
      </c>
      <c r="AC141" t="s">
        <v>506</v>
      </c>
      <c r="AD141" t="s">
        <v>819</v>
      </c>
      <c r="AE141" t="s">
        <v>817</v>
      </c>
      <c r="AF141" t="s">
        <v>817</v>
      </c>
      <c r="AG141" t="s">
        <v>818</v>
      </c>
      <c r="AH141" t="s">
        <v>817</v>
      </c>
      <c r="AI141" t="s">
        <v>472</v>
      </c>
      <c r="AJ141" t="s">
        <v>1831</v>
      </c>
      <c r="AK141" t="s">
        <v>1963</v>
      </c>
      <c r="AP141" t="s">
        <v>2000</v>
      </c>
      <c r="AX141" t="s">
        <v>569</v>
      </c>
      <c r="AY141" t="s">
        <v>818</v>
      </c>
      <c r="AZ141" t="s">
        <v>818</v>
      </c>
      <c r="BA141" t="s">
        <v>1876</v>
      </c>
      <c r="BB141" t="s">
        <v>1878</v>
      </c>
      <c r="BC141" t="s">
        <v>818</v>
      </c>
      <c r="BD141" t="s">
        <v>818</v>
      </c>
      <c r="BE141" t="s">
        <v>818</v>
      </c>
      <c r="BF141" t="s">
        <v>818</v>
      </c>
      <c r="BG141" t="s">
        <v>818</v>
      </c>
      <c r="BH141" t="s">
        <v>818</v>
      </c>
      <c r="BI141" t="s">
        <v>818</v>
      </c>
      <c r="BJ141" t="s">
        <v>818</v>
      </c>
      <c r="BK141" t="s">
        <v>818</v>
      </c>
      <c r="BL141" t="s">
        <v>818</v>
      </c>
      <c r="BM141" t="s">
        <v>818</v>
      </c>
      <c r="BN141" t="s">
        <v>818</v>
      </c>
      <c r="BO141" t="s">
        <v>818</v>
      </c>
      <c r="BP141" t="s">
        <v>818</v>
      </c>
    </row>
    <row r="142" spans="1:73" x14ac:dyDescent="0.35">
      <c r="A142">
        <v>6084</v>
      </c>
      <c r="B142">
        <v>2018</v>
      </c>
      <c r="C142" t="s">
        <v>18</v>
      </c>
      <c r="D142">
        <v>1</v>
      </c>
      <c r="E142" t="s">
        <v>223</v>
      </c>
      <c r="F142" t="s">
        <v>1619</v>
      </c>
      <c r="G142" t="s">
        <v>944</v>
      </c>
      <c r="J142">
        <v>75</v>
      </c>
      <c r="L142">
        <v>147</v>
      </c>
      <c r="M142">
        <v>157</v>
      </c>
      <c r="N142" t="s">
        <v>1621</v>
      </c>
      <c r="O142" t="s">
        <v>1620</v>
      </c>
      <c r="P142" t="s">
        <v>224</v>
      </c>
      <c r="Q142" t="s">
        <v>21</v>
      </c>
      <c r="R142" t="s">
        <v>22</v>
      </c>
      <c r="S142">
        <v>245</v>
      </c>
      <c r="T142" t="s">
        <v>13</v>
      </c>
      <c r="V142" t="s">
        <v>23</v>
      </c>
      <c r="W142" t="s">
        <v>103</v>
      </c>
      <c r="AB142" t="s">
        <v>103</v>
      </c>
      <c r="AC142" t="s">
        <v>91</v>
      </c>
      <c r="AD142" t="s">
        <v>817</v>
      </c>
      <c r="AE142" t="s">
        <v>818</v>
      </c>
      <c r="AF142" t="s">
        <v>819</v>
      </c>
      <c r="AG142" t="s">
        <v>819</v>
      </c>
      <c r="AH142" t="s">
        <v>817</v>
      </c>
      <c r="AI142" t="s">
        <v>832</v>
      </c>
      <c r="AL142" t="s">
        <v>426</v>
      </c>
      <c r="AN142" t="s">
        <v>732</v>
      </c>
      <c r="AO142" t="s">
        <v>1831</v>
      </c>
      <c r="AX142" t="s">
        <v>225</v>
      </c>
      <c r="AY142" t="s">
        <v>1877</v>
      </c>
      <c r="AZ142" t="s">
        <v>818</v>
      </c>
      <c r="BA142" t="s">
        <v>1876</v>
      </c>
      <c r="BB142" t="s">
        <v>818</v>
      </c>
      <c r="BC142" t="s">
        <v>818</v>
      </c>
      <c r="BD142" t="s">
        <v>1876</v>
      </c>
      <c r="BE142" t="s">
        <v>818</v>
      </c>
      <c r="BF142" t="s">
        <v>818</v>
      </c>
      <c r="BG142" t="s">
        <v>818</v>
      </c>
      <c r="BH142" t="s">
        <v>818</v>
      </c>
      <c r="BI142" t="s">
        <v>818</v>
      </c>
      <c r="BJ142" t="s">
        <v>818</v>
      </c>
      <c r="BK142" t="s">
        <v>818</v>
      </c>
      <c r="BL142" t="s">
        <v>818</v>
      </c>
      <c r="BM142" t="s">
        <v>818</v>
      </c>
      <c r="BN142" t="s">
        <v>818</v>
      </c>
      <c r="BO142" t="s">
        <v>818</v>
      </c>
      <c r="BP142" t="s">
        <v>818</v>
      </c>
      <c r="BT142" t="s">
        <v>226</v>
      </c>
      <c r="BU142" t="s">
        <v>2037</v>
      </c>
    </row>
    <row r="143" spans="1:73" x14ac:dyDescent="0.35">
      <c r="A143">
        <v>6092</v>
      </c>
      <c r="B143">
        <v>2019</v>
      </c>
      <c r="C143" t="s">
        <v>75</v>
      </c>
      <c r="D143">
        <v>1</v>
      </c>
      <c r="E143" t="s">
        <v>201</v>
      </c>
      <c r="F143" t="s">
        <v>1644</v>
      </c>
      <c r="G143" t="s">
        <v>1238</v>
      </c>
      <c r="J143">
        <v>14</v>
      </c>
      <c r="K143">
        <v>4</v>
      </c>
      <c r="N143" t="s">
        <v>1646</v>
      </c>
      <c r="O143" t="s">
        <v>1645</v>
      </c>
      <c r="P143" t="s">
        <v>179</v>
      </c>
      <c r="Q143" t="s">
        <v>21</v>
      </c>
      <c r="R143" t="s">
        <v>22</v>
      </c>
      <c r="S143">
        <v>300</v>
      </c>
      <c r="T143" t="s">
        <v>13</v>
      </c>
      <c r="V143" t="s">
        <v>30</v>
      </c>
      <c r="W143" t="s">
        <v>58</v>
      </c>
      <c r="AB143" t="s">
        <v>58</v>
      </c>
      <c r="AC143" t="s">
        <v>158</v>
      </c>
      <c r="AD143" t="s">
        <v>819</v>
      </c>
      <c r="AE143" t="s">
        <v>818</v>
      </c>
      <c r="AF143" t="s">
        <v>817</v>
      </c>
      <c r="AG143" t="s">
        <v>818</v>
      </c>
      <c r="AH143" t="s">
        <v>817</v>
      </c>
      <c r="AP143" t="s">
        <v>2000</v>
      </c>
      <c r="AX143" t="s">
        <v>202</v>
      </c>
      <c r="AY143" t="s">
        <v>818</v>
      </c>
      <c r="AZ143" t="s">
        <v>818</v>
      </c>
      <c r="BA143" t="s">
        <v>818</v>
      </c>
      <c r="BB143" t="s">
        <v>1877</v>
      </c>
      <c r="BC143" t="s">
        <v>818</v>
      </c>
      <c r="BD143" t="s">
        <v>1877</v>
      </c>
      <c r="BE143" t="s">
        <v>818</v>
      </c>
      <c r="BF143" t="s">
        <v>818</v>
      </c>
      <c r="BG143" t="s">
        <v>818</v>
      </c>
      <c r="BH143" t="s">
        <v>818</v>
      </c>
      <c r="BI143" t="s">
        <v>818</v>
      </c>
      <c r="BJ143" t="s">
        <v>818</v>
      </c>
      <c r="BK143" t="s">
        <v>818</v>
      </c>
      <c r="BL143" t="s">
        <v>818</v>
      </c>
      <c r="BM143" t="s">
        <v>818</v>
      </c>
      <c r="BN143" t="s">
        <v>818</v>
      </c>
      <c r="BO143" t="s">
        <v>818</v>
      </c>
      <c r="BP143" t="s">
        <v>818</v>
      </c>
    </row>
    <row r="144" spans="1:73" x14ac:dyDescent="0.35">
      <c r="A144">
        <v>5921</v>
      </c>
      <c r="B144">
        <v>2014</v>
      </c>
      <c r="C144" t="s">
        <v>118</v>
      </c>
      <c r="D144">
        <v>1</v>
      </c>
      <c r="E144" t="s">
        <v>561</v>
      </c>
      <c r="F144" t="s">
        <v>1199</v>
      </c>
      <c r="G144" t="s">
        <v>1201</v>
      </c>
      <c r="J144">
        <v>85</v>
      </c>
      <c r="K144">
        <v>2</v>
      </c>
      <c r="L144">
        <v>257</v>
      </c>
      <c r="M144">
        <v>286</v>
      </c>
      <c r="N144" t="s">
        <v>1202</v>
      </c>
      <c r="O144" t="s">
        <v>1200</v>
      </c>
      <c r="P144" t="s">
        <v>62</v>
      </c>
      <c r="Q144" t="s">
        <v>21</v>
      </c>
      <c r="R144" t="s">
        <v>22</v>
      </c>
      <c r="S144">
        <v>1638</v>
      </c>
      <c r="T144" t="s">
        <v>13</v>
      </c>
      <c r="V144" t="s">
        <v>14</v>
      </c>
      <c r="W144" t="s">
        <v>801</v>
      </c>
      <c r="AB144" t="s">
        <v>814</v>
      </c>
      <c r="AC144" t="s">
        <v>15</v>
      </c>
      <c r="AD144" t="s">
        <v>819</v>
      </c>
      <c r="AE144" t="s">
        <v>817</v>
      </c>
      <c r="AF144" t="s">
        <v>819</v>
      </c>
      <c r="AG144" t="s">
        <v>818</v>
      </c>
      <c r="AH144" t="s">
        <v>819</v>
      </c>
      <c r="AI144" t="s">
        <v>472</v>
      </c>
      <c r="AV144" t="s">
        <v>16</v>
      </c>
      <c r="AX144" t="s">
        <v>562</v>
      </c>
      <c r="AY144" t="s">
        <v>818</v>
      </c>
      <c r="AZ144" t="s">
        <v>818</v>
      </c>
      <c r="BA144" t="s">
        <v>1876</v>
      </c>
      <c r="BB144" t="s">
        <v>818</v>
      </c>
      <c r="BC144" t="s">
        <v>818</v>
      </c>
      <c r="BD144" t="s">
        <v>818</v>
      </c>
      <c r="BE144" t="s">
        <v>818</v>
      </c>
      <c r="BF144" t="s">
        <v>818</v>
      </c>
      <c r="BG144" t="s">
        <v>818</v>
      </c>
      <c r="BH144" t="s">
        <v>818</v>
      </c>
      <c r="BI144" t="s">
        <v>818</v>
      </c>
      <c r="BJ144" t="s">
        <v>818</v>
      </c>
      <c r="BK144" t="s">
        <v>818</v>
      </c>
      <c r="BL144" t="s">
        <v>818</v>
      </c>
      <c r="BM144" t="s">
        <v>818</v>
      </c>
      <c r="BN144" t="s">
        <v>818</v>
      </c>
      <c r="BO144" t="s">
        <v>818</v>
      </c>
      <c r="BP144" t="s">
        <v>818</v>
      </c>
      <c r="BT144" t="s">
        <v>1911</v>
      </c>
      <c r="BU144" t="s">
        <v>2036</v>
      </c>
    </row>
    <row r="145" spans="1:74" x14ac:dyDescent="0.35">
      <c r="A145">
        <v>6054</v>
      </c>
      <c r="B145">
        <v>2016</v>
      </c>
      <c r="C145" t="s">
        <v>42</v>
      </c>
      <c r="D145">
        <v>1</v>
      </c>
      <c r="E145" t="s">
        <v>292</v>
      </c>
      <c r="F145" t="s">
        <v>1537</v>
      </c>
      <c r="G145" t="s">
        <v>889</v>
      </c>
      <c r="J145">
        <v>83</v>
      </c>
      <c r="L145">
        <v>70</v>
      </c>
      <c r="M145">
        <v>83</v>
      </c>
      <c r="N145" t="s">
        <v>1539</v>
      </c>
      <c r="O145" t="s">
        <v>1538</v>
      </c>
      <c r="P145" t="s">
        <v>140</v>
      </c>
      <c r="Q145" t="s">
        <v>37</v>
      </c>
      <c r="R145" t="s">
        <v>791</v>
      </c>
      <c r="S145">
        <v>520</v>
      </c>
      <c r="T145" t="s">
        <v>13</v>
      </c>
      <c r="V145" t="s">
        <v>23</v>
      </c>
      <c r="W145" t="s">
        <v>244</v>
      </c>
      <c r="AB145" t="s">
        <v>815</v>
      </c>
      <c r="AC145" t="s">
        <v>293</v>
      </c>
      <c r="AD145" t="s">
        <v>819</v>
      </c>
      <c r="AE145" t="s">
        <v>819</v>
      </c>
      <c r="AF145" t="s">
        <v>819</v>
      </c>
      <c r="AG145" t="s">
        <v>818</v>
      </c>
      <c r="AH145" t="s">
        <v>817</v>
      </c>
      <c r="AY145" t="s">
        <v>1876</v>
      </c>
      <c r="AZ145" t="s">
        <v>818</v>
      </c>
      <c r="BA145" t="s">
        <v>818</v>
      </c>
      <c r="BB145" t="s">
        <v>818</v>
      </c>
      <c r="BC145" t="s">
        <v>818</v>
      </c>
      <c r="BD145" t="s">
        <v>818</v>
      </c>
      <c r="BE145" t="s">
        <v>818</v>
      </c>
      <c r="BF145" t="s">
        <v>818</v>
      </c>
      <c r="BG145" t="s">
        <v>818</v>
      </c>
      <c r="BH145" t="s">
        <v>818</v>
      </c>
      <c r="BI145" t="s">
        <v>818</v>
      </c>
      <c r="BJ145" t="s">
        <v>818</v>
      </c>
      <c r="BK145" t="s">
        <v>1878</v>
      </c>
      <c r="BL145" t="s">
        <v>818</v>
      </c>
      <c r="BM145" t="s">
        <v>818</v>
      </c>
      <c r="BN145" t="s">
        <v>818</v>
      </c>
      <c r="BO145" t="s">
        <v>818</v>
      </c>
      <c r="BP145" t="s">
        <v>818</v>
      </c>
    </row>
    <row r="146" spans="1:74" x14ac:dyDescent="0.35">
      <c r="A146">
        <v>5807</v>
      </c>
      <c r="B146">
        <v>2015</v>
      </c>
      <c r="C146" t="s">
        <v>165</v>
      </c>
      <c r="D146">
        <v>1</v>
      </c>
      <c r="E146" t="s">
        <v>786</v>
      </c>
      <c r="F146" t="s">
        <v>850</v>
      </c>
      <c r="G146" t="s">
        <v>787</v>
      </c>
      <c r="H146" t="s">
        <v>852</v>
      </c>
      <c r="I146" t="s">
        <v>853</v>
      </c>
      <c r="J146">
        <v>5</v>
      </c>
      <c r="K146">
        <v>6</v>
      </c>
      <c r="L146">
        <v>137</v>
      </c>
      <c r="M146">
        <v>149</v>
      </c>
      <c r="N146" t="s">
        <v>854</v>
      </c>
      <c r="O146" t="s">
        <v>851</v>
      </c>
      <c r="P146" t="s">
        <v>787</v>
      </c>
      <c r="Q146" t="s">
        <v>21</v>
      </c>
      <c r="R146" t="s">
        <v>22</v>
      </c>
      <c r="S146">
        <v>200</v>
      </c>
      <c r="T146" t="s">
        <v>13</v>
      </c>
      <c r="V146" t="s">
        <v>14</v>
      </c>
      <c r="W146" t="s">
        <v>95</v>
      </c>
      <c r="AB146" t="s">
        <v>816</v>
      </c>
      <c r="AC146" t="s">
        <v>250</v>
      </c>
      <c r="AD146" t="s">
        <v>818</v>
      </c>
      <c r="AE146" t="s">
        <v>818</v>
      </c>
      <c r="AF146" t="s">
        <v>819</v>
      </c>
      <c r="AG146" t="s">
        <v>818</v>
      </c>
      <c r="AH146" t="s">
        <v>821</v>
      </c>
      <c r="AY146" t="s">
        <v>818</v>
      </c>
      <c r="AZ146" t="s">
        <v>1876</v>
      </c>
      <c r="BA146" t="s">
        <v>818</v>
      </c>
      <c r="BB146" t="s">
        <v>818</v>
      </c>
      <c r="BC146" t="s">
        <v>818</v>
      </c>
      <c r="BD146" t="s">
        <v>818</v>
      </c>
      <c r="BE146" t="s">
        <v>818</v>
      </c>
      <c r="BF146" t="s">
        <v>818</v>
      </c>
      <c r="BG146" t="s">
        <v>818</v>
      </c>
      <c r="BH146" t="s">
        <v>818</v>
      </c>
      <c r="BI146" t="s">
        <v>818</v>
      </c>
      <c r="BJ146" t="s">
        <v>818</v>
      </c>
      <c r="BK146" t="s">
        <v>818</v>
      </c>
      <c r="BL146" t="s">
        <v>818</v>
      </c>
      <c r="BM146" t="s">
        <v>818</v>
      </c>
      <c r="BN146" t="s">
        <v>818</v>
      </c>
      <c r="BO146" t="s">
        <v>818</v>
      </c>
      <c r="BP146" t="s">
        <v>818</v>
      </c>
    </row>
    <row r="147" spans="1:74" x14ac:dyDescent="0.35">
      <c r="A147">
        <v>6078</v>
      </c>
      <c r="B147">
        <v>2020</v>
      </c>
      <c r="C147" t="s">
        <v>9</v>
      </c>
      <c r="D147">
        <v>1</v>
      </c>
      <c r="E147" t="s">
        <v>242</v>
      </c>
      <c r="F147" t="s">
        <v>1601</v>
      </c>
      <c r="G147" t="s">
        <v>1603</v>
      </c>
      <c r="J147">
        <v>8</v>
      </c>
      <c r="K147">
        <v>1</v>
      </c>
      <c r="N147" t="s">
        <v>1604</v>
      </c>
      <c r="O147" t="s">
        <v>1602</v>
      </c>
      <c r="P147" t="s">
        <v>243</v>
      </c>
      <c r="Q147" t="s">
        <v>21</v>
      </c>
      <c r="R147" t="s">
        <v>22</v>
      </c>
      <c r="S147">
        <v>99</v>
      </c>
      <c r="T147" t="s">
        <v>13</v>
      </c>
      <c r="V147" t="s">
        <v>14</v>
      </c>
      <c r="W147" t="s">
        <v>244</v>
      </c>
      <c r="AB147" t="s">
        <v>815</v>
      </c>
      <c r="AC147" t="s">
        <v>59</v>
      </c>
      <c r="AD147" t="s">
        <v>819</v>
      </c>
      <c r="AE147" t="s">
        <v>817</v>
      </c>
      <c r="AF147" t="s">
        <v>819</v>
      </c>
      <c r="AG147" t="s">
        <v>818</v>
      </c>
      <c r="AH147" t="s">
        <v>817</v>
      </c>
      <c r="AY147" t="s">
        <v>818</v>
      </c>
      <c r="AZ147" t="s">
        <v>1876</v>
      </c>
      <c r="BA147" t="s">
        <v>818</v>
      </c>
      <c r="BB147" t="s">
        <v>818</v>
      </c>
      <c r="BC147" t="s">
        <v>818</v>
      </c>
      <c r="BD147" t="s">
        <v>818</v>
      </c>
      <c r="BE147" t="s">
        <v>818</v>
      </c>
      <c r="BF147" t="s">
        <v>818</v>
      </c>
      <c r="BG147" t="s">
        <v>818</v>
      </c>
      <c r="BH147" t="s">
        <v>818</v>
      </c>
      <c r="BI147" t="s">
        <v>818</v>
      </c>
      <c r="BJ147" t="s">
        <v>818</v>
      </c>
      <c r="BK147" t="s">
        <v>818</v>
      </c>
      <c r="BL147" t="s">
        <v>818</v>
      </c>
      <c r="BM147" t="s">
        <v>818</v>
      </c>
      <c r="BN147" t="s">
        <v>1876</v>
      </c>
      <c r="BO147" t="s">
        <v>818</v>
      </c>
      <c r="BP147" t="s">
        <v>818</v>
      </c>
      <c r="BR147" t="s">
        <v>1887</v>
      </c>
      <c r="BS147" t="s">
        <v>1891</v>
      </c>
    </row>
    <row r="148" spans="1:74" x14ac:dyDescent="0.35">
      <c r="A148">
        <v>5829</v>
      </c>
      <c r="B148">
        <v>2021</v>
      </c>
      <c r="C148" t="s">
        <v>55</v>
      </c>
      <c r="D148">
        <v>1</v>
      </c>
      <c r="E148" t="s">
        <v>748</v>
      </c>
      <c r="F148" t="s">
        <v>914</v>
      </c>
      <c r="G148" t="s">
        <v>916</v>
      </c>
      <c r="J148">
        <v>11</v>
      </c>
      <c r="K148">
        <v>8</v>
      </c>
      <c r="N148" t="s">
        <v>917</v>
      </c>
      <c r="O148" t="s">
        <v>915</v>
      </c>
      <c r="P148" t="s">
        <v>275</v>
      </c>
      <c r="Q148" t="s">
        <v>21</v>
      </c>
      <c r="R148" t="s">
        <v>791</v>
      </c>
      <c r="S148">
        <v>468</v>
      </c>
      <c r="T148" t="s">
        <v>13</v>
      </c>
      <c r="V148" t="s">
        <v>23</v>
      </c>
      <c r="W148" t="s">
        <v>103</v>
      </c>
      <c r="X148" t="s">
        <v>298</v>
      </c>
      <c r="Y148" t="s">
        <v>244</v>
      </c>
      <c r="AB148" t="s">
        <v>1992</v>
      </c>
      <c r="AC148" t="s">
        <v>250</v>
      </c>
      <c r="AD148" t="s">
        <v>817</v>
      </c>
      <c r="AE148" t="s">
        <v>821</v>
      </c>
      <c r="AF148" t="s">
        <v>819</v>
      </c>
      <c r="AG148" t="s">
        <v>819</v>
      </c>
      <c r="AH148" t="s">
        <v>817</v>
      </c>
      <c r="AP148" t="s">
        <v>2001</v>
      </c>
      <c r="AQ148" t="s">
        <v>2003</v>
      </c>
      <c r="AX148" t="s">
        <v>749</v>
      </c>
      <c r="AY148" t="s">
        <v>818</v>
      </c>
      <c r="AZ148" t="s">
        <v>1878</v>
      </c>
      <c r="BA148" t="s">
        <v>818</v>
      </c>
      <c r="BB148" t="s">
        <v>818</v>
      </c>
      <c r="BC148" t="s">
        <v>1876</v>
      </c>
      <c r="BD148" t="s">
        <v>818</v>
      </c>
      <c r="BE148" t="s">
        <v>1876</v>
      </c>
      <c r="BF148" t="s">
        <v>818</v>
      </c>
      <c r="BG148" t="s">
        <v>818</v>
      </c>
      <c r="BH148" t="s">
        <v>818</v>
      </c>
      <c r="BI148" t="s">
        <v>818</v>
      </c>
      <c r="BJ148" t="s">
        <v>818</v>
      </c>
      <c r="BK148" t="s">
        <v>818</v>
      </c>
      <c r="BL148" t="s">
        <v>818</v>
      </c>
      <c r="BM148" t="s">
        <v>818</v>
      </c>
      <c r="BN148" t="s">
        <v>1878</v>
      </c>
      <c r="BO148" t="s">
        <v>818</v>
      </c>
      <c r="BP148" t="s">
        <v>818</v>
      </c>
    </row>
    <row r="149" spans="1:74" x14ac:dyDescent="0.35">
      <c r="A149">
        <v>5821</v>
      </c>
      <c r="B149">
        <v>2020</v>
      </c>
      <c r="C149" t="s">
        <v>9</v>
      </c>
      <c r="D149">
        <v>1</v>
      </c>
      <c r="E149" t="s">
        <v>761</v>
      </c>
      <c r="F149" t="s">
        <v>893</v>
      </c>
      <c r="G149" t="s">
        <v>895</v>
      </c>
      <c r="J149">
        <v>54</v>
      </c>
      <c r="K149">
        <v>2</v>
      </c>
      <c r="L149">
        <v>171</v>
      </c>
      <c r="M149">
        <v>177</v>
      </c>
      <c r="N149">
        <v>0</v>
      </c>
      <c r="O149" t="s">
        <v>894</v>
      </c>
      <c r="P149" t="s">
        <v>762</v>
      </c>
      <c r="Q149" t="s">
        <v>29</v>
      </c>
      <c r="R149" t="s">
        <v>22</v>
      </c>
      <c r="S149">
        <v>78</v>
      </c>
      <c r="T149" t="s">
        <v>13</v>
      </c>
      <c r="V149" t="s">
        <v>23</v>
      </c>
      <c r="W149" t="s">
        <v>103</v>
      </c>
      <c r="AB149" t="s">
        <v>103</v>
      </c>
      <c r="AC149" t="s">
        <v>116</v>
      </c>
      <c r="AD149" t="s">
        <v>818</v>
      </c>
      <c r="AE149" t="s">
        <v>817</v>
      </c>
      <c r="AF149" t="s">
        <v>819</v>
      </c>
      <c r="AG149" t="s">
        <v>818</v>
      </c>
      <c r="AH149" t="s">
        <v>818</v>
      </c>
      <c r="AX149" t="s">
        <v>763</v>
      </c>
      <c r="AY149" t="s">
        <v>818</v>
      </c>
      <c r="AZ149" t="s">
        <v>818</v>
      </c>
      <c r="BA149" t="s">
        <v>818</v>
      </c>
      <c r="BB149" t="s">
        <v>818</v>
      </c>
      <c r="BC149" t="s">
        <v>818</v>
      </c>
      <c r="BD149" t="s">
        <v>818</v>
      </c>
      <c r="BE149" t="s">
        <v>818</v>
      </c>
      <c r="BF149" t="s">
        <v>818</v>
      </c>
      <c r="BG149" t="s">
        <v>818</v>
      </c>
      <c r="BH149" t="s">
        <v>818</v>
      </c>
      <c r="BI149" t="s">
        <v>818</v>
      </c>
      <c r="BJ149" t="s">
        <v>818</v>
      </c>
      <c r="BK149" t="s">
        <v>818</v>
      </c>
      <c r="BL149" t="s">
        <v>818</v>
      </c>
      <c r="BM149" t="s">
        <v>818</v>
      </c>
      <c r="BN149" t="s">
        <v>818</v>
      </c>
      <c r="BO149" t="s">
        <v>818</v>
      </c>
      <c r="BP149" t="s">
        <v>818</v>
      </c>
      <c r="BS149" t="s">
        <v>764</v>
      </c>
    </row>
    <row r="150" spans="1:74" x14ac:dyDescent="0.35">
      <c r="A150">
        <v>5835</v>
      </c>
      <c r="B150">
        <v>2020</v>
      </c>
      <c r="C150" t="s">
        <v>9</v>
      </c>
      <c r="D150">
        <v>1</v>
      </c>
      <c r="E150" t="s">
        <v>734</v>
      </c>
      <c r="F150" t="s">
        <v>935</v>
      </c>
      <c r="G150" t="s">
        <v>900</v>
      </c>
      <c r="J150">
        <v>6</v>
      </c>
      <c r="K150">
        <v>1</v>
      </c>
      <c r="N150" t="s">
        <v>937</v>
      </c>
      <c r="O150" t="s">
        <v>936</v>
      </c>
      <c r="P150" t="s">
        <v>735</v>
      </c>
      <c r="Q150" t="s">
        <v>21</v>
      </c>
      <c r="R150" t="s">
        <v>22</v>
      </c>
      <c r="S150">
        <v>384</v>
      </c>
      <c r="T150" t="s">
        <v>13</v>
      </c>
      <c r="V150" t="s">
        <v>23</v>
      </c>
      <c r="W150" t="s">
        <v>795</v>
      </c>
      <c r="AB150" t="s">
        <v>814</v>
      </c>
      <c r="AC150" t="s">
        <v>15</v>
      </c>
      <c r="AD150" t="s">
        <v>821</v>
      </c>
      <c r="AE150" t="s">
        <v>817</v>
      </c>
      <c r="AF150" t="s">
        <v>817</v>
      </c>
      <c r="AG150" t="s">
        <v>819</v>
      </c>
      <c r="AH150" t="s">
        <v>817</v>
      </c>
      <c r="AI150" t="s">
        <v>732</v>
      </c>
      <c r="AP150" t="s">
        <v>2000</v>
      </c>
      <c r="AX150" t="s">
        <v>736</v>
      </c>
      <c r="AY150" t="s">
        <v>818</v>
      </c>
      <c r="AZ150" t="s">
        <v>1876</v>
      </c>
      <c r="BA150" t="s">
        <v>818</v>
      </c>
      <c r="BB150" t="s">
        <v>818</v>
      </c>
      <c r="BC150" t="s">
        <v>818</v>
      </c>
      <c r="BD150" t="s">
        <v>818</v>
      </c>
      <c r="BE150" t="s">
        <v>818</v>
      </c>
      <c r="BF150" t="s">
        <v>818</v>
      </c>
      <c r="BG150" t="s">
        <v>818</v>
      </c>
      <c r="BH150" t="s">
        <v>818</v>
      </c>
      <c r="BI150" t="s">
        <v>818</v>
      </c>
      <c r="BJ150" t="s">
        <v>818</v>
      </c>
      <c r="BK150" t="s">
        <v>818</v>
      </c>
      <c r="BL150" t="s">
        <v>818</v>
      </c>
      <c r="BM150" t="s">
        <v>818</v>
      </c>
      <c r="BN150" t="s">
        <v>818</v>
      </c>
      <c r="BO150" t="s">
        <v>818</v>
      </c>
      <c r="BP150" t="s">
        <v>818</v>
      </c>
    </row>
    <row r="151" spans="1:74" x14ac:dyDescent="0.35">
      <c r="A151">
        <v>5833</v>
      </c>
      <c r="B151">
        <v>2009</v>
      </c>
      <c r="C151" t="s">
        <v>234</v>
      </c>
      <c r="D151">
        <v>1</v>
      </c>
      <c r="E151" t="s">
        <v>740</v>
      </c>
      <c r="F151" t="s">
        <v>929</v>
      </c>
      <c r="G151" t="s">
        <v>889</v>
      </c>
      <c r="J151">
        <v>37</v>
      </c>
      <c r="K151">
        <v>11</v>
      </c>
      <c r="L151">
        <v>1781</v>
      </c>
      <c r="M151">
        <v>1790</v>
      </c>
      <c r="N151" t="s">
        <v>931</v>
      </c>
      <c r="O151" t="s">
        <v>930</v>
      </c>
      <c r="P151" t="s">
        <v>140</v>
      </c>
      <c r="Q151" t="s">
        <v>21</v>
      </c>
      <c r="R151" t="s">
        <v>22</v>
      </c>
      <c r="S151">
        <v>162</v>
      </c>
      <c r="T151" t="s">
        <v>13</v>
      </c>
      <c r="V151" t="s">
        <v>23</v>
      </c>
      <c r="W151" t="s">
        <v>298</v>
      </c>
      <c r="X151" t="s">
        <v>244</v>
      </c>
      <c r="AB151" t="s">
        <v>1992</v>
      </c>
      <c r="AC151" t="s">
        <v>116</v>
      </c>
      <c r="AD151" t="s">
        <v>817</v>
      </c>
      <c r="AE151" t="s">
        <v>818</v>
      </c>
      <c r="AF151" t="s">
        <v>821</v>
      </c>
      <c r="AG151" t="s">
        <v>819</v>
      </c>
      <c r="AH151" t="s">
        <v>817</v>
      </c>
      <c r="AP151" t="s">
        <v>2001</v>
      </c>
      <c r="AQ151" t="s">
        <v>2022</v>
      </c>
      <c r="AX151" t="s">
        <v>2007</v>
      </c>
      <c r="AY151" t="s">
        <v>818</v>
      </c>
      <c r="AZ151" t="s">
        <v>1876</v>
      </c>
      <c r="BA151" t="s">
        <v>818</v>
      </c>
      <c r="BB151" t="s">
        <v>818</v>
      </c>
      <c r="BC151" t="s">
        <v>818</v>
      </c>
      <c r="BD151" t="s">
        <v>818</v>
      </c>
      <c r="BE151" t="s">
        <v>818</v>
      </c>
      <c r="BF151" t="s">
        <v>818</v>
      </c>
      <c r="BG151" t="s">
        <v>818</v>
      </c>
      <c r="BH151" t="s">
        <v>818</v>
      </c>
      <c r="BI151" t="s">
        <v>818</v>
      </c>
      <c r="BJ151" t="s">
        <v>818</v>
      </c>
      <c r="BK151" t="s">
        <v>818</v>
      </c>
      <c r="BL151" t="s">
        <v>818</v>
      </c>
      <c r="BM151" t="s">
        <v>818</v>
      </c>
      <c r="BN151" t="s">
        <v>818</v>
      </c>
      <c r="BO151" t="s">
        <v>818</v>
      </c>
      <c r="BP151" t="s">
        <v>818</v>
      </c>
    </row>
    <row r="152" spans="1:74" x14ac:dyDescent="0.35">
      <c r="A152">
        <v>5837</v>
      </c>
      <c r="B152">
        <v>2019</v>
      </c>
      <c r="C152" t="s">
        <v>75</v>
      </c>
      <c r="D152">
        <v>1</v>
      </c>
      <c r="E152" t="s">
        <v>729</v>
      </c>
      <c r="F152" t="s">
        <v>942</v>
      </c>
      <c r="G152" t="s">
        <v>944</v>
      </c>
      <c r="J152">
        <v>85</v>
      </c>
      <c r="L152">
        <v>28</v>
      </c>
      <c r="M152">
        <v>39</v>
      </c>
      <c r="N152" t="s">
        <v>945</v>
      </c>
      <c r="O152" t="s">
        <v>943</v>
      </c>
      <c r="P152" t="s">
        <v>385</v>
      </c>
      <c r="Q152" t="s">
        <v>21</v>
      </c>
      <c r="R152" t="s">
        <v>22</v>
      </c>
      <c r="S152">
        <v>179</v>
      </c>
      <c r="T152" t="s">
        <v>13</v>
      </c>
      <c r="V152" t="s">
        <v>23</v>
      </c>
      <c r="W152" t="s">
        <v>31</v>
      </c>
      <c r="AB152" t="s">
        <v>814</v>
      </c>
      <c r="AC152" t="s">
        <v>441</v>
      </c>
      <c r="AD152" t="s">
        <v>817</v>
      </c>
      <c r="AE152" t="s">
        <v>818</v>
      </c>
      <c r="AF152" t="s">
        <v>817</v>
      </c>
      <c r="AG152" t="s">
        <v>818</v>
      </c>
      <c r="AH152" t="s">
        <v>821</v>
      </c>
      <c r="AI152" t="s">
        <v>834</v>
      </c>
      <c r="AL152" t="s">
        <v>830</v>
      </c>
      <c r="AP152" t="s">
        <v>2022</v>
      </c>
      <c r="AV152" t="s">
        <v>16</v>
      </c>
      <c r="AX152" t="s">
        <v>835</v>
      </c>
      <c r="AY152" t="s">
        <v>1878</v>
      </c>
      <c r="AZ152" t="s">
        <v>1878</v>
      </c>
      <c r="BA152" t="s">
        <v>818</v>
      </c>
      <c r="BB152" t="s">
        <v>1878</v>
      </c>
      <c r="BC152" t="s">
        <v>818</v>
      </c>
      <c r="BD152" t="s">
        <v>818</v>
      </c>
      <c r="BE152" t="s">
        <v>818</v>
      </c>
      <c r="BF152" t="s">
        <v>818</v>
      </c>
      <c r="BG152" t="s">
        <v>818</v>
      </c>
      <c r="BH152" t="s">
        <v>818</v>
      </c>
      <c r="BI152" t="s">
        <v>818</v>
      </c>
      <c r="BJ152" t="s">
        <v>818</v>
      </c>
      <c r="BK152" t="s">
        <v>818</v>
      </c>
      <c r="BL152" t="s">
        <v>818</v>
      </c>
      <c r="BM152" t="s">
        <v>818</v>
      </c>
      <c r="BN152" t="s">
        <v>818</v>
      </c>
      <c r="BO152" t="s">
        <v>818</v>
      </c>
      <c r="BP152" t="s">
        <v>818</v>
      </c>
      <c r="BS152" t="s">
        <v>1896</v>
      </c>
      <c r="BV152" t="s">
        <v>2054</v>
      </c>
    </row>
    <row r="153" spans="1:74" x14ac:dyDescent="0.35">
      <c r="A153">
        <v>5837</v>
      </c>
      <c r="B153">
        <v>2019</v>
      </c>
      <c r="C153" t="s">
        <v>75</v>
      </c>
      <c r="D153">
        <v>2</v>
      </c>
      <c r="E153" t="s">
        <v>729</v>
      </c>
      <c r="F153" t="s">
        <v>942</v>
      </c>
      <c r="G153" t="s">
        <v>944</v>
      </c>
      <c r="J153">
        <v>85</v>
      </c>
      <c r="L153">
        <v>28</v>
      </c>
      <c r="M153">
        <v>39</v>
      </c>
      <c r="N153" t="s">
        <v>945</v>
      </c>
      <c r="O153" t="s">
        <v>943</v>
      </c>
      <c r="P153" t="s">
        <v>385</v>
      </c>
      <c r="Q153" t="s">
        <v>21</v>
      </c>
      <c r="R153" t="s">
        <v>22</v>
      </c>
      <c r="S153">
        <v>117</v>
      </c>
      <c r="T153" t="s">
        <v>13</v>
      </c>
      <c r="V153" t="s">
        <v>23</v>
      </c>
      <c r="W153" t="s">
        <v>793</v>
      </c>
      <c r="AB153" t="s">
        <v>815</v>
      </c>
      <c r="AC153" t="s">
        <v>441</v>
      </c>
      <c r="AD153" t="s">
        <v>817</v>
      </c>
      <c r="AE153" t="s">
        <v>818</v>
      </c>
      <c r="AF153" t="s">
        <v>817</v>
      </c>
      <c r="AG153" t="s">
        <v>818</v>
      </c>
      <c r="AH153" t="s">
        <v>821</v>
      </c>
      <c r="AI153" t="s">
        <v>830</v>
      </c>
      <c r="AJ153" t="s">
        <v>834</v>
      </c>
      <c r="AP153" t="s">
        <v>2022</v>
      </c>
      <c r="AV153" t="s">
        <v>16</v>
      </c>
      <c r="AX153" t="s">
        <v>836</v>
      </c>
      <c r="AY153" t="s">
        <v>1876</v>
      </c>
      <c r="AZ153" t="s">
        <v>1876</v>
      </c>
      <c r="BA153" t="s">
        <v>818</v>
      </c>
      <c r="BB153" t="s">
        <v>1876</v>
      </c>
      <c r="BC153" t="s">
        <v>818</v>
      </c>
      <c r="BD153" t="s">
        <v>818</v>
      </c>
      <c r="BE153" t="s">
        <v>818</v>
      </c>
      <c r="BF153" t="s">
        <v>818</v>
      </c>
      <c r="BG153" t="s">
        <v>818</v>
      </c>
      <c r="BH153" t="s">
        <v>818</v>
      </c>
      <c r="BI153" t="s">
        <v>818</v>
      </c>
      <c r="BJ153" t="s">
        <v>818</v>
      </c>
      <c r="BK153" t="s">
        <v>818</v>
      </c>
      <c r="BL153" t="s">
        <v>818</v>
      </c>
      <c r="BM153" t="s">
        <v>818</v>
      </c>
      <c r="BN153" t="s">
        <v>818</v>
      </c>
      <c r="BO153" t="s">
        <v>818</v>
      </c>
      <c r="BP153" t="s">
        <v>818</v>
      </c>
      <c r="BV153" t="s">
        <v>2055</v>
      </c>
    </row>
    <row r="154" spans="1:74" x14ac:dyDescent="0.35">
      <c r="A154">
        <v>5873</v>
      </c>
      <c r="B154">
        <v>2019</v>
      </c>
      <c r="C154" t="s">
        <v>75</v>
      </c>
      <c r="D154">
        <v>1</v>
      </c>
      <c r="E154" t="s">
        <v>655</v>
      </c>
      <c r="F154" t="s">
        <v>1059</v>
      </c>
      <c r="G154" t="s">
        <v>1061</v>
      </c>
      <c r="J154">
        <v>7</v>
      </c>
      <c r="K154">
        <v>1</v>
      </c>
      <c r="N154" t="s">
        <v>1062</v>
      </c>
      <c r="O154" t="s">
        <v>1060</v>
      </c>
      <c r="P154" t="s">
        <v>656</v>
      </c>
      <c r="Q154" t="s">
        <v>21</v>
      </c>
      <c r="R154" t="s">
        <v>22</v>
      </c>
      <c r="S154">
        <v>350</v>
      </c>
      <c r="T154" t="s">
        <v>13</v>
      </c>
      <c r="V154" t="s">
        <v>23</v>
      </c>
      <c r="W154" t="s">
        <v>103</v>
      </c>
      <c r="AB154" t="s">
        <v>103</v>
      </c>
      <c r="AC154" t="s">
        <v>158</v>
      </c>
      <c r="AD154" t="s">
        <v>819</v>
      </c>
      <c r="AE154" t="s">
        <v>817</v>
      </c>
      <c r="AF154" t="s">
        <v>819</v>
      </c>
      <c r="AG154" t="s">
        <v>818</v>
      </c>
      <c r="AH154" t="s">
        <v>817</v>
      </c>
      <c r="AP154" t="s">
        <v>2003</v>
      </c>
      <c r="AX154" t="s">
        <v>657</v>
      </c>
      <c r="AY154" t="s">
        <v>1876</v>
      </c>
      <c r="AZ154" t="s">
        <v>818</v>
      </c>
      <c r="BA154" t="s">
        <v>818</v>
      </c>
      <c r="BB154" t="s">
        <v>1876</v>
      </c>
      <c r="BC154" t="s">
        <v>818</v>
      </c>
      <c r="BD154" t="s">
        <v>818</v>
      </c>
      <c r="BE154" t="s">
        <v>818</v>
      </c>
      <c r="BF154" t="s">
        <v>818</v>
      </c>
      <c r="BG154" t="s">
        <v>818</v>
      </c>
      <c r="BH154" t="s">
        <v>818</v>
      </c>
      <c r="BI154" t="s">
        <v>818</v>
      </c>
      <c r="BJ154" t="s">
        <v>818</v>
      </c>
      <c r="BK154" t="s">
        <v>818</v>
      </c>
      <c r="BL154" t="s">
        <v>818</v>
      </c>
      <c r="BM154" t="s">
        <v>818</v>
      </c>
      <c r="BN154" t="s">
        <v>818</v>
      </c>
      <c r="BO154" t="s">
        <v>818</v>
      </c>
      <c r="BP154" t="s">
        <v>818</v>
      </c>
    </row>
    <row r="155" spans="1:74" x14ac:dyDescent="0.35">
      <c r="A155">
        <v>5908</v>
      </c>
      <c r="B155">
        <v>2018</v>
      </c>
      <c r="C155" t="s">
        <v>18</v>
      </c>
      <c r="D155">
        <v>1</v>
      </c>
      <c r="E155" t="s">
        <v>588</v>
      </c>
      <c r="F155" t="s">
        <v>1090</v>
      </c>
      <c r="G155" t="s">
        <v>975</v>
      </c>
      <c r="J155">
        <v>62</v>
      </c>
      <c r="K155">
        <v>4</v>
      </c>
      <c r="L155">
        <v>589</v>
      </c>
      <c r="M155">
        <v>607</v>
      </c>
      <c r="N155" t="s">
        <v>1159</v>
      </c>
      <c r="O155" t="s">
        <v>1158</v>
      </c>
      <c r="P155" t="s">
        <v>589</v>
      </c>
      <c r="Q155" t="s">
        <v>21</v>
      </c>
      <c r="R155" t="s">
        <v>22</v>
      </c>
      <c r="S155">
        <v>602</v>
      </c>
      <c r="T155" t="s">
        <v>13</v>
      </c>
      <c r="V155" t="s">
        <v>23</v>
      </c>
      <c r="W155" t="s">
        <v>797</v>
      </c>
      <c r="AB155" t="s">
        <v>814</v>
      </c>
      <c r="AC155" t="s">
        <v>506</v>
      </c>
      <c r="AD155" t="s">
        <v>819</v>
      </c>
      <c r="AE155" t="s">
        <v>817</v>
      </c>
      <c r="AF155" t="s">
        <v>821</v>
      </c>
      <c r="AG155" t="s">
        <v>818</v>
      </c>
      <c r="AH155" t="s">
        <v>821</v>
      </c>
      <c r="AI155" t="s">
        <v>617</v>
      </c>
      <c r="AL155" t="s">
        <v>426</v>
      </c>
      <c r="AN155" t="s">
        <v>426</v>
      </c>
      <c r="AX155" t="s">
        <v>590</v>
      </c>
      <c r="AY155" t="s">
        <v>1876</v>
      </c>
      <c r="AZ155" t="s">
        <v>1876</v>
      </c>
      <c r="BA155" t="s">
        <v>1876</v>
      </c>
      <c r="BB155" t="s">
        <v>818</v>
      </c>
      <c r="BC155" t="s">
        <v>818</v>
      </c>
      <c r="BD155" t="s">
        <v>818</v>
      </c>
      <c r="BE155" t="s">
        <v>818</v>
      </c>
      <c r="BF155" t="s">
        <v>818</v>
      </c>
      <c r="BG155" t="s">
        <v>818</v>
      </c>
      <c r="BH155" t="s">
        <v>818</v>
      </c>
      <c r="BI155" t="s">
        <v>818</v>
      </c>
      <c r="BJ155" t="s">
        <v>818</v>
      </c>
      <c r="BK155" t="s">
        <v>818</v>
      </c>
      <c r="BL155" t="s">
        <v>818</v>
      </c>
      <c r="BM155" t="s">
        <v>818</v>
      </c>
      <c r="BN155" t="s">
        <v>818</v>
      </c>
      <c r="BO155" t="s">
        <v>818</v>
      </c>
      <c r="BP155" t="s">
        <v>818</v>
      </c>
      <c r="BT155" t="s">
        <v>1912</v>
      </c>
      <c r="BU155" t="s">
        <v>2038</v>
      </c>
    </row>
    <row r="156" spans="1:74" x14ac:dyDescent="0.35">
      <c r="A156">
        <v>5885</v>
      </c>
      <c r="B156">
        <v>2016</v>
      </c>
      <c r="C156" t="s">
        <v>42</v>
      </c>
      <c r="D156">
        <v>1</v>
      </c>
      <c r="E156" t="s">
        <v>633</v>
      </c>
      <c r="F156" t="s">
        <v>1101</v>
      </c>
      <c r="G156" t="s">
        <v>944</v>
      </c>
      <c r="J156">
        <v>62</v>
      </c>
      <c r="L156">
        <v>110</v>
      </c>
      <c r="M156">
        <v>121</v>
      </c>
      <c r="N156" t="s">
        <v>1103</v>
      </c>
      <c r="O156" t="s">
        <v>1102</v>
      </c>
      <c r="P156" t="s">
        <v>224</v>
      </c>
      <c r="Q156" t="s">
        <v>21</v>
      </c>
      <c r="R156" t="s">
        <v>22</v>
      </c>
      <c r="S156">
        <f>139+298</f>
        <v>437</v>
      </c>
      <c r="T156" t="s">
        <v>13</v>
      </c>
      <c r="V156" t="s">
        <v>23</v>
      </c>
      <c r="W156" t="s">
        <v>103</v>
      </c>
      <c r="AB156" t="s">
        <v>103</v>
      </c>
      <c r="AC156" t="s">
        <v>506</v>
      </c>
      <c r="AD156" t="s">
        <v>819</v>
      </c>
      <c r="AE156" t="s">
        <v>817</v>
      </c>
      <c r="AF156" t="s">
        <v>819</v>
      </c>
      <c r="AG156" t="s">
        <v>818</v>
      </c>
      <c r="AH156" t="s">
        <v>817</v>
      </c>
      <c r="AI156" t="s">
        <v>1822</v>
      </c>
      <c r="AL156" t="s">
        <v>426</v>
      </c>
      <c r="AX156" t="s">
        <v>2041</v>
      </c>
      <c r="AY156" t="s">
        <v>1878</v>
      </c>
      <c r="AZ156" t="s">
        <v>1876</v>
      </c>
      <c r="BA156" t="s">
        <v>1876</v>
      </c>
      <c r="BB156" t="s">
        <v>818</v>
      </c>
      <c r="BC156" t="s">
        <v>818</v>
      </c>
      <c r="BD156" t="s">
        <v>818</v>
      </c>
      <c r="BE156" t="s">
        <v>818</v>
      </c>
      <c r="BF156" t="s">
        <v>818</v>
      </c>
      <c r="BG156" t="s">
        <v>818</v>
      </c>
      <c r="BH156" t="s">
        <v>818</v>
      </c>
      <c r="BI156" t="s">
        <v>818</v>
      </c>
      <c r="BJ156" t="s">
        <v>818</v>
      </c>
      <c r="BK156" t="s">
        <v>818</v>
      </c>
      <c r="BL156" t="s">
        <v>818</v>
      </c>
      <c r="BM156" t="s">
        <v>818</v>
      </c>
      <c r="BN156" t="s">
        <v>818</v>
      </c>
      <c r="BO156" t="s">
        <v>818</v>
      </c>
      <c r="BP156" t="s">
        <v>818</v>
      </c>
      <c r="BU156" t="s">
        <v>2037</v>
      </c>
      <c r="BV156" t="s">
        <v>2044</v>
      </c>
    </row>
    <row r="157" spans="1:74" x14ac:dyDescent="0.35">
      <c r="A157">
        <v>5885</v>
      </c>
      <c r="B157">
        <v>2016</v>
      </c>
      <c r="C157" t="s">
        <v>104</v>
      </c>
      <c r="D157">
        <v>2</v>
      </c>
      <c r="E157" t="s">
        <v>633</v>
      </c>
      <c r="F157" t="s">
        <v>1101</v>
      </c>
      <c r="G157" t="s">
        <v>944</v>
      </c>
      <c r="J157">
        <v>62</v>
      </c>
      <c r="L157">
        <v>110</v>
      </c>
      <c r="M157">
        <v>121</v>
      </c>
      <c r="N157" t="s">
        <v>2039</v>
      </c>
      <c r="O157" t="s">
        <v>1102</v>
      </c>
      <c r="P157" t="s">
        <v>224</v>
      </c>
      <c r="Q157" t="s">
        <v>21</v>
      </c>
      <c r="R157" t="s">
        <v>22</v>
      </c>
      <c r="S157">
        <f>60+298</f>
        <v>358</v>
      </c>
      <c r="T157" t="s">
        <v>13</v>
      </c>
      <c r="V157" t="s">
        <v>23</v>
      </c>
      <c r="W157" t="s">
        <v>103</v>
      </c>
      <c r="AB157" t="s">
        <v>103</v>
      </c>
      <c r="AC157" t="s">
        <v>506</v>
      </c>
      <c r="AD157" t="s">
        <v>819</v>
      </c>
      <c r="AE157" t="s">
        <v>817</v>
      </c>
      <c r="AF157" t="s">
        <v>819</v>
      </c>
      <c r="AG157" t="s">
        <v>818</v>
      </c>
      <c r="AH157" t="s">
        <v>817</v>
      </c>
      <c r="AI157" t="s">
        <v>1822</v>
      </c>
      <c r="AL157" t="s">
        <v>426</v>
      </c>
      <c r="AX157" t="s">
        <v>2042</v>
      </c>
      <c r="AY157" t="s">
        <v>1878</v>
      </c>
      <c r="AZ157" t="s">
        <v>1876</v>
      </c>
      <c r="BA157" t="s">
        <v>1878</v>
      </c>
      <c r="BB157" t="s">
        <v>818</v>
      </c>
      <c r="BC157" t="s">
        <v>818</v>
      </c>
      <c r="BD157" t="s">
        <v>818</v>
      </c>
      <c r="BE157" t="s">
        <v>818</v>
      </c>
      <c r="BF157" t="s">
        <v>818</v>
      </c>
      <c r="BG157" t="s">
        <v>818</v>
      </c>
      <c r="BH157" t="s">
        <v>818</v>
      </c>
      <c r="BI157" t="s">
        <v>818</v>
      </c>
      <c r="BJ157" t="s">
        <v>818</v>
      </c>
      <c r="BK157" t="s">
        <v>818</v>
      </c>
      <c r="BL157" t="s">
        <v>818</v>
      </c>
      <c r="BM157" t="s">
        <v>818</v>
      </c>
      <c r="BN157" t="s">
        <v>818</v>
      </c>
      <c r="BO157" t="s">
        <v>818</v>
      </c>
      <c r="BP157" t="s">
        <v>818</v>
      </c>
      <c r="BU157" t="s">
        <v>2037</v>
      </c>
      <c r="BV157" t="s">
        <v>2044</v>
      </c>
    </row>
    <row r="158" spans="1:74" x14ac:dyDescent="0.35">
      <c r="A158">
        <v>5885</v>
      </c>
      <c r="B158">
        <v>2016</v>
      </c>
      <c r="C158" t="s">
        <v>18</v>
      </c>
      <c r="D158">
        <v>3</v>
      </c>
      <c r="E158" t="s">
        <v>633</v>
      </c>
      <c r="F158" t="s">
        <v>1101</v>
      </c>
      <c r="G158" t="s">
        <v>944</v>
      </c>
      <c r="J158">
        <v>62</v>
      </c>
      <c r="L158">
        <v>110</v>
      </c>
      <c r="M158">
        <v>121</v>
      </c>
      <c r="N158" t="s">
        <v>2040</v>
      </c>
      <c r="O158" t="s">
        <v>1102</v>
      </c>
      <c r="P158" t="s">
        <v>224</v>
      </c>
      <c r="Q158" t="s">
        <v>21</v>
      </c>
      <c r="R158" t="s">
        <v>22</v>
      </c>
      <c r="S158">
        <f>107+298</f>
        <v>405</v>
      </c>
      <c r="T158" t="s">
        <v>13</v>
      </c>
      <c r="V158" t="s">
        <v>23</v>
      </c>
      <c r="W158" t="s">
        <v>103</v>
      </c>
      <c r="AB158" t="s">
        <v>103</v>
      </c>
      <c r="AC158" t="s">
        <v>506</v>
      </c>
      <c r="AD158" t="s">
        <v>819</v>
      </c>
      <c r="AE158" t="s">
        <v>817</v>
      </c>
      <c r="AF158" t="s">
        <v>819</v>
      </c>
      <c r="AG158" t="s">
        <v>818</v>
      </c>
      <c r="AH158" t="s">
        <v>817</v>
      </c>
      <c r="AI158" t="s">
        <v>1822</v>
      </c>
      <c r="AL158" t="s">
        <v>426</v>
      </c>
      <c r="AX158" t="s">
        <v>2043</v>
      </c>
      <c r="AY158" t="s">
        <v>1876</v>
      </c>
      <c r="AZ158" t="s">
        <v>1876</v>
      </c>
      <c r="BA158" t="s">
        <v>1876</v>
      </c>
      <c r="BB158" t="s">
        <v>818</v>
      </c>
      <c r="BC158" t="s">
        <v>818</v>
      </c>
      <c r="BD158" t="s">
        <v>818</v>
      </c>
      <c r="BE158" t="s">
        <v>818</v>
      </c>
      <c r="BF158" t="s">
        <v>818</v>
      </c>
      <c r="BG158" t="s">
        <v>818</v>
      </c>
      <c r="BH158" t="s">
        <v>818</v>
      </c>
      <c r="BI158" t="s">
        <v>818</v>
      </c>
      <c r="BJ158" t="s">
        <v>818</v>
      </c>
      <c r="BK158" t="s">
        <v>818</v>
      </c>
      <c r="BL158" t="s">
        <v>818</v>
      </c>
      <c r="BM158" t="s">
        <v>818</v>
      </c>
      <c r="BN158" t="s">
        <v>818</v>
      </c>
      <c r="BO158" t="s">
        <v>818</v>
      </c>
      <c r="BP158" t="s">
        <v>818</v>
      </c>
      <c r="BU158" t="s">
        <v>2037</v>
      </c>
      <c r="BV158" t="s">
        <v>2044</v>
      </c>
    </row>
    <row r="159" spans="1:74" x14ac:dyDescent="0.35">
      <c r="A159">
        <v>5950</v>
      </c>
      <c r="B159">
        <v>2022</v>
      </c>
      <c r="C159" t="s">
        <v>26</v>
      </c>
      <c r="D159">
        <v>1</v>
      </c>
      <c r="E159" t="s">
        <v>505</v>
      </c>
      <c r="F159" t="s">
        <v>1278</v>
      </c>
      <c r="G159" t="s">
        <v>246</v>
      </c>
      <c r="J159">
        <v>93</v>
      </c>
      <c r="K159">
        <v>2</v>
      </c>
      <c r="L159">
        <v>337</v>
      </c>
      <c r="M159">
        <v>356</v>
      </c>
      <c r="N159" t="s">
        <v>1280</v>
      </c>
      <c r="O159" t="s">
        <v>1279</v>
      </c>
      <c r="P159" t="s">
        <v>94</v>
      </c>
      <c r="Q159" t="s">
        <v>21</v>
      </c>
      <c r="R159" t="s">
        <v>22</v>
      </c>
      <c r="S159">
        <v>700</v>
      </c>
      <c r="T159" t="s">
        <v>13</v>
      </c>
      <c r="V159" t="s">
        <v>14</v>
      </c>
      <c r="W159" t="s">
        <v>796</v>
      </c>
      <c r="AB159" t="s">
        <v>809</v>
      </c>
      <c r="AC159" t="s">
        <v>506</v>
      </c>
      <c r="AD159" t="s">
        <v>818</v>
      </c>
      <c r="AE159" t="s">
        <v>817</v>
      </c>
      <c r="AF159" t="s">
        <v>818</v>
      </c>
      <c r="AG159" t="s">
        <v>818</v>
      </c>
      <c r="AH159" t="s">
        <v>819</v>
      </c>
      <c r="AY159" t="s">
        <v>818</v>
      </c>
      <c r="AZ159" t="s">
        <v>818</v>
      </c>
      <c r="BA159" t="s">
        <v>1876</v>
      </c>
      <c r="BB159" t="s">
        <v>818</v>
      </c>
      <c r="BC159" t="s">
        <v>818</v>
      </c>
      <c r="BD159" t="s">
        <v>818</v>
      </c>
      <c r="BE159" t="s">
        <v>818</v>
      </c>
      <c r="BF159" t="s">
        <v>818</v>
      </c>
      <c r="BG159" t="s">
        <v>818</v>
      </c>
      <c r="BH159" t="s">
        <v>818</v>
      </c>
      <c r="BI159" t="s">
        <v>818</v>
      </c>
      <c r="BJ159" t="s">
        <v>818</v>
      </c>
      <c r="BK159" t="s">
        <v>818</v>
      </c>
      <c r="BL159" t="s">
        <v>818</v>
      </c>
      <c r="BM159" t="s">
        <v>818</v>
      </c>
      <c r="BN159" t="s">
        <v>818</v>
      </c>
      <c r="BO159" t="s">
        <v>818</v>
      </c>
      <c r="BP159" t="s">
        <v>818</v>
      </c>
    </row>
    <row r="160" spans="1:74" x14ac:dyDescent="0.35">
      <c r="A160">
        <v>5920</v>
      </c>
      <c r="B160">
        <v>2021</v>
      </c>
      <c r="C160" t="s">
        <v>55</v>
      </c>
      <c r="D160">
        <v>1</v>
      </c>
      <c r="E160" t="s">
        <v>563</v>
      </c>
      <c r="F160" t="s">
        <v>1195</v>
      </c>
      <c r="G160" t="s">
        <v>1197</v>
      </c>
      <c r="K160">
        <v>138</v>
      </c>
      <c r="N160" t="s">
        <v>1198</v>
      </c>
      <c r="O160" t="s">
        <v>1196</v>
      </c>
      <c r="P160" t="s">
        <v>564</v>
      </c>
      <c r="Q160" t="s">
        <v>21</v>
      </c>
      <c r="R160" t="s">
        <v>22</v>
      </c>
      <c r="S160">
        <v>397</v>
      </c>
      <c r="T160" t="s">
        <v>13</v>
      </c>
      <c r="V160" t="s">
        <v>14</v>
      </c>
      <c r="W160" t="s">
        <v>172</v>
      </c>
      <c r="AB160" t="s">
        <v>1992</v>
      </c>
      <c r="AC160" t="s">
        <v>327</v>
      </c>
      <c r="AD160" t="s">
        <v>819</v>
      </c>
      <c r="AE160" t="s">
        <v>817</v>
      </c>
      <c r="AF160" t="s">
        <v>819</v>
      </c>
      <c r="AG160" t="s">
        <v>818</v>
      </c>
      <c r="AH160" t="s">
        <v>821</v>
      </c>
      <c r="AI160" t="s">
        <v>732</v>
      </c>
      <c r="AX160" t="s">
        <v>183</v>
      </c>
      <c r="AY160" t="s">
        <v>818</v>
      </c>
      <c r="AZ160" t="s">
        <v>1876</v>
      </c>
      <c r="BA160" t="s">
        <v>818</v>
      </c>
      <c r="BB160" t="s">
        <v>818</v>
      </c>
      <c r="BC160" t="s">
        <v>818</v>
      </c>
      <c r="BD160" t="s">
        <v>818</v>
      </c>
      <c r="BE160" t="s">
        <v>818</v>
      </c>
      <c r="BF160" t="s">
        <v>818</v>
      </c>
      <c r="BG160" t="s">
        <v>818</v>
      </c>
      <c r="BH160" t="s">
        <v>818</v>
      </c>
      <c r="BI160" t="s">
        <v>818</v>
      </c>
      <c r="BJ160" t="s">
        <v>818</v>
      </c>
      <c r="BK160" t="s">
        <v>818</v>
      </c>
      <c r="BL160" t="s">
        <v>818</v>
      </c>
      <c r="BM160" t="s">
        <v>818</v>
      </c>
      <c r="BN160" t="s">
        <v>818</v>
      </c>
      <c r="BO160" t="s">
        <v>818</v>
      </c>
      <c r="BP160" t="s">
        <v>818</v>
      </c>
    </row>
    <row r="161" spans="1:73" x14ac:dyDescent="0.35">
      <c r="A161">
        <v>5955</v>
      </c>
      <c r="B161">
        <v>2018</v>
      </c>
      <c r="C161" t="s">
        <v>18</v>
      </c>
      <c r="D161">
        <v>1</v>
      </c>
      <c r="E161" t="s">
        <v>502</v>
      </c>
      <c r="F161" t="s">
        <v>1284</v>
      </c>
      <c r="G161" t="s">
        <v>246</v>
      </c>
      <c r="J161">
        <v>89</v>
      </c>
      <c r="K161">
        <v>2</v>
      </c>
      <c r="L161">
        <v>361</v>
      </c>
      <c r="M161">
        <v>375</v>
      </c>
      <c r="N161" t="s">
        <v>1286</v>
      </c>
      <c r="O161" t="s">
        <v>1285</v>
      </c>
      <c r="P161" t="s">
        <v>62</v>
      </c>
      <c r="Q161" t="s">
        <v>21</v>
      </c>
      <c r="R161" t="s">
        <v>22</v>
      </c>
      <c r="S161">
        <v>298</v>
      </c>
      <c r="T161" t="s">
        <v>13</v>
      </c>
      <c r="V161" t="s">
        <v>14</v>
      </c>
      <c r="W161" t="s">
        <v>244</v>
      </c>
      <c r="AB161" t="s">
        <v>815</v>
      </c>
      <c r="AC161" t="s">
        <v>15</v>
      </c>
      <c r="AD161" t="s">
        <v>819</v>
      </c>
      <c r="AE161" t="s">
        <v>821</v>
      </c>
      <c r="AF161" t="s">
        <v>819</v>
      </c>
      <c r="AG161" t="s">
        <v>818</v>
      </c>
      <c r="AH161" t="s">
        <v>817</v>
      </c>
      <c r="AI161" t="s">
        <v>486</v>
      </c>
      <c r="AX161" t="s">
        <v>501</v>
      </c>
      <c r="AY161" t="s">
        <v>1876</v>
      </c>
      <c r="AZ161" t="s">
        <v>1876</v>
      </c>
      <c r="BA161" t="s">
        <v>818</v>
      </c>
      <c r="BB161" t="s">
        <v>1876</v>
      </c>
      <c r="BC161" t="s">
        <v>818</v>
      </c>
      <c r="BD161" t="s">
        <v>1876</v>
      </c>
      <c r="BE161" t="s">
        <v>818</v>
      </c>
      <c r="BF161" t="s">
        <v>818</v>
      </c>
      <c r="BG161" t="s">
        <v>818</v>
      </c>
      <c r="BH161" t="s">
        <v>818</v>
      </c>
      <c r="BI161" t="s">
        <v>818</v>
      </c>
      <c r="BJ161" t="s">
        <v>818</v>
      </c>
      <c r="BK161" t="s">
        <v>818</v>
      </c>
      <c r="BL161" t="s">
        <v>818</v>
      </c>
      <c r="BM161" t="s">
        <v>818</v>
      </c>
      <c r="BN161" t="s">
        <v>818</v>
      </c>
      <c r="BO161" t="s">
        <v>818</v>
      </c>
      <c r="BP161" t="s">
        <v>818</v>
      </c>
    </row>
    <row r="162" spans="1:73" x14ac:dyDescent="0.35">
      <c r="A162">
        <v>5951</v>
      </c>
      <c r="B162">
        <v>2008</v>
      </c>
      <c r="C162" t="s">
        <v>288</v>
      </c>
      <c r="D162">
        <v>1</v>
      </c>
      <c r="E162" t="s">
        <v>503</v>
      </c>
      <c r="F162" t="s">
        <v>1281</v>
      </c>
      <c r="G162" t="s">
        <v>675</v>
      </c>
      <c r="J162">
        <v>39</v>
      </c>
      <c r="K162">
        <v>2</v>
      </c>
      <c r="L162">
        <v>147</v>
      </c>
      <c r="M162">
        <v>161</v>
      </c>
      <c r="N162" t="s">
        <v>1283</v>
      </c>
      <c r="O162" t="s">
        <v>1282</v>
      </c>
      <c r="P162" t="s">
        <v>301</v>
      </c>
      <c r="Q162" t="s">
        <v>21</v>
      </c>
      <c r="R162" t="s">
        <v>22</v>
      </c>
      <c r="S162">
        <v>7186</v>
      </c>
      <c r="T162" t="s">
        <v>13</v>
      </c>
      <c r="V162" t="s">
        <v>14</v>
      </c>
      <c r="W162" t="s">
        <v>172</v>
      </c>
      <c r="AB162" t="s">
        <v>1992</v>
      </c>
      <c r="AC162" t="s">
        <v>15</v>
      </c>
      <c r="AD162" t="s">
        <v>819</v>
      </c>
      <c r="AE162" t="s">
        <v>819</v>
      </c>
      <c r="AF162" t="s">
        <v>817</v>
      </c>
      <c r="AG162" t="s">
        <v>818</v>
      </c>
      <c r="AH162" t="s">
        <v>817</v>
      </c>
      <c r="AI162" t="s">
        <v>1964</v>
      </c>
      <c r="AV162" t="s">
        <v>16</v>
      </c>
      <c r="AX162" t="s">
        <v>2008</v>
      </c>
      <c r="AY162" t="s">
        <v>818</v>
      </c>
      <c r="AZ162" t="s">
        <v>1876</v>
      </c>
      <c r="BA162" t="s">
        <v>818</v>
      </c>
      <c r="BB162" t="s">
        <v>818</v>
      </c>
      <c r="BC162" t="s">
        <v>818</v>
      </c>
      <c r="BD162" t="s">
        <v>818</v>
      </c>
      <c r="BE162" t="s">
        <v>818</v>
      </c>
      <c r="BF162" t="s">
        <v>818</v>
      </c>
      <c r="BG162" t="s">
        <v>818</v>
      </c>
      <c r="BH162" t="s">
        <v>818</v>
      </c>
      <c r="BI162" t="s">
        <v>818</v>
      </c>
      <c r="BJ162" t="s">
        <v>818</v>
      </c>
      <c r="BK162" t="s">
        <v>818</v>
      </c>
      <c r="BL162" t="s">
        <v>818</v>
      </c>
      <c r="BM162" t="s">
        <v>818</v>
      </c>
      <c r="BN162" t="s">
        <v>818</v>
      </c>
      <c r="BO162" t="s">
        <v>818</v>
      </c>
      <c r="BP162" t="s">
        <v>818</v>
      </c>
      <c r="BT162" t="s">
        <v>504</v>
      </c>
    </row>
    <row r="163" spans="1:73" x14ac:dyDescent="0.35">
      <c r="A163">
        <v>6072</v>
      </c>
      <c r="B163">
        <v>2016</v>
      </c>
      <c r="C163" t="s">
        <v>42</v>
      </c>
      <c r="D163">
        <v>1</v>
      </c>
      <c r="E163" t="s">
        <v>255</v>
      </c>
      <c r="F163" t="s">
        <v>1584</v>
      </c>
      <c r="G163" t="s">
        <v>1586</v>
      </c>
      <c r="J163">
        <v>62</v>
      </c>
      <c r="L163">
        <v>95</v>
      </c>
      <c r="M163">
        <v>108</v>
      </c>
      <c r="N163" t="s">
        <v>1587</v>
      </c>
      <c r="O163" t="s">
        <v>1585</v>
      </c>
      <c r="P163" t="s">
        <v>167</v>
      </c>
      <c r="Q163" t="s">
        <v>21</v>
      </c>
      <c r="R163" t="s">
        <v>22</v>
      </c>
      <c r="S163">
        <v>520</v>
      </c>
      <c r="T163" t="s">
        <v>13</v>
      </c>
      <c r="V163" t="s">
        <v>14</v>
      </c>
      <c r="W163" t="s">
        <v>800</v>
      </c>
      <c r="AB163" t="s">
        <v>816</v>
      </c>
      <c r="AC163" t="s">
        <v>15</v>
      </c>
      <c r="AD163" t="s">
        <v>819</v>
      </c>
      <c r="AE163" t="s">
        <v>817</v>
      </c>
      <c r="AF163" t="s">
        <v>817</v>
      </c>
      <c r="AG163" t="s">
        <v>818</v>
      </c>
      <c r="AH163" t="s">
        <v>821</v>
      </c>
      <c r="AI163" t="s">
        <v>617</v>
      </c>
      <c r="AP163" t="s">
        <v>2000</v>
      </c>
      <c r="AX163" t="s">
        <v>2009</v>
      </c>
      <c r="AY163" t="s">
        <v>818</v>
      </c>
      <c r="AZ163" t="s">
        <v>818</v>
      </c>
      <c r="BA163" t="s">
        <v>818</v>
      </c>
      <c r="BB163" t="s">
        <v>1876</v>
      </c>
      <c r="BC163" t="s">
        <v>818</v>
      </c>
      <c r="BD163" t="s">
        <v>1876</v>
      </c>
      <c r="BE163" t="s">
        <v>818</v>
      </c>
      <c r="BF163" t="s">
        <v>818</v>
      </c>
      <c r="BG163" t="s">
        <v>818</v>
      </c>
      <c r="BH163" t="s">
        <v>818</v>
      </c>
      <c r="BI163" t="s">
        <v>818</v>
      </c>
      <c r="BJ163" t="s">
        <v>818</v>
      </c>
      <c r="BK163" t="s">
        <v>818</v>
      </c>
      <c r="BL163" t="s">
        <v>818</v>
      </c>
      <c r="BM163" t="s">
        <v>818</v>
      </c>
      <c r="BN163" t="s">
        <v>818</v>
      </c>
      <c r="BO163" t="s">
        <v>818</v>
      </c>
      <c r="BP163" t="s">
        <v>818</v>
      </c>
    </row>
    <row r="164" spans="1:73" x14ac:dyDescent="0.35">
      <c r="A164">
        <v>5909</v>
      </c>
      <c r="B164">
        <v>2022</v>
      </c>
      <c r="C164" t="s">
        <v>26</v>
      </c>
      <c r="D164">
        <v>1</v>
      </c>
      <c r="E164" t="s">
        <v>585</v>
      </c>
      <c r="F164" t="s">
        <v>1160</v>
      </c>
      <c r="G164" t="s">
        <v>1162</v>
      </c>
      <c r="J164">
        <v>10</v>
      </c>
      <c r="K164">
        <v>12</v>
      </c>
      <c r="N164" t="s">
        <v>1163</v>
      </c>
      <c r="O164" t="s">
        <v>1161</v>
      </c>
      <c r="P164" t="s">
        <v>586</v>
      </c>
      <c r="Q164" t="s">
        <v>21</v>
      </c>
      <c r="R164" t="s">
        <v>22</v>
      </c>
      <c r="S164">
        <v>233</v>
      </c>
      <c r="T164" t="s">
        <v>13</v>
      </c>
      <c r="V164" t="s">
        <v>14</v>
      </c>
      <c r="W164" t="s">
        <v>103</v>
      </c>
      <c r="AB164" t="s">
        <v>103</v>
      </c>
      <c r="AC164" t="s">
        <v>250</v>
      </c>
      <c r="AD164" t="s">
        <v>819</v>
      </c>
      <c r="AE164" t="s">
        <v>818</v>
      </c>
      <c r="AF164" t="s">
        <v>817</v>
      </c>
      <c r="AG164" t="s">
        <v>819</v>
      </c>
      <c r="AH164" t="s">
        <v>817</v>
      </c>
      <c r="AP164" t="s">
        <v>2001</v>
      </c>
      <c r="AX164" t="s">
        <v>587</v>
      </c>
      <c r="AY164" t="s">
        <v>818</v>
      </c>
      <c r="AZ164" t="s">
        <v>818</v>
      </c>
      <c r="BA164" t="s">
        <v>1876</v>
      </c>
      <c r="BB164" t="s">
        <v>818</v>
      </c>
      <c r="BC164" t="s">
        <v>818</v>
      </c>
      <c r="BD164" t="s">
        <v>818</v>
      </c>
      <c r="BE164" t="s">
        <v>818</v>
      </c>
      <c r="BF164" t="s">
        <v>818</v>
      </c>
      <c r="BG164" t="s">
        <v>818</v>
      </c>
      <c r="BH164" t="s">
        <v>818</v>
      </c>
      <c r="BI164" t="s">
        <v>818</v>
      </c>
      <c r="BJ164" t="s">
        <v>818</v>
      </c>
      <c r="BK164" t="s">
        <v>818</v>
      </c>
      <c r="BL164" t="s">
        <v>818</v>
      </c>
      <c r="BM164" t="s">
        <v>818</v>
      </c>
      <c r="BN164" t="s">
        <v>818</v>
      </c>
      <c r="BO164" t="s">
        <v>818</v>
      </c>
      <c r="BP164" t="s">
        <v>818</v>
      </c>
    </row>
    <row r="165" spans="1:73" x14ac:dyDescent="0.35">
      <c r="A165">
        <v>5869</v>
      </c>
      <c r="B165">
        <v>2020</v>
      </c>
      <c r="C165" t="s">
        <v>9</v>
      </c>
      <c r="D165">
        <v>1</v>
      </c>
      <c r="E165" t="s">
        <v>664</v>
      </c>
      <c r="F165" t="s">
        <v>1047</v>
      </c>
      <c r="G165" t="s">
        <v>665</v>
      </c>
      <c r="J165">
        <v>61</v>
      </c>
      <c r="K165">
        <v>1</v>
      </c>
      <c r="L165">
        <v>1</v>
      </c>
      <c r="M165">
        <v>19</v>
      </c>
      <c r="N165" t="s">
        <v>1049</v>
      </c>
      <c r="O165" t="s">
        <v>1048</v>
      </c>
      <c r="P165" t="s">
        <v>665</v>
      </c>
      <c r="Q165" t="s">
        <v>21</v>
      </c>
      <c r="R165" t="s">
        <v>22</v>
      </c>
      <c r="S165">
        <v>248</v>
      </c>
      <c r="T165" t="s">
        <v>13</v>
      </c>
      <c r="V165" t="s">
        <v>30</v>
      </c>
      <c r="W165" t="s">
        <v>103</v>
      </c>
      <c r="AB165" t="s">
        <v>103</v>
      </c>
      <c r="AC165" t="s">
        <v>250</v>
      </c>
      <c r="AD165" t="s">
        <v>817</v>
      </c>
      <c r="AE165" t="s">
        <v>818</v>
      </c>
      <c r="AF165" t="s">
        <v>821</v>
      </c>
      <c r="AG165" t="s">
        <v>819</v>
      </c>
      <c r="AH165" t="s">
        <v>817</v>
      </c>
      <c r="AI165" t="s">
        <v>830</v>
      </c>
      <c r="AX165" t="s">
        <v>189</v>
      </c>
      <c r="AY165" t="s">
        <v>1878</v>
      </c>
      <c r="AZ165" t="s">
        <v>818</v>
      </c>
      <c r="BA165" t="s">
        <v>1876</v>
      </c>
      <c r="BB165" t="s">
        <v>818</v>
      </c>
      <c r="BC165" t="s">
        <v>818</v>
      </c>
      <c r="BD165" t="s">
        <v>818</v>
      </c>
      <c r="BE165" t="s">
        <v>818</v>
      </c>
      <c r="BF165" t="s">
        <v>818</v>
      </c>
      <c r="BG165" t="s">
        <v>818</v>
      </c>
      <c r="BH165" t="s">
        <v>818</v>
      </c>
      <c r="BI165" t="s">
        <v>818</v>
      </c>
      <c r="BJ165" t="s">
        <v>818</v>
      </c>
      <c r="BK165" t="s">
        <v>818</v>
      </c>
      <c r="BL165" t="s">
        <v>818</v>
      </c>
      <c r="BM165" t="s">
        <v>818</v>
      </c>
      <c r="BN165" t="s">
        <v>818</v>
      </c>
      <c r="BO165" t="s">
        <v>818</v>
      </c>
      <c r="BP165" t="s">
        <v>818</v>
      </c>
    </row>
    <row r="166" spans="1:73" x14ac:dyDescent="0.35">
      <c r="A166">
        <v>5817</v>
      </c>
      <c r="B166">
        <v>2020</v>
      </c>
      <c r="C166" t="s">
        <v>9</v>
      </c>
      <c r="D166">
        <v>1</v>
      </c>
      <c r="E166" t="s">
        <v>771</v>
      </c>
      <c r="F166" t="s">
        <v>880</v>
      </c>
      <c r="G166" t="s">
        <v>525</v>
      </c>
      <c r="J166">
        <v>12</v>
      </c>
      <c r="K166">
        <v>3</v>
      </c>
      <c r="N166" t="s">
        <v>882</v>
      </c>
      <c r="O166" t="s">
        <v>881</v>
      </c>
      <c r="P166" t="s">
        <v>144</v>
      </c>
      <c r="Q166" t="s">
        <v>21</v>
      </c>
      <c r="R166" t="s">
        <v>22</v>
      </c>
      <c r="S166">
        <v>400</v>
      </c>
      <c r="T166" t="s">
        <v>13</v>
      </c>
      <c r="V166" t="s">
        <v>23</v>
      </c>
      <c r="W166" t="s">
        <v>103</v>
      </c>
      <c r="AB166" t="s">
        <v>103</v>
      </c>
      <c r="AC166" t="s">
        <v>688</v>
      </c>
      <c r="AD166" t="s">
        <v>819</v>
      </c>
      <c r="AE166" t="s">
        <v>817</v>
      </c>
      <c r="AF166" t="s">
        <v>818</v>
      </c>
      <c r="AG166" t="s">
        <v>819</v>
      </c>
      <c r="AH166" t="s">
        <v>817</v>
      </c>
      <c r="AX166" t="s">
        <v>189</v>
      </c>
      <c r="AY166" t="s">
        <v>818</v>
      </c>
      <c r="AZ166" t="s">
        <v>1877</v>
      </c>
      <c r="BA166" t="s">
        <v>818</v>
      </c>
      <c r="BB166" t="s">
        <v>818</v>
      </c>
      <c r="BC166" t="s">
        <v>818</v>
      </c>
      <c r="BD166" t="s">
        <v>1877</v>
      </c>
      <c r="BE166" t="s">
        <v>818</v>
      </c>
      <c r="BF166" t="s">
        <v>818</v>
      </c>
      <c r="BG166" t="s">
        <v>818</v>
      </c>
      <c r="BH166" t="s">
        <v>818</v>
      </c>
      <c r="BI166" t="s">
        <v>818</v>
      </c>
      <c r="BJ166" t="s">
        <v>818</v>
      </c>
      <c r="BK166" t="s">
        <v>818</v>
      </c>
      <c r="BL166" t="s">
        <v>818</v>
      </c>
      <c r="BM166" t="s">
        <v>818</v>
      </c>
      <c r="BN166" t="s">
        <v>818</v>
      </c>
      <c r="BO166" t="s">
        <v>818</v>
      </c>
      <c r="BP166" t="s">
        <v>818</v>
      </c>
    </row>
    <row r="167" spans="1:73" x14ac:dyDescent="0.35">
      <c r="A167">
        <v>5983</v>
      </c>
      <c r="B167">
        <v>2019</v>
      </c>
      <c r="C167" t="s">
        <v>75</v>
      </c>
      <c r="D167">
        <v>1</v>
      </c>
      <c r="E167" t="s">
        <v>433</v>
      </c>
      <c r="F167" t="s">
        <v>1370</v>
      </c>
      <c r="G167" t="s">
        <v>944</v>
      </c>
      <c r="J167">
        <v>83</v>
      </c>
      <c r="L167">
        <v>260</v>
      </c>
      <c r="M167">
        <v>270</v>
      </c>
      <c r="N167" t="s">
        <v>1372</v>
      </c>
      <c r="O167" t="s">
        <v>1371</v>
      </c>
      <c r="P167" t="s">
        <v>224</v>
      </c>
      <c r="Q167" t="s">
        <v>21</v>
      </c>
      <c r="R167" t="s">
        <v>22</v>
      </c>
      <c r="S167">
        <v>14276</v>
      </c>
      <c r="T167" t="s">
        <v>13</v>
      </c>
      <c r="V167" t="s">
        <v>14</v>
      </c>
      <c r="W167" t="s">
        <v>63</v>
      </c>
      <c r="AB167" t="s">
        <v>809</v>
      </c>
      <c r="AC167" t="s">
        <v>91</v>
      </c>
      <c r="AD167" t="s">
        <v>819</v>
      </c>
      <c r="AE167" t="s">
        <v>817</v>
      </c>
      <c r="AF167" t="s">
        <v>819</v>
      </c>
      <c r="AG167" t="s">
        <v>818</v>
      </c>
      <c r="AH167" t="s">
        <v>818</v>
      </c>
      <c r="AI167" t="s">
        <v>426</v>
      </c>
      <c r="AJ167" t="s">
        <v>1820</v>
      </c>
      <c r="AV167" t="s">
        <v>16</v>
      </c>
      <c r="AX167" t="s">
        <v>434</v>
      </c>
      <c r="AY167" t="s">
        <v>818</v>
      </c>
      <c r="AZ167" t="s">
        <v>818</v>
      </c>
      <c r="BA167" t="s">
        <v>1876</v>
      </c>
      <c r="BB167" t="s">
        <v>818</v>
      </c>
      <c r="BC167" t="s">
        <v>818</v>
      </c>
      <c r="BD167" t="s">
        <v>818</v>
      </c>
      <c r="BE167" t="s">
        <v>818</v>
      </c>
      <c r="BF167" t="s">
        <v>818</v>
      </c>
      <c r="BG167" t="s">
        <v>818</v>
      </c>
      <c r="BH167" t="s">
        <v>818</v>
      </c>
      <c r="BI167" t="s">
        <v>818</v>
      </c>
      <c r="BJ167" t="s">
        <v>818</v>
      </c>
      <c r="BK167" t="s">
        <v>818</v>
      </c>
      <c r="BL167" t="s">
        <v>818</v>
      </c>
      <c r="BM167" t="s">
        <v>818</v>
      </c>
      <c r="BN167" t="s">
        <v>818</v>
      </c>
      <c r="BO167" t="s">
        <v>818</v>
      </c>
      <c r="BP167" t="s">
        <v>818</v>
      </c>
    </row>
    <row r="168" spans="1:73" x14ac:dyDescent="0.35">
      <c r="A168">
        <v>5933</v>
      </c>
      <c r="B168">
        <v>2022</v>
      </c>
      <c r="C168" t="s">
        <v>26</v>
      </c>
      <c r="D168">
        <v>1</v>
      </c>
      <c r="E168" t="s">
        <v>542</v>
      </c>
      <c r="F168" t="s">
        <v>1227</v>
      </c>
      <c r="G168" t="s">
        <v>1229</v>
      </c>
      <c r="J168">
        <v>73</v>
      </c>
      <c r="K168">
        <v>2</v>
      </c>
      <c r="L168">
        <v>564</v>
      </c>
      <c r="M168">
        <v>579</v>
      </c>
      <c r="N168" t="s">
        <v>1230</v>
      </c>
      <c r="O168" t="s">
        <v>1228</v>
      </c>
      <c r="P168" t="s">
        <v>510</v>
      </c>
      <c r="Q168" t="s">
        <v>21</v>
      </c>
      <c r="R168" t="s">
        <v>22</v>
      </c>
      <c r="S168">
        <v>626</v>
      </c>
      <c r="T168" t="s">
        <v>13</v>
      </c>
      <c r="V168" t="s">
        <v>14</v>
      </c>
      <c r="W168" t="s">
        <v>298</v>
      </c>
      <c r="AB168" t="s">
        <v>816</v>
      </c>
      <c r="AC168" t="s">
        <v>116</v>
      </c>
      <c r="AD168" t="s">
        <v>817</v>
      </c>
      <c r="AE168" t="s">
        <v>819</v>
      </c>
      <c r="AF168" t="s">
        <v>817</v>
      </c>
      <c r="AG168" t="s">
        <v>818</v>
      </c>
      <c r="AH168" t="s">
        <v>819</v>
      </c>
      <c r="AI168" t="s">
        <v>1837</v>
      </c>
      <c r="AY168" t="s">
        <v>1876</v>
      </c>
      <c r="AZ168" t="s">
        <v>818</v>
      </c>
      <c r="BA168" t="s">
        <v>1876</v>
      </c>
      <c r="BB168" t="s">
        <v>818</v>
      </c>
      <c r="BC168" t="s">
        <v>1876</v>
      </c>
      <c r="BD168" t="s">
        <v>818</v>
      </c>
      <c r="BE168" t="s">
        <v>818</v>
      </c>
      <c r="BF168" t="s">
        <v>818</v>
      </c>
      <c r="BG168" t="s">
        <v>818</v>
      </c>
      <c r="BH168" t="s">
        <v>818</v>
      </c>
      <c r="BI168" t="s">
        <v>818</v>
      </c>
      <c r="BJ168" t="s">
        <v>818</v>
      </c>
      <c r="BK168" t="s">
        <v>818</v>
      </c>
      <c r="BL168" t="s">
        <v>818</v>
      </c>
      <c r="BM168" t="s">
        <v>818</v>
      </c>
      <c r="BN168" t="s">
        <v>818</v>
      </c>
      <c r="BO168" t="s">
        <v>818</v>
      </c>
      <c r="BP168" t="s">
        <v>818</v>
      </c>
      <c r="BT168" t="s">
        <v>1913</v>
      </c>
      <c r="BU168" t="s">
        <v>2036</v>
      </c>
    </row>
    <row r="169" spans="1:73" x14ac:dyDescent="0.35">
      <c r="A169">
        <v>5916</v>
      </c>
      <c r="B169">
        <v>2017</v>
      </c>
      <c r="C169" t="s">
        <v>104</v>
      </c>
      <c r="D169">
        <v>1</v>
      </c>
      <c r="E169" t="s">
        <v>570</v>
      </c>
      <c r="F169" t="s">
        <v>1181</v>
      </c>
      <c r="G169" t="s">
        <v>571</v>
      </c>
      <c r="J169">
        <v>54</v>
      </c>
      <c r="L169">
        <v>223</v>
      </c>
      <c r="M169">
        <v>233</v>
      </c>
      <c r="N169" t="s">
        <v>1183</v>
      </c>
      <c r="O169" t="s">
        <v>1182</v>
      </c>
      <c r="P169" t="s">
        <v>571</v>
      </c>
      <c r="Q169" t="s">
        <v>21</v>
      </c>
      <c r="R169" t="s">
        <v>22</v>
      </c>
      <c r="S169">
        <v>2190</v>
      </c>
      <c r="T169" t="s">
        <v>13</v>
      </c>
      <c r="V169" t="s">
        <v>14</v>
      </c>
      <c r="W169" t="s">
        <v>793</v>
      </c>
      <c r="AB169" t="s">
        <v>815</v>
      </c>
      <c r="AC169" t="s">
        <v>572</v>
      </c>
      <c r="AD169" t="s">
        <v>819</v>
      </c>
      <c r="AE169" t="s">
        <v>817</v>
      </c>
      <c r="AF169" t="s">
        <v>819</v>
      </c>
      <c r="AG169" t="s">
        <v>818</v>
      </c>
      <c r="AH169" t="s">
        <v>819</v>
      </c>
      <c r="AI169" t="s">
        <v>732</v>
      </c>
      <c r="AL169" t="s">
        <v>613</v>
      </c>
      <c r="AS169" t="s">
        <v>2002</v>
      </c>
      <c r="AX169" t="s">
        <v>573</v>
      </c>
      <c r="AY169" t="s">
        <v>818</v>
      </c>
      <c r="AZ169" t="s">
        <v>818</v>
      </c>
      <c r="BA169" t="s">
        <v>818</v>
      </c>
      <c r="BB169" t="s">
        <v>818</v>
      </c>
      <c r="BC169" t="s">
        <v>818</v>
      </c>
      <c r="BD169" t="s">
        <v>1876</v>
      </c>
      <c r="BE169" t="s">
        <v>818</v>
      </c>
      <c r="BF169" t="s">
        <v>818</v>
      </c>
      <c r="BG169" t="s">
        <v>818</v>
      </c>
      <c r="BH169" t="s">
        <v>1878</v>
      </c>
      <c r="BI169" t="s">
        <v>818</v>
      </c>
      <c r="BJ169" t="s">
        <v>818</v>
      </c>
      <c r="BK169" t="s">
        <v>818</v>
      </c>
      <c r="BL169" t="s">
        <v>818</v>
      </c>
      <c r="BM169" t="s">
        <v>818</v>
      </c>
      <c r="BN169" t="s">
        <v>818</v>
      </c>
      <c r="BO169" t="s">
        <v>818</v>
      </c>
      <c r="BP169" t="s">
        <v>818</v>
      </c>
      <c r="BT169" t="s">
        <v>1965</v>
      </c>
      <c r="BU169" t="s">
        <v>2036</v>
      </c>
    </row>
    <row r="170" spans="1:73" x14ac:dyDescent="0.35">
      <c r="A170">
        <v>5905</v>
      </c>
      <c r="B170">
        <v>2022</v>
      </c>
      <c r="C170" t="s">
        <v>26</v>
      </c>
      <c r="D170">
        <v>1</v>
      </c>
      <c r="E170" t="s">
        <v>597</v>
      </c>
      <c r="F170" t="s">
        <v>1149</v>
      </c>
      <c r="G170" t="s">
        <v>995</v>
      </c>
      <c r="J170">
        <v>10</v>
      </c>
      <c r="K170">
        <v>1</v>
      </c>
      <c r="N170" t="s">
        <v>1151</v>
      </c>
      <c r="O170" t="s">
        <v>1150</v>
      </c>
      <c r="P170" t="s">
        <v>493</v>
      </c>
      <c r="Q170" t="s">
        <v>21</v>
      </c>
      <c r="R170" t="s">
        <v>22</v>
      </c>
      <c r="S170">
        <v>1945</v>
      </c>
      <c r="T170" t="s">
        <v>13</v>
      </c>
      <c r="V170" t="s">
        <v>14</v>
      </c>
      <c r="W170" t="s">
        <v>172</v>
      </c>
      <c r="AB170" t="s">
        <v>1992</v>
      </c>
      <c r="AC170" t="s">
        <v>116</v>
      </c>
      <c r="AD170" t="s">
        <v>819</v>
      </c>
      <c r="AE170" t="s">
        <v>819</v>
      </c>
      <c r="AF170" t="s">
        <v>819</v>
      </c>
      <c r="AG170" t="s">
        <v>819</v>
      </c>
      <c r="AH170" t="s">
        <v>817</v>
      </c>
      <c r="AY170" t="s">
        <v>818</v>
      </c>
      <c r="AZ170" t="s">
        <v>818</v>
      </c>
      <c r="BA170" t="s">
        <v>818</v>
      </c>
      <c r="BB170" t="s">
        <v>1876</v>
      </c>
      <c r="BC170" t="s">
        <v>818</v>
      </c>
      <c r="BD170" t="s">
        <v>818</v>
      </c>
      <c r="BE170" t="s">
        <v>818</v>
      </c>
      <c r="BF170" t="s">
        <v>818</v>
      </c>
      <c r="BG170" t="s">
        <v>818</v>
      </c>
      <c r="BH170" t="s">
        <v>818</v>
      </c>
      <c r="BI170" t="s">
        <v>818</v>
      </c>
      <c r="BJ170" t="s">
        <v>818</v>
      </c>
      <c r="BK170" t="s">
        <v>818</v>
      </c>
      <c r="BL170" t="s">
        <v>818</v>
      </c>
      <c r="BM170" t="s">
        <v>818</v>
      </c>
      <c r="BN170" t="s">
        <v>818</v>
      </c>
      <c r="BO170" t="s">
        <v>818</v>
      </c>
      <c r="BP170" t="s">
        <v>818</v>
      </c>
      <c r="BT170" t="s">
        <v>1914</v>
      </c>
      <c r="BU170" t="s">
        <v>2036</v>
      </c>
    </row>
    <row r="171" spans="1:73" x14ac:dyDescent="0.35">
      <c r="A171">
        <v>5988</v>
      </c>
      <c r="B171">
        <v>2021</v>
      </c>
      <c r="C171" t="s">
        <v>55</v>
      </c>
      <c r="D171">
        <v>1</v>
      </c>
      <c r="E171" t="s">
        <v>420</v>
      </c>
      <c r="F171" t="s">
        <v>1386</v>
      </c>
      <c r="G171" t="s">
        <v>983</v>
      </c>
      <c r="J171">
        <v>60</v>
      </c>
      <c r="K171">
        <v>1</v>
      </c>
      <c r="L171">
        <v>10</v>
      </c>
      <c r="M171">
        <v>30</v>
      </c>
      <c r="N171" t="s">
        <v>1388</v>
      </c>
      <c r="O171" t="s">
        <v>1387</v>
      </c>
      <c r="P171" t="s">
        <v>110</v>
      </c>
      <c r="Q171" t="s">
        <v>21</v>
      </c>
      <c r="R171" t="s">
        <v>22</v>
      </c>
      <c r="S171">
        <v>284</v>
      </c>
      <c r="T171" t="s">
        <v>13</v>
      </c>
      <c r="V171" t="s">
        <v>23</v>
      </c>
      <c r="W171" t="s">
        <v>63</v>
      </c>
      <c r="AB171" t="s">
        <v>809</v>
      </c>
      <c r="AC171" t="s">
        <v>78</v>
      </c>
      <c r="AD171" t="s">
        <v>819</v>
      </c>
      <c r="AE171" t="s">
        <v>819</v>
      </c>
      <c r="AF171" t="s">
        <v>817</v>
      </c>
      <c r="AG171" t="s">
        <v>817</v>
      </c>
      <c r="AH171" t="s">
        <v>817</v>
      </c>
      <c r="AI171" t="s">
        <v>1831</v>
      </c>
      <c r="AJ171" t="s">
        <v>1820</v>
      </c>
      <c r="AP171" t="s">
        <v>2001</v>
      </c>
      <c r="AQ171" t="s">
        <v>2000</v>
      </c>
      <c r="AX171" t="s">
        <v>1966</v>
      </c>
      <c r="AY171" t="s">
        <v>818</v>
      </c>
      <c r="AZ171" t="s">
        <v>1876</v>
      </c>
      <c r="BA171" t="s">
        <v>1876</v>
      </c>
      <c r="BB171" t="s">
        <v>818</v>
      </c>
      <c r="BC171" t="s">
        <v>818</v>
      </c>
      <c r="BD171" t="s">
        <v>818</v>
      </c>
      <c r="BE171" t="s">
        <v>818</v>
      </c>
      <c r="BF171" t="s">
        <v>818</v>
      </c>
      <c r="BG171" t="s">
        <v>818</v>
      </c>
      <c r="BH171" t="s">
        <v>818</v>
      </c>
      <c r="BI171" t="s">
        <v>818</v>
      </c>
      <c r="BJ171" t="s">
        <v>818</v>
      </c>
      <c r="BK171" t="s">
        <v>818</v>
      </c>
      <c r="BL171" t="s">
        <v>818</v>
      </c>
      <c r="BM171" t="s">
        <v>818</v>
      </c>
      <c r="BN171" t="s">
        <v>818</v>
      </c>
      <c r="BO171" t="s">
        <v>818</v>
      </c>
      <c r="BP171" t="s">
        <v>818</v>
      </c>
    </row>
    <row r="172" spans="1:73" x14ac:dyDescent="0.35">
      <c r="A172">
        <v>5937</v>
      </c>
      <c r="B172">
        <v>2022</v>
      </c>
      <c r="C172" t="s">
        <v>26</v>
      </c>
      <c r="D172">
        <v>1</v>
      </c>
      <c r="E172" t="s">
        <v>532</v>
      </c>
      <c r="F172" t="s">
        <v>1240</v>
      </c>
      <c r="G172" t="s">
        <v>1242</v>
      </c>
      <c r="J172">
        <v>17</v>
      </c>
      <c r="K172">
        <v>8</v>
      </c>
      <c r="N172" t="s">
        <v>1243</v>
      </c>
      <c r="O172" t="s">
        <v>1241</v>
      </c>
      <c r="P172" t="s">
        <v>533</v>
      </c>
      <c r="Q172" t="s">
        <v>1967</v>
      </c>
      <c r="R172" t="s">
        <v>22</v>
      </c>
      <c r="S172">
        <v>705</v>
      </c>
      <c r="T172" t="s">
        <v>13</v>
      </c>
      <c r="V172" t="s">
        <v>30</v>
      </c>
      <c r="W172" t="s">
        <v>103</v>
      </c>
      <c r="X172" t="s">
        <v>31</v>
      </c>
      <c r="Y172" t="s">
        <v>244</v>
      </c>
      <c r="AB172" t="s">
        <v>1992</v>
      </c>
      <c r="AC172" t="s">
        <v>193</v>
      </c>
      <c r="AD172" t="s">
        <v>818</v>
      </c>
      <c r="AE172" t="s">
        <v>818</v>
      </c>
      <c r="AF172" t="s">
        <v>818</v>
      </c>
      <c r="AG172" t="s">
        <v>818</v>
      </c>
      <c r="AH172" t="s">
        <v>818</v>
      </c>
      <c r="AX172" t="s">
        <v>534</v>
      </c>
      <c r="AY172" t="s">
        <v>1878</v>
      </c>
      <c r="AZ172" t="s">
        <v>818</v>
      </c>
      <c r="BA172" t="s">
        <v>1878</v>
      </c>
      <c r="BB172" t="s">
        <v>1878</v>
      </c>
      <c r="BC172" t="s">
        <v>818</v>
      </c>
      <c r="BD172" t="s">
        <v>1878</v>
      </c>
      <c r="BE172" t="s">
        <v>818</v>
      </c>
      <c r="BF172" t="s">
        <v>818</v>
      </c>
      <c r="BG172" t="s">
        <v>818</v>
      </c>
      <c r="BH172" t="s">
        <v>818</v>
      </c>
      <c r="BI172" t="s">
        <v>818</v>
      </c>
      <c r="BJ172" t="s">
        <v>818</v>
      </c>
      <c r="BK172" t="s">
        <v>818</v>
      </c>
      <c r="BL172" t="s">
        <v>818</v>
      </c>
      <c r="BM172" t="s">
        <v>818</v>
      </c>
      <c r="BN172" t="s">
        <v>818</v>
      </c>
      <c r="BO172" t="s">
        <v>818</v>
      </c>
      <c r="BP172" t="s">
        <v>818</v>
      </c>
      <c r="BQ172" t="s">
        <v>1882</v>
      </c>
    </row>
    <row r="173" spans="1:73" x14ac:dyDescent="0.35">
      <c r="A173">
        <v>6064</v>
      </c>
      <c r="B173">
        <v>2015</v>
      </c>
      <c r="C173" t="s">
        <v>165</v>
      </c>
      <c r="D173">
        <v>1</v>
      </c>
      <c r="E173" t="s">
        <v>269</v>
      </c>
      <c r="F173" t="s">
        <v>1562</v>
      </c>
      <c r="G173" t="s">
        <v>889</v>
      </c>
      <c r="J173">
        <v>72</v>
      </c>
      <c r="L173">
        <v>394</v>
      </c>
      <c r="M173">
        <v>407</v>
      </c>
      <c r="N173" t="s">
        <v>1564</v>
      </c>
      <c r="O173" t="s">
        <v>1563</v>
      </c>
      <c r="P173" t="s">
        <v>140</v>
      </c>
      <c r="Q173" t="s">
        <v>21</v>
      </c>
      <c r="R173" t="s">
        <v>22</v>
      </c>
      <c r="S173">
        <v>384</v>
      </c>
      <c r="T173" t="s">
        <v>13</v>
      </c>
      <c r="V173" t="s">
        <v>23</v>
      </c>
      <c r="W173" t="s">
        <v>244</v>
      </c>
      <c r="AB173" t="s">
        <v>815</v>
      </c>
      <c r="AC173" t="s">
        <v>45</v>
      </c>
      <c r="AD173" t="s">
        <v>819</v>
      </c>
      <c r="AE173" t="s">
        <v>821</v>
      </c>
      <c r="AF173" t="s">
        <v>819</v>
      </c>
      <c r="AG173" t="s">
        <v>818</v>
      </c>
      <c r="AH173" t="s">
        <v>819</v>
      </c>
      <c r="AI173" t="s">
        <v>1838</v>
      </c>
      <c r="AP173" t="s">
        <v>2002</v>
      </c>
      <c r="AW173">
        <v>1</v>
      </c>
      <c r="AX173" t="s">
        <v>1968</v>
      </c>
      <c r="AY173" t="s">
        <v>818</v>
      </c>
      <c r="AZ173" t="s">
        <v>818</v>
      </c>
      <c r="BA173" t="s">
        <v>818</v>
      </c>
      <c r="BB173" t="s">
        <v>818</v>
      </c>
      <c r="BC173" t="s">
        <v>818</v>
      </c>
      <c r="BD173" t="s">
        <v>818</v>
      </c>
      <c r="BE173" t="s">
        <v>818</v>
      </c>
      <c r="BF173" t="s">
        <v>818</v>
      </c>
      <c r="BG173" t="s">
        <v>818</v>
      </c>
      <c r="BH173" t="s">
        <v>1876</v>
      </c>
      <c r="BI173" t="s">
        <v>1877</v>
      </c>
      <c r="BJ173" t="s">
        <v>1877</v>
      </c>
      <c r="BK173" t="s">
        <v>818</v>
      </c>
      <c r="BL173" t="s">
        <v>818</v>
      </c>
      <c r="BM173" t="s">
        <v>818</v>
      </c>
      <c r="BN173" t="s">
        <v>818</v>
      </c>
      <c r="BO173" t="s">
        <v>818</v>
      </c>
      <c r="BP173" t="s">
        <v>818</v>
      </c>
    </row>
    <row r="174" spans="1:73" x14ac:dyDescent="0.35">
      <c r="A174">
        <v>6017</v>
      </c>
      <c r="B174">
        <v>2019</v>
      </c>
      <c r="C174" t="s">
        <v>75</v>
      </c>
      <c r="D174">
        <v>1</v>
      </c>
      <c r="E174" t="s">
        <v>372</v>
      </c>
      <c r="F174" t="s">
        <v>1438</v>
      </c>
      <c r="G174" t="s">
        <v>944</v>
      </c>
      <c r="J174">
        <v>83</v>
      </c>
      <c r="L174">
        <v>70</v>
      </c>
      <c r="M174">
        <v>82</v>
      </c>
      <c r="N174" t="s">
        <v>1440</v>
      </c>
      <c r="O174" t="s">
        <v>1439</v>
      </c>
      <c r="P174" t="s">
        <v>224</v>
      </c>
      <c r="Q174" t="s">
        <v>21</v>
      </c>
      <c r="R174" t="s">
        <v>22</v>
      </c>
      <c r="S174">
        <v>401</v>
      </c>
      <c r="T174" t="s">
        <v>13</v>
      </c>
      <c r="V174" t="s">
        <v>14</v>
      </c>
      <c r="W174" t="s">
        <v>373</v>
      </c>
      <c r="AB174" t="s">
        <v>816</v>
      </c>
      <c r="AC174" t="s">
        <v>250</v>
      </c>
      <c r="AD174" t="s">
        <v>819</v>
      </c>
      <c r="AE174" t="s">
        <v>817</v>
      </c>
      <c r="AF174" t="s">
        <v>819</v>
      </c>
      <c r="AG174" t="s">
        <v>819</v>
      </c>
      <c r="AH174" t="s">
        <v>819</v>
      </c>
      <c r="AX174" t="s">
        <v>374</v>
      </c>
      <c r="AY174" t="s">
        <v>1878</v>
      </c>
      <c r="AZ174" t="s">
        <v>1876</v>
      </c>
      <c r="BA174" t="s">
        <v>818</v>
      </c>
      <c r="BB174" t="s">
        <v>1876</v>
      </c>
      <c r="BC174" t="s">
        <v>818</v>
      </c>
      <c r="BD174" t="s">
        <v>818</v>
      </c>
      <c r="BE174" t="s">
        <v>1877</v>
      </c>
      <c r="BF174" t="s">
        <v>818</v>
      </c>
      <c r="BG174" t="s">
        <v>818</v>
      </c>
      <c r="BH174" t="s">
        <v>818</v>
      </c>
      <c r="BI174" t="s">
        <v>818</v>
      </c>
      <c r="BJ174" t="s">
        <v>818</v>
      </c>
      <c r="BK174" t="s">
        <v>818</v>
      </c>
      <c r="BL174" t="s">
        <v>818</v>
      </c>
      <c r="BM174" t="s">
        <v>818</v>
      </c>
      <c r="BN174" t="s">
        <v>818</v>
      </c>
      <c r="BO174" t="s">
        <v>818</v>
      </c>
      <c r="BP174" t="s">
        <v>818</v>
      </c>
      <c r="BT174" t="s">
        <v>2045</v>
      </c>
    </row>
    <row r="175" spans="1:73" x14ac:dyDescent="0.35">
      <c r="A175">
        <v>6105</v>
      </c>
      <c r="B175">
        <v>2017</v>
      </c>
      <c r="C175" t="s">
        <v>104</v>
      </c>
      <c r="D175">
        <v>1</v>
      </c>
      <c r="E175" t="s">
        <v>156</v>
      </c>
      <c r="F175" t="s">
        <v>1688</v>
      </c>
      <c r="G175" t="s">
        <v>1690</v>
      </c>
      <c r="J175">
        <v>13</v>
      </c>
      <c r="K175">
        <v>2</v>
      </c>
      <c r="L175">
        <v>584</v>
      </c>
      <c r="M175">
        <v>590</v>
      </c>
      <c r="N175">
        <v>0</v>
      </c>
      <c r="O175" t="s">
        <v>1689</v>
      </c>
      <c r="P175" t="s">
        <v>157</v>
      </c>
      <c r="Q175" t="s">
        <v>21</v>
      </c>
      <c r="R175" t="s">
        <v>22</v>
      </c>
      <c r="S175">
        <v>440</v>
      </c>
      <c r="T175" t="s">
        <v>13</v>
      </c>
      <c r="V175" t="s">
        <v>30</v>
      </c>
      <c r="W175" t="s">
        <v>103</v>
      </c>
      <c r="AB175" t="s">
        <v>103</v>
      </c>
      <c r="AC175" t="s">
        <v>158</v>
      </c>
      <c r="AD175" t="s">
        <v>818</v>
      </c>
      <c r="AE175" t="s">
        <v>817</v>
      </c>
      <c r="AF175" t="s">
        <v>819</v>
      </c>
      <c r="AG175" t="s">
        <v>818</v>
      </c>
      <c r="AH175" t="s">
        <v>818</v>
      </c>
      <c r="AI175" t="s">
        <v>519</v>
      </c>
      <c r="AP175" t="s">
        <v>2003</v>
      </c>
      <c r="AX175" t="s">
        <v>159</v>
      </c>
      <c r="AY175" t="s">
        <v>1876</v>
      </c>
      <c r="AZ175" t="s">
        <v>818</v>
      </c>
      <c r="BA175" t="s">
        <v>818</v>
      </c>
      <c r="BB175" t="s">
        <v>818</v>
      </c>
      <c r="BC175" t="s">
        <v>818</v>
      </c>
      <c r="BD175" t="s">
        <v>818</v>
      </c>
      <c r="BE175" t="s">
        <v>818</v>
      </c>
      <c r="BF175" t="s">
        <v>818</v>
      </c>
      <c r="BG175" t="s">
        <v>818</v>
      </c>
      <c r="BH175" t="s">
        <v>818</v>
      </c>
      <c r="BI175" t="s">
        <v>818</v>
      </c>
      <c r="BJ175" t="s">
        <v>818</v>
      </c>
      <c r="BK175" t="s">
        <v>818</v>
      </c>
      <c r="BL175" t="s">
        <v>818</v>
      </c>
      <c r="BM175" t="s">
        <v>818</v>
      </c>
      <c r="BN175" t="s">
        <v>818</v>
      </c>
      <c r="BO175" t="s">
        <v>818</v>
      </c>
      <c r="BP175" t="s">
        <v>818</v>
      </c>
    </row>
    <row r="176" spans="1:73" x14ac:dyDescent="0.35">
      <c r="A176">
        <v>5830</v>
      </c>
      <c r="B176">
        <v>2018</v>
      </c>
      <c r="C176" t="s">
        <v>18</v>
      </c>
      <c r="D176">
        <v>1</v>
      </c>
      <c r="E176" t="s">
        <v>745</v>
      </c>
      <c r="F176" t="s">
        <v>918</v>
      </c>
      <c r="G176" t="s">
        <v>366</v>
      </c>
      <c r="J176">
        <v>40</v>
      </c>
      <c r="K176">
        <v>3</v>
      </c>
      <c r="L176">
        <v>379</v>
      </c>
      <c r="M176">
        <v>401</v>
      </c>
      <c r="N176" t="s">
        <v>920</v>
      </c>
      <c r="O176" t="s">
        <v>919</v>
      </c>
      <c r="P176" t="s">
        <v>746</v>
      </c>
      <c r="Q176" t="s">
        <v>12</v>
      </c>
      <c r="R176" t="s">
        <v>22</v>
      </c>
      <c r="S176">
        <v>1200</v>
      </c>
      <c r="T176" t="s">
        <v>13</v>
      </c>
      <c r="V176" t="s">
        <v>23</v>
      </c>
      <c r="W176" t="s">
        <v>244</v>
      </c>
      <c r="X176" t="s">
        <v>103</v>
      </c>
      <c r="Y176" t="s">
        <v>795</v>
      </c>
      <c r="AB176" t="s">
        <v>1992</v>
      </c>
      <c r="AC176" t="s">
        <v>354</v>
      </c>
      <c r="AD176" t="s">
        <v>819</v>
      </c>
      <c r="AE176" t="s">
        <v>817</v>
      </c>
      <c r="AF176" t="s">
        <v>817</v>
      </c>
      <c r="AG176" t="s">
        <v>819</v>
      </c>
      <c r="AH176" t="s">
        <v>819</v>
      </c>
      <c r="AX176" t="s">
        <v>747</v>
      </c>
      <c r="AY176" t="s">
        <v>818</v>
      </c>
      <c r="AZ176" t="s">
        <v>818</v>
      </c>
      <c r="BA176" t="s">
        <v>818</v>
      </c>
      <c r="BB176" t="s">
        <v>818</v>
      </c>
      <c r="BC176" t="s">
        <v>818</v>
      </c>
      <c r="BD176" t="s">
        <v>818</v>
      </c>
      <c r="BE176" t="s">
        <v>818</v>
      </c>
      <c r="BF176" t="s">
        <v>818</v>
      </c>
      <c r="BG176" t="s">
        <v>818</v>
      </c>
      <c r="BH176" t="s">
        <v>818</v>
      </c>
      <c r="BI176" t="s">
        <v>818</v>
      </c>
      <c r="BJ176" t="s">
        <v>818</v>
      </c>
      <c r="BK176" t="s">
        <v>818</v>
      </c>
      <c r="BL176" t="s">
        <v>818</v>
      </c>
      <c r="BM176" t="s">
        <v>818</v>
      </c>
      <c r="BN176" t="s">
        <v>818</v>
      </c>
      <c r="BO176" t="s">
        <v>818</v>
      </c>
      <c r="BP176" t="s">
        <v>818</v>
      </c>
    </row>
    <row r="177" spans="1:74" x14ac:dyDescent="0.35">
      <c r="A177">
        <v>5949</v>
      </c>
      <c r="B177">
        <v>2019</v>
      </c>
      <c r="C177" t="s">
        <v>75</v>
      </c>
      <c r="D177">
        <v>1</v>
      </c>
      <c r="E177" t="s">
        <v>507</v>
      </c>
      <c r="F177" t="s">
        <v>1274</v>
      </c>
      <c r="G177" t="s">
        <v>1276</v>
      </c>
      <c r="J177">
        <v>46</v>
      </c>
      <c r="K177">
        <v>5</v>
      </c>
      <c r="L177">
        <v>614</v>
      </c>
      <c r="M177">
        <v>630</v>
      </c>
      <c r="N177" t="s">
        <v>1277</v>
      </c>
      <c r="O177" t="s">
        <v>1275</v>
      </c>
      <c r="P177" t="s">
        <v>90</v>
      </c>
      <c r="Q177" t="s">
        <v>21</v>
      </c>
      <c r="R177" t="s">
        <v>22</v>
      </c>
      <c r="S177">
        <v>458</v>
      </c>
      <c r="T177" t="s">
        <v>13</v>
      </c>
      <c r="V177" t="s">
        <v>14</v>
      </c>
      <c r="W177" t="s">
        <v>345</v>
      </c>
      <c r="AB177" t="s">
        <v>814</v>
      </c>
      <c r="AC177" t="s">
        <v>15</v>
      </c>
      <c r="AD177" t="s">
        <v>819</v>
      </c>
      <c r="AE177" t="s">
        <v>818</v>
      </c>
      <c r="AF177" t="s">
        <v>819</v>
      </c>
      <c r="AG177" t="s">
        <v>817</v>
      </c>
      <c r="AH177" t="s">
        <v>817</v>
      </c>
      <c r="AN177" t="s">
        <v>1931</v>
      </c>
      <c r="AP177" t="s">
        <v>2002</v>
      </c>
      <c r="AV177" t="s">
        <v>16</v>
      </c>
      <c r="AW177">
        <v>1</v>
      </c>
      <c r="AX177" t="s">
        <v>508</v>
      </c>
      <c r="AY177" t="s">
        <v>1876</v>
      </c>
      <c r="AZ177" t="s">
        <v>1876</v>
      </c>
      <c r="BA177" t="s">
        <v>818</v>
      </c>
      <c r="BB177" t="s">
        <v>818</v>
      </c>
      <c r="BC177" t="s">
        <v>818</v>
      </c>
      <c r="BD177" t="s">
        <v>818</v>
      </c>
      <c r="BE177" t="s">
        <v>818</v>
      </c>
      <c r="BF177" t="s">
        <v>818</v>
      </c>
      <c r="BG177" t="s">
        <v>818</v>
      </c>
      <c r="BH177" t="s">
        <v>818</v>
      </c>
      <c r="BI177" t="s">
        <v>818</v>
      </c>
      <c r="BJ177" t="s">
        <v>818</v>
      </c>
      <c r="BK177" t="s">
        <v>818</v>
      </c>
      <c r="BL177" t="s">
        <v>818</v>
      </c>
      <c r="BM177" t="s">
        <v>818</v>
      </c>
      <c r="BN177" t="s">
        <v>818</v>
      </c>
      <c r="BO177" t="s">
        <v>818</v>
      </c>
      <c r="BP177" t="s">
        <v>818</v>
      </c>
      <c r="BT177" t="s">
        <v>1915</v>
      </c>
      <c r="BU177" t="s">
        <v>2036</v>
      </c>
    </row>
    <row r="178" spans="1:74" x14ac:dyDescent="0.35">
      <c r="A178">
        <v>5828</v>
      </c>
      <c r="B178">
        <v>2008</v>
      </c>
      <c r="C178" t="s">
        <v>288</v>
      </c>
      <c r="D178">
        <v>1</v>
      </c>
      <c r="E178" t="s">
        <v>750</v>
      </c>
      <c r="F178" t="s">
        <v>912</v>
      </c>
      <c r="G178" t="s">
        <v>907</v>
      </c>
      <c r="J178">
        <v>11</v>
      </c>
      <c r="K178">
        <v>4</v>
      </c>
      <c r="L178">
        <v>25</v>
      </c>
      <c r="M178">
        <v>48</v>
      </c>
      <c r="N178">
        <v>0</v>
      </c>
      <c r="O178" t="s">
        <v>913</v>
      </c>
      <c r="P178" t="s">
        <v>418</v>
      </c>
      <c r="Q178" t="s">
        <v>21</v>
      </c>
      <c r="R178" t="s">
        <v>791</v>
      </c>
      <c r="S178">
        <v>150</v>
      </c>
      <c r="T178" t="s">
        <v>13</v>
      </c>
      <c r="V178" t="s">
        <v>23</v>
      </c>
      <c r="W178" t="s">
        <v>103</v>
      </c>
      <c r="X178" t="s">
        <v>345</v>
      </c>
      <c r="AB178" t="s">
        <v>1992</v>
      </c>
      <c r="AC178" t="s">
        <v>91</v>
      </c>
      <c r="AD178" t="s">
        <v>819</v>
      </c>
      <c r="AE178" t="s">
        <v>818</v>
      </c>
      <c r="AF178" t="s">
        <v>819</v>
      </c>
      <c r="AG178" t="s">
        <v>819</v>
      </c>
      <c r="AH178" t="s">
        <v>818</v>
      </c>
      <c r="AI178" t="s">
        <v>732</v>
      </c>
      <c r="AP178" t="s">
        <v>2002</v>
      </c>
      <c r="AQ178" t="s">
        <v>2000</v>
      </c>
      <c r="AX178" t="s">
        <v>751</v>
      </c>
      <c r="AY178" t="s">
        <v>818</v>
      </c>
      <c r="AZ178" t="s">
        <v>818</v>
      </c>
      <c r="BA178" t="s">
        <v>818</v>
      </c>
      <c r="BB178" t="s">
        <v>818</v>
      </c>
      <c r="BC178" t="s">
        <v>818</v>
      </c>
      <c r="BD178" t="s">
        <v>818</v>
      </c>
      <c r="BE178" t="s">
        <v>818</v>
      </c>
      <c r="BF178" t="s">
        <v>818</v>
      </c>
      <c r="BG178" t="s">
        <v>818</v>
      </c>
      <c r="BH178" t="s">
        <v>818</v>
      </c>
      <c r="BI178" t="s">
        <v>818</v>
      </c>
      <c r="BJ178" t="s">
        <v>818</v>
      </c>
      <c r="BK178" t="s">
        <v>818</v>
      </c>
      <c r="BL178" t="s">
        <v>818</v>
      </c>
      <c r="BM178" t="s">
        <v>818</v>
      </c>
      <c r="BN178" t="s">
        <v>818</v>
      </c>
      <c r="BO178" t="s">
        <v>818</v>
      </c>
      <c r="BP178" t="s">
        <v>818</v>
      </c>
    </row>
    <row r="179" spans="1:74" x14ac:dyDescent="0.35">
      <c r="A179">
        <v>6121</v>
      </c>
      <c r="B179">
        <v>2019</v>
      </c>
      <c r="C179" t="s">
        <v>75</v>
      </c>
      <c r="D179">
        <v>1</v>
      </c>
      <c r="E179" t="s">
        <v>98</v>
      </c>
      <c r="F179" t="s">
        <v>1734</v>
      </c>
      <c r="G179" t="s">
        <v>864</v>
      </c>
      <c r="J179">
        <v>36</v>
      </c>
      <c r="K179">
        <v>2</v>
      </c>
      <c r="L179">
        <v>167</v>
      </c>
      <c r="M179">
        <v>181</v>
      </c>
      <c r="N179" t="s">
        <v>1736</v>
      </c>
      <c r="O179" t="s">
        <v>1735</v>
      </c>
      <c r="P179" t="s">
        <v>99</v>
      </c>
      <c r="Q179" t="s">
        <v>21</v>
      </c>
      <c r="R179" t="s">
        <v>791</v>
      </c>
      <c r="S179" t="s">
        <v>189</v>
      </c>
      <c r="T179" t="s">
        <v>13</v>
      </c>
      <c r="U179" t="s">
        <v>16</v>
      </c>
      <c r="V179" t="s">
        <v>14</v>
      </c>
      <c r="W179" t="s">
        <v>63</v>
      </c>
      <c r="AB179" t="s">
        <v>809</v>
      </c>
      <c r="AC179" t="s">
        <v>100</v>
      </c>
      <c r="AD179" t="s">
        <v>819</v>
      </c>
      <c r="AE179" t="s">
        <v>819</v>
      </c>
      <c r="AF179" t="s">
        <v>819</v>
      </c>
      <c r="AG179" t="s">
        <v>819</v>
      </c>
      <c r="AH179" t="s">
        <v>818</v>
      </c>
      <c r="AP179" t="s">
        <v>2001</v>
      </c>
      <c r="AX179" t="s">
        <v>101</v>
      </c>
      <c r="AY179" t="s">
        <v>818</v>
      </c>
      <c r="AZ179" t="s">
        <v>818</v>
      </c>
      <c r="BA179" t="s">
        <v>818</v>
      </c>
      <c r="BB179" t="s">
        <v>818</v>
      </c>
      <c r="BC179" t="s">
        <v>818</v>
      </c>
      <c r="BD179" t="s">
        <v>818</v>
      </c>
      <c r="BE179" t="s">
        <v>818</v>
      </c>
      <c r="BF179" t="s">
        <v>818</v>
      </c>
      <c r="BG179" t="s">
        <v>818</v>
      </c>
      <c r="BH179" t="s">
        <v>818</v>
      </c>
      <c r="BI179" t="s">
        <v>818</v>
      </c>
      <c r="BJ179" t="s">
        <v>1877</v>
      </c>
      <c r="BK179" t="s">
        <v>818</v>
      </c>
      <c r="BL179" t="s">
        <v>818</v>
      </c>
      <c r="BM179" t="s">
        <v>818</v>
      </c>
      <c r="BN179" t="s">
        <v>818</v>
      </c>
      <c r="BO179" t="s">
        <v>818</v>
      </c>
      <c r="BP179" t="s">
        <v>818</v>
      </c>
    </row>
    <row r="180" spans="1:74" x14ac:dyDescent="0.35">
      <c r="A180">
        <v>6086</v>
      </c>
      <c r="B180">
        <v>2017</v>
      </c>
      <c r="C180" t="s">
        <v>104</v>
      </c>
      <c r="D180">
        <v>1</v>
      </c>
      <c r="E180" t="s">
        <v>217</v>
      </c>
      <c r="F180" t="s">
        <v>1565</v>
      </c>
      <c r="G180" t="s">
        <v>958</v>
      </c>
      <c r="J180">
        <v>99</v>
      </c>
      <c r="K180">
        <v>4</v>
      </c>
      <c r="L180">
        <v>952</v>
      </c>
      <c r="M180">
        <v>970</v>
      </c>
      <c r="N180" t="s">
        <v>1627</v>
      </c>
      <c r="O180" t="s">
        <v>1626</v>
      </c>
      <c r="P180" t="s">
        <v>218</v>
      </c>
      <c r="Q180" t="s">
        <v>21</v>
      </c>
      <c r="R180" t="s">
        <v>83</v>
      </c>
      <c r="S180">
        <v>400</v>
      </c>
      <c r="T180" t="s">
        <v>13</v>
      </c>
      <c r="V180" t="s">
        <v>23</v>
      </c>
      <c r="W180" t="s">
        <v>244</v>
      </c>
      <c r="AB180" t="s">
        <v>815</v>
      </c>
      <c r="AC180" t="s">
        <v>49</v>
      </c>
      <c r="AD180" t="s">
        <v>818</v>
      </c>
      <c r="AE180" t="s">
        <v>818</v>
      </c>
      <c r="AF180" t="s">
        <v>818</v>
      </c>
      <c r="AG180" t="s">
        <v>818</v>
      </c>
      <c r="AH180" t="s">
        <v>818</v>
      </c>
      <c r="AI180" t="s">
        <v>832</v>
      </c>
      <c r="AX180" t="s">
        <v>220</v>
      </c>
      <c r="AY180" t="s">
        <v>818</v>
      </c>
      <c r="AZ180" t="s">
        <v>818</v>
      </c>
      <c r="BA180" t="s">
        <v>818</v>
      </c>
      <c r="BB180" t="s">
        <v>818</v>
      </c>
      <c r="BC180" t="s">
        <v>818</v>
      </c>
      <c r="BD180" t="s">
        <v>818</v>
      </c>
      <c r="BE180" t="s">
        <v>818</v>
      </c>
      <c r="BF180" t="s">
        <v>818</v>
      </c>
      <c r="BG180" t="s">
        <v>818</v>
      </c>
      <c r="BH180" t="s">
        <v>818</v>
      </c>
      <c r="BI180" t="s">
        <v>818</v>
      </c>
      <c r="BJ180" t="s">
        <v>818</v>
      </c>
      <c r="BK180" t="s">
        <v>818</v>
      </c>
      <c r="BL180" t="s">
        <v>818</v>
      </c>
      <c r="BM180" t="s">
        <v>818</v>
      </c>
      <c r="BN180" t="s">
        <v>818</v>
      </c>
      <c r="BO180" t="s">
        <v>818</v>
      </c>
      <c r="BP180" t="s">
        <v>818</v>
      </c>
    </row>
    <row r="181" spans="1:74" x14ac:dyDescent="0.35">
      <c r="A181">
        <v>6046</v>
      </c>
      <c r="B181">
        <v>2022</v>
      </c>
      <c r="C181" t="s">
        <v>26</v>
      </c>
      <c r="D181">
        <v>1</v>
      </c>
      <c r="E181" t="s">
        <v>308</v>
      </c>
      <c r="F181" t="s">
        <v>1517</v>
      </c>
      <c r="G181" t="s">
        <v>309</v>
      </c>
      <c r="J181">
        <v>34</v>
      </c>
      <c r="K181">
        <v>4</v>
      </c>
      <c r="L181">
        <v>1757</v>
      </c>
      <c r="M181">
        <v>1802</v>
      </c>
      <c r="N181" t="s">
        <v>1519</v>
      </c>
      <c r="O181" t="s">
        <v>1518</v>
      </c>
      <c r="P181" t="s">
        <v>309</v>
      </c>
      <c r="Q181" t="s">
        <v>12</v>
      </c>
      <c r="R181" t="s">
        <v>22</v>
      </c>
      <c r="S181">
        <v>466</v>
      </c>
      <c r="T181" t="s">
        <v>13</v>
      </c>
      <c r="V181" t="s">
        <v>810</v>
      </c>
      <c r="W181" t="s">
        <v>58</v>
      </c>
      <c r="AB181" t="s">
        <v>58</v>
      </c>
      <c r="AC181" t="s">
        <v>158</v>
      </c>
      <c r="AD181" t="s">
        <v>817</v>
      </c>
      <c r="AE181" t="s">
        <v>819</v>
      </c>
      <c r="AF181" t="s">
        <v>819</v>
      </c>
      <c r="AG181" t="s">
        <v>818</v>
      </c>
      <c r="AH181" t="s">
        <v>817</v>
      </c>
      <c r="AL181" t="s">
        <v>613</v>
      </c>
      <c r="AP181" t="s">
        <v>2000</v>
      </c>
      <c r="AQ181" t="s">
        <v>2002</v>
      </c>
      <c r="AX181" t="s">
        <v>1969</v>
      </c>
      <c r="AY181" t="s">
        <v>818</v>
      </c>
      <c r="AZ181" t="s">
        <v>818</v>
      </c>
      <c r="BA181" t="s">
        <v>818</v>
      </c>
      <c r="BB181" t="s">
        <v>818</v>
      </c>
      <c r="BC181" t="s">
        <v>818</v>
      </c>
      <c r="BD181" t="s">
        <v>818</v>
      </c>
      <c r="BE181" t="s">
        <v>818</v>
      </c>
      <c r="BF181" t="s">
        <v>818</v>
      </c>
      <c r="BG181" t="s">
        <v>818</v>
      </c>
      <c r="BH181" t="s">
        <v>818</v>
      </c>
      <c r="BI181" t="s">
        <v>818</v>
      </c>
      <c r="BJ181" t="s">
        <v>818</v>
      </c>
      <c r="BK181" t="s">
        <v>818</v>
      </c>
      <c r="BL181" t="s">
        <v>818</v>
      </c>
      <c r="BM181" t="s">
        <v>818</v>
      </c>
      <c r="BN181" t="s">
        <v>818</v>
      </c>
      <c r="BO181" t="s">
        <v>818</v>
      </c>
      <c r="BP181" t="s">
        <v>818</v>
      </c>
    </row>
    <row r="182" spans="1:74" x14ac:dyDescent="0.35">
      <c r="A182">
        <v>6046</v>
      </c>
      <c r="B182">
        <v>2022</v>
      </c>
      <c r="C182" t="s">
        <v>26</v>
      </c>
      <c r="D182">
        <v>2</v>
      </c>
      <c r="E182" t="s">
        <v>308</v>
      </c>
      <c r="F182" t="s">
        <v>1517</v>
      </c>
      <c r="G182" t="s">
        <v>309</v>
      </c>
      <c r="J182">
        <v>34</v>
      </c>
      <c r="K182">
        <v>4</v>
      </c>
      <c r="L182">
        <v>1757</v>
      </c>
      <c r="M182">
        <v>1802</v>
      </c>
      <c r="N182" t="s">
        <v>1519</v>
      </c>
      <c r="O182" t="s">
        <v>1518</v>
      </c>
      <c r="P182" t="s">
        <v>309</v>
      </c>
      <c r="Q182" t="s">
        <v>12</v>
      </c>
      <c r="R182" t="s">
        <v>22</v>
      </c>
      <c r="S182">
        <v>441</v>
      </c>
      <c r="T182" t="s">
        <v>13</v>
      </c>
      <c r="V182" t="s">
        <v>810</v>
      </c>
      <c r="W182" t="s">
        <v>103</v>
      </c>
      <c r="AB182" t="s">
        <v>103</v>
      </c>
      <c r="AC182" t="s">
        <v>193</v>
      </c>
      <c r="AD182" t="s">
        <v>819</v>
      </c>
      <c r="AE182" t="s">
        <v>817</v>
      </c>
      <c r="AF182" t="s">
        <v>819</v>
      </c>
      <c r="AG182" t="s">
        <v>818</v>
      </c>
      <c r="AH182" t="s">
        <v>817</v>
      </c>
      <c r="AI182" t="s">
        <v>472</v>
      </c>
      <c r="AP182" t="s">
        <v>2000</v>
      </c>
      <c r="AQ182" t="s">
        <v>2002</v>
      </c>
      <c r="AX182" t="s">
        <v>1969</v>
      </c>
      <c r="AY182" t="s">
        <v>818</v>
      </c>
      <c r="AZ182" t="s">
        <v>818</v>
      </c>
      <c r="BA182" t="s">
        <v>818</v>
      </c>
      <c r="BB182" t="s">
        <v>818</v>
      </c>
      <c r="BC182" t="s">
        <v>818</v>
      </c>
      <c r="BD182" t="s">
        <v>818</v>
      </c>
      <c r="BE182" t="s">
        <v>818</v>
      </c>
      <c r="BF182" t="s">
        <v>818</v>
      </c>
      <c r="BG182" t="s">
        <v>818</v>
      </c>
      <c r="BH182" t="s">
        <v>818</v>
      </c>
      <c r="BI182" t="s">
        <v>818</v>
      </c>
      <c r="BJ182" t="s">
        <v>818</v>
      </c>
      <c r="BK182" t="s">
        <v>818</v>
      </c>
      <c r="BL182" t="s">
        <v>818</v>
      </c>
      <c r="BM182" t="s">
        <v>818</v>
      </c>
      <c r="BN182" t="s">
        <v>818</v>
      </c>
      <c r="BO182" t="s">
        <v>818</v>
      </c>
      <c r="BP182" t="s">
        <v>818</v>
      </c>
    </row>
    <row r="183" spans="1:74" x14ac:dyDescent="0.35">
      <c r="A183">
        <v>6046</v>
      </c>
      <c r="B183">
        <v>2022</v>
      </c>
      <c r="C183" t="s">
        <v>26</v>
      </c>
      <c r="D183">
        <v>3</v>
      </c>
      <c r="E183" t="s">
        <v>308</v>
      </c>
      <c r="F183" t="s">
        <v>1517</v>
      </c>
      <c r="G183" t="s">
        <v>309</v>
      </c>
      <c r="J183">
        <v>34</v>
      </c>
      <c r="K183">
        <v>4</v>
      </c>
      <c r="L183">
        <v>1757</v>
      </c>
      <c r="M183">
        <v>1802</v>
      </c>
      <c r="N183" t="s">
        <v>1519</v>
      </c>
      <c r="O183" t="s">
        <v>1518</v>
      </c>
      <c r="P183" t="s">
        <v>309</v>
      </c>
      <c r="Q183" t="s">
        <v>12</v>
      </c>
      <c r="R183" t="s">
        <v>22</v>
      </c>
      <c r="S183">
        <v>1068</v>
      </c>
      <c r="T183" t="s">
        <v>13</v>
      </c>
      <c r="V183" t="s">
        <v>810</v>
      </c>
      <c r="W183" t="s">
        <v>31</v>
      </c>
      <c r="X183" t="s">
        <v>793</v>
      </c>
      <c r="Y183" t="s">
        <v>795</v>
      </c>
      <c r="AB183" t="s">
        <v>814</v>
      </c>
      <c r="AC183" t="s">
        <v>327</v>
      </c>
      <c r="AD183" t="s">
        <v>819</v>
      </c>
      <c r="AE183" t="s">
        <v>817</v>
      </c>
      <c r="AF183" t="s">
        <v>819</v>
      </c>
      <c r="AG183" t="s">
        <v>818</v>
      </c>
      <c r="AH183" t="s">
        <v>819</v>
      </c>
      <c r="AI183" t="s">
        <v>1832</v>
      </c>
      <c r="AL183" t="s">
        <v>613</v>
      </c>
      <c r="AP183" t="s">
        <v>2000</v>
      </c>
      <c r="AQ183" t="s">
        <v>2002</v>
      </c>
      <c r="AX183" t="s">
        <v>1969</v>
      </c>
      <c r="AY183" t="s">
        <v>818</v>
      </c>
      <c r="AZ183" t="s">
        <v>818</v>
      </c>
      <c r="BA183" t="s">
        <v>818</v>
      </c>
      <c r="BB183" t="s">
        <v>818</v>
      </c>
      <c r="BC183" t="s">
        <v>818</v>
      </c>
      <c r="BD183" t="s">
        <v>818</v>
      </c>
      <c r="BE183" t="s">
        <v>818</v>
      </c>
      <c r="BF183" t="s">
        <v>818</v>
      </c>
      <c r="BG183" t="s">
        <v>818</v>
      </c>
      <c r="BH183" t="s">
        <v>818</v>
      </c>
      <c r="BI183" t="s">
        <v>818</v>
      </c>
      <c r="BJ183" t="s">
        <v>818</v>
      </c>
      <c r="BK183" t="s">
        <v>818</v>
      </c>
      <c r="BL183" t="s">
        <v>818</v>
      </c>
      <c r="BM183" t="s">
        <v>818</v>
      </c>
      <c r="BN183" t="s">
        <v>818</v>
      </c>
      <c r="BO183" t="s">
        <v>818</v>
      </c>
      <c r="BP183" t="s">
        <v>818</v>
      </c>
    </row>
    <row r="184" spans="1:74" x14ac:dyDescent="0.35">
      <c r="A184">
        <v>6046</v>
      </c>
      <c r="B184">
        <v>2022</v>
      </c>
      <c r="C184" t="s">
        <v>26</v>
      </c>
      <c r="D184">
        <v>4</v>
      </c>
      <c r="E184" t="s">
        <v>308</v>
      </c>
      <c r="F184" t="s">
        <v>1517</v>
      </c>
      <c r="G184" t="s">
        <v>309</v>
      </c>
      <c r="J184">
        <v>34</v>
      </c>
      <c r="K184">
        <v>4</v>
      </c>
      <c r="L184">
        <v>1757</v>
      </c>
      <c r="M184">
        <v>1802</v>
      </c>
      <c r="N184" t="s">
        <v>1519</v>
      </c>
      <c r="O184" t="s">
        <v>1518</v>
      </c>
      <c r="P184" t="s">
        <v>309</v>
      </c>
      <c r="Q184" t="s">
        <v>12</v>
      </c>
      <c r="R184" t="s">
        <v>22</v>
      </c>
      <c r="S184">
        <v>419</v>
      </c>
      <c r="T184" t="s">
        <v>13</v>
      </c>
      <c r="V184" t="s">
        <v>810</v>
      </c>
      <c r="W184" t="s">
        <v>111</v>
      </c>
      <c r="X184" t="s">
        <v>31</v>
      </c>
      <c r="AB184" t="s">
        <v>815</v>
      </c>
      <c r="AC184" t="s">
        <v>133</v>
      </c>
      <c r="AD184" t="s">
        <v>819</v>
      </c>
      <c r="AE184" t="s">
        <v>817</v>
      </c>
      <c r="AF184" t="s">
        <v>819</v>
      </c>
      <c r="AG184" t="s">
        <v>818</v>
      </c>
      <c r="AH184" t="s">
        <v>817</v>
      </c>
      <c r="AL184" t="s">
        <v>613</v>
      </c>
      <c r="AP184" t="s">
        <v>2000</v>
      </c>
      <c r="AQ184" t="s">
        <v>2002</v>
      </c>
      <c r="AX184" t="s">
        <v>1970</v>
      </c>
      <c r="AY184" t="s">
        <v>818</v>
      </c>
      <c r="AZ184" t="s">
        <v>818</v>
      </c>
      <c r="BA184" t="s">
        <v>818</v>
      </c>
      <c r="BB184" t="s">
        <v>818</v>
      </c>
      <c r="BC184" t="s">
        <v>818</v>
      </c>
      <c r="BD184" t="s">
        <v>818</v>
      </c>
      <c r="BE184" t="s">
        <v>818</v>
      </c>
      <c r="BF184" t="s">
        <v>818</v>
      </c>
      <c r="BG184" t="s">
        <v>818</v>
      </c>
      <c r="BH184" t="s">
        <v>818</v>
      </c>
      <c r="BI184" t="s">
        <v>818</v>
      </c>
      <c r="BJ184" t="s">
        <v>818</v>
      </c>
      <c r="BK184" t="s">
        <v>818</v>
      </c>
      <c r="BL184" t="s">
        <v>818</v>
      </c>
      <c r="BM184" t="s">
        <v>818</v>
      </c>
      <c r="BN184" t="s">
        <v>818</v>
      </c>
      <c r="BO184" t="s">
        <v>818</v>
      </c>
      <c r="BP184" t="s">
        <v>818</v>
      </c>
    </row>
    <row r="185" spans="1:74" x14ac:dyDescent="0.35">
      <c r="A185">
        <v>5851</v>
      </c>
      <c r="B185">
        <v>2011</v>
      </c>
      <c r="C185" t="s">
        <v>160</v>
      </c>
      <c r="D185">
        <v>1</v>
      </c>
      <c r="E185" t="s">
        <v>701</v>
      </c>
      <c r="F185" t="s">
        <v>989</v>
      </c>
      <c r="G185" t="s">
        <v>991</v>
      </c>
      <c r="J185">
        <v>3</v>
      </c>
      <c r="K185">
        <v>4</v>
      </c>
      <c r="L185">
        <v>489</v>
      </c>
      <c r="M185">
        <v>504</v>
      </c>
      <c r="N185" t="s">
        <v>992</v>
      </c>
      <c r="O185" t="s">
        <v>990</v>
      </c>
      <c r="P185" t="s">
        <v>594</v>
      </c>
      <c r="Q185" t="s">
        <v>21</v>
      </c>
      <c r="R185" t="s">
        <v>22</v>
      </c>
      <c r="S185">
        <v>270</v>
      </c>
      <c r="T185" t="s">
        <v>13</v>
      </c>
      <c r="V185" t="s">
        <v>23</v>
      </c>
      <c r="W185" t="s">
        <v>244</v>
      </c>
      <c r="AB185" t="s">
        <v>815</v>
      </c>
      <c r="AC185" t="s">
        <v>116</v>
      </c>
      <c r="AD185" t="s">
        <v>819</v>
      </c>
      <c r="AE185" t="s">
        <v>819</v>
      </c>
      <c r="AF185" t="s">
        <v>817</v>
      </c>
      <c r="AG185" t="s">
        <v>819</v>
      </c>
      <c r="AH185" t="s">
        <v>821</v>
      </c>
      <c r="AI185" t="s">
        <v>1830</v>
      </c>
      <c r="AP185" t="s">
        <v>2000</v>
      </c>
      <c r="AQ185" t="s">
        <v>2002</v>
      </c>
      <c r="AV185" t="s">
        <v>16</v>
      </c>
      <c r="AX185" t="s">
        <v>702</v>
      </c>
      <c r="AY185" t="s">
        <v>818</v>
      </c>
      <c r="AZ185" t="s">
        <v>818</v>
      </c>
      <c r="BA185" t="s">
        <v>1878</v>
      </c>
      <c r="BB185" t="s">
        <v>818</v>
      </c>
      <c r="BC185" t="s">
        <v>818</v>
      </c>
      <c r="BD185" t="s">
        <v>818</v>
      </c>
      <c r="BE185" t="s">
        <v>818</v>
      </c>
      <c r="BF185" t="s">
        <v>818</v>
      </c>
      <c r="BG185" t="s">
        <v>818</v>
      </c>
      <c r="BH185" t="s">
        <v>818</v>
      </c>
      <c r="BI185" t="s">
        <v>818</v>
      </c>
      <c r="BJ185" t="s">
        <v>818</v>
      </c>
      <c r="BK185" t="s">
        <v>818</v>
      </c>
      <c r="BL185" t="s">
        <v>818</v>
      </c>
      <c r="BM185" t="s">
        <v>818</v>
      </c>
      <c r="BN185" t="s">
        <v>818</v>
      </c>
      <c r="BO185" t="s">
        <v>818</v>
      </c>
      <c r="BP185" t="s">
        <v>818</v>
      </c>
    </row>
    <row r="186" spans="1:74" x14ac:dyDescent="0.35">
      <c r="A186">
        <v>5960</v>
      </c>
      <c r="B186">
        <v>2017</v>
      </c>
      <c r="C186" t="s">
        <v>104</v>
      </c>
      <c r="D186">
        <v>1</v>
      </c>
      <c r="E186" t="s">
        <v>487</v>
      </c>
      <c r="F186" t="s">
        <v>1300</v>
      </c>
      <c r="G186" t="s">
        <v>1302</v>
      </c>
      <c r="J186">
        <v>85</v>
      </c>
      <c r="L186">
        <v>157</v>
      </c>
      <c r="M186">
        <v>166</v>
      </c>
      <c r="N186" t="s">
        <v>1303</v>
      </c>
      <c r="O186" t="s">
        <v>1301</v>
      </c>
      <c r="P186" t="s">
        <v>175</v>
      </c>
      <c r="Q186" t="s">
        <v>1971</v>
      </c>
      <c r="R186" t="s">
        <v>791</v>
      </c>
      <c r="S186">
        <v>16</v>
      </c>
      <c r="T186" t="s">
        <v>13</v>
      </c>
      <c r="V186" t="s">
        <v>23</v>
      </c>
      <c r="W186" t="s">
        <v>793</v>
      </c>
      <c r="AB186" t="s">
        <v>815</v>
      </c>
      <c r="AC186" t="s">
        <v>91</v>
      </c>
      <c r="AD186" t="s">
        <v>819</v>
      </c>
      <c r="AE186" t="s">
        <v>818</v>
      </c>
      <c r="AF186" t="s">
        <v>818</v>
      </c>
      <c r="AG186" t="s">
        <v>818</v>
      </c>
      <c r="AH186" t="s">
        <v>818</v>
      </c>
      <c r="AI186" t="s">
        <v>426</v>
      </c>
      <c r="AP186" t="s">
        <v>2001</v>
      </c>
      <c r="AQ186" t="s">
        <v>2002</v>
      </c>
      <c r="AR186" t="s">
        <v>2022</v>
      </c>
      <c r="AS186" t="s">
        <v>2002</v>
      </c>
      <c r="AV186" t="s">
        <v>16</v>
      </c>
      <c r="AX186" t="s">
        <v>488</v>
      </c>
      <c r="AY186" t="s">
        <v>1876</v>
      </c>
      <c r="AZ186" t="s">
        <v>1876</v>
      </c>
      <c r="BA186" t="s">
        <v>818</v>
      </c>
      <c r="BB186" t="s">
        <v>818</v>
      </c>
      <c r="BC186" t="s">
        <v>1877</v>
      </c>
      <c r="BD186" t="s">
        <v>818</v>
      </c>
      <c r="BE186" t="s">
        <v>818</v>
      </c>
      <c r="BF186" t="s">
        <v>818</v>
      </c>
      <c r="BG186" t="s">
        <v>818</v>
      </c>
      <c r="BH186" t="s">
        <v>818</v>
      </c>
      <c r="BI186" t="s">
        <v>818</v>
      </c>
      <c r="BJ186" t="s">
        <v>818</v>
      </c>
      <c r="BK186" t="s">
        <v>818</v>
      </c>
      <c r="BL186" t="s">
        <v>818</v>
      </c>
      <c r="BM186" t="s">
        <v>818</v>
      </c>
      <c r="BN186" t="s">
        <v>818</v>
      </c>
      <c r="BO186" t="s">
        <v>818</v>
      </c>
      <c r="BP186" t="s">
        <v>818</v>
      </c>
      <c r="BT186" t="s">
        <v>489</v>
      </c>
      <c r="BU186" t="s">
        <v>2036</v>
      </c>
    </row>
    <row r="187" spans="1:74" x14ac:dyDescent="0.35">
      <c r="A187">
        <v>5892</v>
      </c>
      <c r="B187">
        <v>2013</v>
      </c>
      <c r="C187" t="s">
        <v>34</v>
      </c>
      <c r="D187">
        <v>1</v>
      </c>
      <c r="E187" t="s">
        <v>615</v>
      </c>
      <c r="F187" t="s">
        <v>1120</v>
      </c>
      <c r="G187" t="s">
        <v>1122</v>
      </c>
      <c r="J187">
        <v>30</v>
      </c>
      <c r="K187">
        <v>1</v>
      </c>
      <c r="L187">
        <v>62</v>
      </c>
      <c r="M187">
        <v>76</v>
      </c>
      <c r="N187" t="s">
        <v>1123</v>
      </c>
      <c r="O187" t="s">
        <v>1121</v>
      </c>
      <c r="P187" t="s">
        <v>616</v>
      </c>
      <c r="Q187" t="s">
        <v>21</v>
      </c>
      <c r="R187" t="s">
        <v>22</v>
      </c>
      <c r="S187">
        <v>245</v>
      </c>
      <c r="T187" t="s">
        <v>13</v>
      </c>
      <c r="V187" t="s">
        <v>23</v>
      </c>
      <c r="W187" t="s">
        <v>58</v>
      </c>
      <c r="AB187" t="s">
        <v>58</v>
      </c>
      <c r="AC187" t="s">
        <v>100</v>
      </c>
      <c r="AD187" t="s">
        <v>819</v>
      </c>
      <c r="AE187" t="s">
        <v>818</v>
      </c>
      <c r="AF187" t="s">
        <v>817</v>
      </c>
      <c r="AG187" t="s">
        <v>818</v>
      </c>
      <c r="AH187" t="s">
        <v>817</v>
      </c>
      <c r="AI187" t="s">
        <v>617</v>
      </c>
      <c r="AL187" t="s">
        <v>830</v>
      </c>
      <c r="AP187" t="s">
        <v>2001</v>
      </c>
      <c r="AS187" t="s">
        <v>2000</v>
      </c>
      <c r="AX187" t="s">
        <v>618</v>
      </c>
      <c r="AY187" t="s">
        <v>818</v>
      </c>
      <c r="AZ187" t="s">
        <v>818</v>
      </c>
      <c r="BA187" t="s">
        <v>818</v>
      </c>
      <c r="BB187" t="s">
        <v>1876</v>
      </c>
      <c r="BC187" t="s">
        <v>818</v>
      </c>
      <c r="BD187" t="s">
        <v>818</v>
      </c>
      <c r="BE187" t="s">
        <v>818</v>
      </c>
      <c r="BF187" t="s">
        <v>818</v>
      </c>
      <c r="BG187" t="s">
        <v>818</v>
      </c>
      <c r="BH187" t="s">
        <v>818</v>
      </c>
      <c r="BI187" t="s">
        <v>818</v>
      </c>
      <c r="BJ187" t="s">
        <v>818</v>
      </c>
      <c r="BK187" t="s">
        <v>818</v>
      </c>
      <c r="BL187" t="s">
        <v>818</v>
      </c>
      <c r="BM187" t="s">
        <v>818</v>
      </c>
      <c r="BN187" t="s">
        <v>818</v>
      </c>
      <c r="BO187" t="s">
        <v>818</v>
      </c>
      <c r="BP187" t="s">
        <v>818</v>
      </c>
      <c r="BT187" t="s">
        <v>619</v>
      </c>
      <c r="BU187" t="s">
        <v>2036</v>
      </c>
    </row>
    <row r="188" spans="1:74" x14ac:dyDescent="0.35">
      <c r="A188">
        <v>5853</v>
      </c>
      <c r="B188">
        <v>2022</v>
      </c>
      <c r="C188" t="s">
        <v>26</v>
      </c>
      <c r="D188">
        <v>1</v>
      </c>
      <c r="E188" t="s">
        <v>695</v>
      </c>
      <c r="F188" t="s">
        <v>997</v>
      </c>
      <c r="G188" t="s">
        <v>144</v>
      </c>
      <c r="H188" t="s">
        <v>999</v>
      </c>
      <c r="I188" t="s">
        <v>1000</v>
      </c>
      <c r="J188">
        <v>14</v>
      </c>
      <c r="K188">
        <v>22</v>
      </c>
      <c r="L188">
        <v>15188</v>
      </c>
      <c r="N188" t="s">
        <v>1001</v>
      </c>
      <c r="O188" t="s">
        <v>998</v>
      </c>
      <c r="P188" t="s">
        <v>144</v>
      </c>
      <c r="Q188" t="s">
        <v>21</v>
      </c>
      <c r="R188" t="s">
        <v>22</v>
      </c>
      <c r="S188">
        <v>26563</v>
      </c>
      <c r="T188" t="s">
        <v>13</v>
      </c>
      <c r="V188" t="s">
        <v>23</v>
      </c>
      <c r="W188" t="s">
        <v>103</v>
      </c>
      <c r="AB188" t="s">
        <v>103</v>
      </c>
      <c r="AC188" t="s">
        <v>696</v>
      </c>
      <c r="AD188" t="s">
        <v>817</v>
      </c>
      <c r="AE188" t="s">
        <v>819</v>
      </c>
      <c r="AF188" t="s">
        <v>819</v>
      </c>
      <c r="AG188" t="s">
        <v>818</v>
      </c>
      <c r="AH188" t="s">
        <v>817</v>
      </c>
      <c r="AX188" t="s">
        <v>697</v>
      </c>
      <c r="AY188" t="s">
        <v>818</v>
      </c>
      <c r="AZ188" t="s">
        <v>818</v>
      </c>
      <c r="BA188" t="s">
        <v>818</v>
      </c>
      <c r="BB188" t="s">
        <v>818</v>
      </c>
      <c r="BC188" t="s">
        <v>818</v>
      </c>
      <c r="BD188" t="s">
        <v>818</v>
      </c>
      <c r="BE188" t="s">
        <v>818</v>
      </c>
      <c r="BF188" t="s">
        <v>818</v>
      </c>
      <c r="BG188" t="s">
        <v>818</v>
      </c>
      <c r="BH188" t="s">
        <v>818</v>
      </c>
      <c r="BI188" t="s">
        <v>818</v>
      </c>
      <c r="BJ188" t="s">
        <v>818</v>
      </c>
      <c r="BK188" t="s">
        <v>818</v>
      </c>
      <c r="BL188" t="s">
        <v>818</v>
      </c>
      <c r="BM188" t="s">
        <v>818</v>
      </c>
      <c r="BN188" t="s">
        <v>818</v>
      </c>
      <c r="BO188" t="s">
        <v>818</v>
      </c>
      <c r="BP188" t="s">
        <v>818</v>
      </c>
      <c r="BT188" t="s">
        <v>698</v>
      </c>
      <c r="BU188" t="s">
        <v>2036</v>
      </c>
      <c r="BV188" t="s">
        <v>2046</v>
      </c>
    </row>
    <row r="189" spans="1:74" x14ac:dyDescent="0.35">
      <c r="A189">
        <v>6082</v>
      </c>
      <c r="B189">
        <v>2021</v>
      </c>
      <c r="C189" t="s">
        <v>55</v>
      </c>
      <c r="D189">
        <v>1</v>
      </c>
      <c r="E189" t="s">
        <v>231</v>
      </c>
      <c r="F189" t="s">
        <v>1612</v>
      </c>
      <c r="G189" t="s">
        <v>1614</v>
      </c>
      <c r="J189">
        <v>11</v>
      </c>
      <c r="K189">
        <v>3</v>
      </c>
      <c r="N189" t="s">
        <v>1615</v>
      </c>
      <c r="O189" t="s">
        <v>1613</v>
      </c>
      <c r="P189" t="s">
        <v>232</v>
      </c>
      <c r="Q189" t="s">
        <v>12</v>
      </c>
      <c r="R189" t="s">
        <v>83</v>
      </c>
      <c r="S189">
        <v>327</v>
      </c>
      <c r="T189" t="s">
        <v>13</v>
      </c>
      <c r="V189" t="s">
        <v>23</v>
      </c>
      <c r="W189" t="s">
        <v>793</v>
      </c>
      <c r="AB189" t="s">
        <v>815</v>
      </c>
      <c r="AC189" t="s">
        <v>91</v>
      </c>
      <c r="AD189" t="s">
        <v>821</v>
      </c>
      <c r="AE189" t="s">
        <v>818</v>
      </c>
      <c r="AF189" t="s">
        <v>819</v>
      </c>
      <c r="AG189" t="s">
        <v>818</v>
      </c>
      <c r="AH189" t="s">
        <v>819</v>
      </c>
      <c r="AS189" t="s">
        <v>2002</v>
      </c>
      <c r="AX189" t="s">
        <v>233</v>
      </c>
      <c r="AY189" t="s">
        <v>818</v>
      </c>
      <c r="AZ189" t="s">
        <v>818</v>
      </c>
      <c r="BA189" t="s">
        <v>818</v>
      </c>
      <c r="BB189" t="s">
        <v>818</v>
      </c>
      <c r="BC189" t="s">
        <v>818</v>
      </c>
      <c r="BD189" t="s">
        <v>818</v>
      </c>
      <c r="BE189" t="s">
        <v>818</v>
      </c>
      <c r="BF189" t="s">
        <v>818</v>
      </c>
      <c r="BG189" t="s">
        <v>818</v>
      </c>
      <c r="BH189" t="s">
        <v>818</v>
      </c>
      <c r="BI189" t="s">
        <v>818</v>
      </c>
      <c r="BJ189" t="s">
        <v>818</v>
      </c>
      <c r="BK189" t="s">
        <v>818</v>
      </c>
      <c r="BL189" t="s">
        <v>818</v>
      </c>
      <c r="BM189" t="s">
        <v>818</v>
      </c>
      <c r="BN189" t="s">
        <v>818</v>
      </c>
      <c r="BO189" t="s">
        <v>818</v>
      </c>
      <c r="BP189" t="s">
        <v>818</v>
      </c>
    </row>
    <row r="190" spans="1:74" x14ac:dyDescent="0.35">
      <c r="A190">
        <v>5985</v>
      </c>
      <c r="B190">
        <v>2008</v>
      </c>
      <c r="C190" t="s">
        <v>288</v>
      </c>
      <c r="D190">
        <v>1</v>
      </c>
      <c r="E190" t="s">
        <v>429</v>
      </c>
      <c r="F190" t="s">
        <v>1375</v>
      </c>
      <c r="G190" t="s">
        <v>1377</v>
      </c>
      <c r="J190">
        <v>60</v>
      </c>
      <c r="K190">
        <v>3</v>
      </c>
      <c r="L190">
        <v>299</v>
      </c>
      <c r="M190">
        <v>313</v>
      </c>
      <c r="N190" t="s">
        <v>1378</v>
      </c>
      <c r="O190" t="s">
        <v>1376</v>
      </c>
      <c r="P190" t="s">
        <v>430</v>
      </c>
      <c r="Q190" t="s">
        <v>12</v>
      </c>
      <c r="R190" t="s">
        <v>22</v>
      </c>
      <c r="S190">
        <f>469+277</f>
        <v>746</v>
      </c>
      <c r="T190" t="s">
        <v>13</v>
      </c>
      <c r="V190" t="s">
        <v>14</v>
      </c>
      <c r="W190" t="s">
        <v>63</v>
      </c>
      <c r="AB190" t="s">
        <v>809</v>
      </c>
      <c r="AC190" t="s">
        <v>91</v>
      </c>
      <c r="AD190" t="s">
        <v>819</v>
      </c>
      <c r="AE190" t="s">
        <v>821</v>
      </c>
      <c r="AF190" t="s">
        <v>818</v>
      </c>
      <c r="AG190" t="s">
        <v>818</v>
      </c>
      <c r="AH190" t="s">
        <v>819</v>
      </c>
      <c r="AI190" t="s">
        <v>519</v>
      </c>
      <c r="AJ190" t="s">
        <v>1852</v>
      </c>
      <c r="AS190" t="s">
        <v>2001</v>
      </c>
      <c r="AX190" t="s">
        <v>431</v>
      </c>
      <c r="AY190" t="s">
        <v>818</v>
      </c>
      <c r="AZ190" t="s">
        <v>818</v>
      </c>
      <c r="BA190" t="s">
        <v>818</v>
      </c>
      <c r="BB190" t="s">
        <v>818</v>
      </c>
      <c r="BC190" t="s">
        <v>818</v>
      </c>
      <c r="BD190" t="s">
        <v>818</v>
      </c>
      <c r="BE190" t="s">
        <v>818</v>
      </c>
      <c r="BF190" t="s">
        <v>818</v>
      </c>
      <c r="BG190" t="s">
        <v>818</v>
      </c>
      <c r="BH190" t="s">
        <v>818</v>
      </c>
      <c r="BI190" t="s">
        <v>818</v>
      </c>
      <c r="BJ190" t="s">
        <v>818</v>
      </c>
      <c r="BK190" t="s">
        <v>818</v>
      </c>
      <c r="BL190" t="s">
        <v>818</v>
      </c>
      <c r="BM190" t="s">
        <v>818</v>
      </c>
      <c r="BN190" t="s">
        <v>818</v>
      </c>
      <c r="BO190" t="s">
        <v>818</v>
      </c>
      <c r="BP190" t="s">
        <v>818</v>
      </c>
    </row>
    <row r="191" spans="1:74" x14ac:dyDescent="0.35">
      <c r="A191">
        <v>5994</v>
      </c>
      <c r="B191">
        <v>2017</v>
      </c>
      <c r="C191" t="s">
        <v>104</v>
      </c>
      <c r="D191">
        <v>1</v>
      </c>
      <c r="E191" t="s">
        <v>409</v>
      </c>
      <c r="F191" t="s">
        <v>1399</v>
      </c>
      <c r="G191" t="s">
        <v>1401</v>
      </c>
      <c r="J191">
        <v>90</v>
      </c>
      <c r="L191">
        <v>294</v>
      </c>
      <c r="M191">
        <v>309</v>
      </c>
      <c r="N191" t="s">
        <v>1805</v>
      </c>
      <c r="O191" t="s">
        <v>1400</v>
      </c>
      <c r="P191" t="s">
        <v>140</v>
      </c>
      <c r="Q191" t="s">
        <v>21</v>
      </c>
      <c r="R191" t="s">
        <v>22</v>
      </c>
      <c r="S191">
        <v>516</v>
      </c>
      <c r="T191" t="s">
        <v>13</v>
      </c>
      <c r="V191" t="s">
        <v>30</v>
      </c>
      <c r="W191" t="s">
        <v>253</v>
      </c>
      <c r="X191" t="s">
        <v>103</v>
      </c>
      <c r="AB191" t="s">
        <v>1992</v>
      </c>
      <c r="AC191" t="s">
        <v>193</v>
      </c>
      <c r="AD191" t="s">
        <v>817</v>
      </c>
      <c r="AE191" t="s">
        <v>819</v>
      </c>
      <c r="AF191" t="s">
        <v>819</v>
      </c>
      <c r="AG191" t="s">
        <v>817</v>
      </c>
      <c r="AH191" t="s">
        <v>817</v>
      </c>
      <c r="AL191" t="s">
        <v>617</v>
      </c>
      <c r="AP191" t="s">
        <v>2000</v>
      </c>
      <c r="AS191" t="s">
        <v>2022</v>
      </c>
      <c r="AX191" t="s">
        <v>1806</v>
      </c>
      <c r="AY191" t="s">
        <v>818</v>
      </c>
      <c r="AZ191" t="s">
        <v>1876</v>
      </c>
      <c r="BA191" t="s">
        <v>818</v>
      </c>
      <c r="BB191" t="s">
        <v>1876</v>
      </c>
      <c r="BC191" t="s">
        <v>818</v>
      </c>
      <c r="BD191" t="s">
        <v>1876</v>
      </c>
      <c r="BE191" t="s">
        <v>818</v>
      </c>
      <c r="BF191" t="s">
        <v>818</v>
      </c>
      <c r="BG191" t="s">
        <v>818</v>
      </c>
      <c r="BH191" t="s">
        <v>1876</v>
      </c>
      <c r="BI191" t="s">
        <v>818</v>
      </c>
      <c r="BJ191" t="s">
        <v>818</v>
      </c>
      <c r="BK191" t="s">
        <v>818</v>
      </c>
      <c r="BL191" t="s">
        <v>818</v>
      </c>
      <c r="BM191" t="s">
        <v>818</v>
      </c>
      <c r="BN191" t="s">
        <v>818</v>
      </c>
      <c r="BO191" t="s">
        <v>818</v>
      </c>
      <c r="BP191" t="s">
        <v>818</v>
      </c>
      <c r="BT191" t="s">
        <v>1917</v>
      </c>
      <c r="BU191" t="s">
        <v>2036</v>
      </c>
    </row>
    <row r="192" spans="1:74" x14ac:dyDescent="0.35">
      <c r="A192">
        <v>5990</v>
      </c>
      <c r="B192">
        <v>2015</v>
      </c>
      <c r="C192" t="s">
        <v>165</v>
      </c>
      <c r="D192">
        <v>1</v>
      </c>
      <c r="E192" t="s">
        <v>413</v>
      </c>
      <c r="F192" t="s">
        <v>1392</v>
      </c>
      <c r="G192" t="s">
        <v>1394</v>
      </c>
      <c r="J192">
        <v>24</v>
      </c>
      <c r="K192">
        <v>5</v>
      </c>
      <c r="L192">
        <v>645</v>
      </c>
      <c r="M192">
        <v>676</v>
      </c>
      <c r="N192" t="s">
        <v>1395</v>
      </c>
      <c r="O192" t="s">
        <v>1393</v>
      </c>
      <c r="P192" t="s">
        <v>414</v>
      </c>
      <c r="Q192" t="s">
        <v>21</v>
      </c>
      <c r="R192" t="s">
        <v>22</v>
      </c>
      <c r="S192">
        <v>362</v>
      </c>
      <c r="T192" t="s">
        <v>13</v>
      </c>
      <c r="V192" t="s">
        <v>30</v>
      </c>
      <c r="W192" t="s">
        <v>253</v>
      </c>
      <c r="AB192" t="s">
        <v>253</v>
      </c>
      <c r="AC192" t="s">
        <v>112</v>
      </c>
      <c r="AD192" t="s">
        <v>819</v>
      </c>
      <c r="AE192" t="s">
        <v>817</v>
      </c>
      <c r="AF192" t="s">
        <v>817</v>
      </c>
      <c r="AG192" t="s">
        <v>818</v>
      </c>
      <c r="AH192" t="s">
        <v>817</v>
      </c>
      <c r="AP192" t="s">
        <v>2000</v>
      </c>
      <c r="AX192" t="s">
        <v>415</v>
      </c>
      <c r="AY192" t="s">
        <v>818</v>
      </c>
      <c r="AZ192" t="s">
        <v>1876</v>
      </c>
      <c r="BA192" t="s">
        <v>818</v>
      </c>
      <c r="BB192" t="s">
        <v>818</v>
      </c>
      <c r="BC192" t="s">
        <v>818</v>
      </c>
      <c r="BD192" t="s">
        <v>1876</v>
      </c>
      <c r="BE192" t="s">
        <v>818</v>
      </c>
      <c r="BF192" t="s">
        <v>818</v>
      </c>
      <c r="BG192" t="s">
        <v>818</v>
      </c>
      <c r="BH192" t="s">
        <v>818</v>
      </c>
      <c r="BI192" t="s">
        <v>818</v>
      </c>
      <c r="BJ192" t="s">
        <v>818</v>
      </c>
      <c r="BK192" t="s">
        <v>818</v>
      </c>
      <c r="BL192" t="s">
        <v>818</v>
      </c>
      <c r="BM192" t="s">
        <v>818</v>
      </c>
      <c r="BN192" t="s">
        <v>818</v>
      </c>
      <c r="BO192" t="s">
        <v>818</v>
      </c>
      <c r="BP192" t="s">
        <v>1877</v>
      </c>
      <c r="BT192" t="s">
        <v>416</v>
      </c>
      <c r="BU192" t="s">
        <v>2037</v>
      </c>
    </row>
    <row r="193" spans="1:75" x14ac:dyDescent="0.35">
      <c r="A193">
        <v>5976</v>
      </c>
      <c r="B193">
        <v>2020</v>
      </c>
      <c r="C193" t="s">
        <v>9</v>
      </c>
      <c r="D193">
        <v>1</v>
      </c>
      <c r="E193" t="s">
        <v>449</v>
      </c>
      <c r="F193" t="s">
        <v>1349</v>
      </c>
      <c r="G193" t="s">
        <v>525</v>
      </c>
      <c r="J193">
        <v>12</v>
      </c>
      <c r="K193">
        <v>14</v>
      </c>
      <c r="N193" t="s">
        <v>1351</v>
      </c>
      <c r="O193" t="s">
        <v>1350</v>
      </c>
      <c r="P193" t="s">
        <v>450</v>
      </c>
      <c r="Q193" t="s">
        <v>124</v>
      </c>
      <c r="R193" t="s">
        <v>22</v>
      </c>
      <c r="S193">
        <v>120</v>
      </c>
      <c r="T193" t="s">
        <v>13</v>
      </c>
      <c r="V193" t="s">
        <v>14</v>
      </c>
      <c r="W193" t="s">
        <v>298</v>
      </c>
      <c r="AB193" t="s">
        <v>816</v>
      </c>
      <c r="AC193" t="s">
        <v>45</v>
      </c>
      <c r="AD193" t="s">
        <v>819</v>
      </c>
      <c r="AE193" t="s">
        <v>821</v>
      </c>
      <c r="AF193" t="s">
        <v>819</v>
      </c>
      <c r="AG193" t="s">
        <v>818</v>
      </c>
      <c r="AH193" t="s">
        <v>819</v>
      </c>
      <c r="AP193" t="s">
        <v>2002</v>
      </c>
      <c r="AQ193" t="s">
        <v>2003</v>
      </c>
      <c r="AS193" t="s">
        <v>2005</v>
      </c>
      <c r="AX193" t="s">
        <v>451</v>
      </c>
      <c r="AY193" t="s">
        <v>818</v>
      </c>
      <c r="AZ193" t="s">
        <v>818</v>
      </c>
      <c r="BA193" t="s">
        <v>818</v>
      </c>
      <c r="BB193" t="s">
        <v>818</v>
      </c>
      <c r="BC193" t="s">
        <v>818</v>
      </c>
      <c r="BD193" t="s">
        <v>818</v>
      </c>
      <c r="BE193" t="s">
        <v>818</v>
      </c>
      <c r="BF193" t="s">
        <v>818</v>
      </c>
      <c r="BG193" t="s">
        <v>818</v>
      </c>
      <c r="BH193" t="s">
        <v>1876</v>
      </c>
      <c r="BI193" t="s">
        <v>818</v>
      </c>
      <c r="BJ193" t="s">
        <v>818</v>
      </c>
      <c r="BK193" t="s">
        <v>818</v>
      </c>
      <c r="BL193" t="s">
        <v>818</v>
      </c>
      <c r="BM193" t="s">
        <v>818</v>
      </c>
      <c r="BN193" t="s">
        <v>818</v>
      </c>
      <c r="BO193" t="s">
        <v>818</v>
      </c>
      <c r="BP193" t="s">
        <v>818</v>
      </c>
    </row>
    <row r="194" spans="1:75" x14ac:dyDescent="0.35">
      <c r="A194">
        <v>5978</v>
      </c>
      <c r="B194">
        <v>2012</v>
      </c>
      <c r="C194" t="s">
        <v>67</v>
      </c>
      <c r="D194">
        <v>1</v>
      </c>
      <c r="E194" t="s">
        <v>445</v>
      </c>
      <c r="F194" t="s">
        <v>1355</v>
      </c>
      <c r="G194" t="s">
        <v>889</v>
      </c>
      <c r="J194">
        <v>40</v>
      </c>
      <c r="K194">
        <v>6</v>
      </c>
      <c r="L194">
        <v>1255</v>
      </c>
      <c r="M194">
        <v>1268</v>
      </c>
      <c r="N194" t="s">
        <v>1357</v>
      </c>
      <c r="O194" t="s">
        <v>1356</v>
      </c>
      <c r="P194" t="s">
        <v>140</v>
      </c>
      <c r="Q194" t="s">
        <v>21</v>
      </c>
      <c r="R194" t="s">
        <v>22</v>
      </c>
      <c r="S194">
        <v>444</v>
      </c>
      <c r="T194" t="s">
        <v>13</v>
      </c>
      <c r="V194" t="s">
        <v>14</v>
      </c>
      <c r="W194" t="s">
        <v>298</v>
      </c>
      <c r="AB194" t="s">
        <v>816</v>
      </c>
      <c r="AC194" t="s">
        <v>45</v>
      </c>
      <c r="AD194" t="s">
        <v>819</v>
      </c>
      <c r="AE194" t="s">
        <v>817</v>
      </c>
      <c r="AF194" t="s">
        <v>817</v>
      </c>
      <c r="AG194" t="s">
        <v>817</v>
      </c>
      <c r="AH194" t="s">
        <v>817</v>
      </c>
      <c r="AI194" t="s">
        <v>832</v>
      </c>
      <c r="AJ194" t="s">
        <v>1822</v>
      </c>
      <c r="AP194" t="s">
        <v>2003</v>
      </c>
      <c r="AQ194" t="s">
        <v>2002</v>
      </c>
      <c r="AR194" t="s">
        <v>2000</v>
      </c>
      <c r="AV194" t="s">
        <v>16</v>
      </c>
      <c r="AX194" t="s">
        <v>446</v>
      </c>
      <c r="AY194" t="s">
        <v>1878</v>
      </c>
      <c r="AZ194" t="s">
        <v>1876</v>
      </c>
      <c r="BA194" t="s">
        <v>1876</v>
      </c>
      <c r="BB194" t="s">
        <v>818</v>
      </c>
      <c r="BC194" t="s">
        <v>818</v>
      </c>
      <c r="BD194" t="s">
        <v>818</v>
      </c>
      <c r="BE194" t="s">
        <v>1878</v>
      </c>
      <c r="BF194" t="s">
        <v>818</v>
      </c>
      <c r="BG194" t="s">
        <v>818</v>
      </c>
      <c r="BH194" t="s">
        <v>818</v>
      </c>
      <c r="BI194" t="s">
        <v>818</v>
      </c>
      <c r="BJ194" t="s">
        <v>818</v>
      </c>
      <c r="BK194" t="s">
        <v>818</v>
      </c>
      <c r="BL194" t="s">
        <v>818</v>
      </c>
      <c r="BM194" t="s">
        <v>818</v>
      </c>
      <c r="BN194" t="s">
        <v>818</v>
      </c>
      <c r="BO194" t="s">
        <v>818</v>
      </c>
      <c r="BP194" t="s">
        <v>818</v>
      </c>
      <c r="BT194" t="s">
        <v>447</v>
      </c>
      <c r="BU194" t="s">
        <v>2038</v>
      </c>
    </row>
    <row r="195" spans="1:75" x14ac:dyDescent="0.35">
      <c r="A195">
        <v>6031</v>
      </c>
      <c r="B195">
        <v>2018</v>
      </c>
      <c r="C195" t="s">
        <v>18</v>
      </c>
      <c r="D195">
        <v>1</v>
      </c>
      <c r="E195" t="s">
        <v>344</v>
      </c>
      <c r="F195" t="s">
        <v>1471</v>
      </c>
      <c r="G195" t="s">
        <v>944</v>
      </c>
      <c r="J195">
        <v>79</v>
      </c>
      <c r="L195">
        <v>77</v>
      </c>
      <c r="M195">
        <v>91</v>
      </c>
      <c r="N195" t="s">
        <v>1473</v>
      </c>
      <c r="O195" t="s">
        <v>1472</v>
      </c>
      <c r="P195" t="s">
        <v>224</v>
      </c>
      <c r="Q195" t="s">
        <v>21</v>
      </c>
      <c r="R195" t="s">
        <v>791</v>
      </c>
      <c r="S195">
        <v>751</v>
      </c>
      <c r="T195" t="s">
        <v>13</v>
      </c>
      <c r="V195" t="s">
        <v>23</v>
      </c>
      <c r="W195" t="s">
        <v>345</v>
      </c>
      <c r="AB195" t="s">
        <v>814</v>
      </c>
      <c r="AC195" t="s">
        <v>15</v>
      </c>
      <c r="AD195" t="s">
        <v>819</v>
      </c>
      <c r="AE195" t="s">
        <v>818</v>
      </c>
      <c r="AF195" t="s">
        <v>817</v>
      </c>
      <c r="AG195" t="s">
        <v>819</v>
      </c>
      <c r="AH195" t="s">
        <v>819</v>
      </c>
      <c r="AI195" t="s">
        <v>1831</v>
      </c>
      <c r="AX195" t="s">
        <v>347</v>
      </c>
      <c r="AY195" t="s">
        <v>818</v>
      </c>
      <c r="AZ195" t="s">
        <v>1876</v>
      </c>
      <c r="BA195" t="s">
        <v>1876</v>
      </c>
      <c r="BB195" t="s">
        <v>818</v>
      </c>
      <c r="BC195" t="s">
        <v>818</v>
      </c>
      <c r="BD195" t="s">
        <v>818</v>
      </c>
      <c r="BE195" t="s">
        <v>818</v>
      </c>
      <c r="BF195" t="s">
        <v>818</v>
      </c>
      <c r="BG195" t="s">
        <v>818</v>
      </c>
      <c r="BH195" t="s">
        <v>1876</v>
      </c>
      <c r="BI195" t="s">
        <v>818</v>
      </c>
      <c r="BJ195" t="s">
        <v>818</v>
      </c>
      <c r="BK195" t="s">
        <v>1876</v>
      </c>
      <c r="BL195" t="s">
        <v>818</v>
      </c>
      <c r="BM195" t="s">
        <v>818</v>
      </c>
      <c r="BN195" t="s">
        <v>818</v>
      </c>
      <c r="BO195" t="s">
        <v>818</v>
      </c>
      <c r="BP195" t="s">
        <v>818</v>
      </c>
      <c r="BT195" t="s">
        <v>348</v>
      </c>
      <c r="BU195" t="s">
        <v>2037</v>
      </c>
    </row>
    <row r="196" spans="1:75" x14ac:dyDescent="0.35">
      <c r="A196">
        <v>6139</v>
      </c>
      <c r="B196">
        <v>2022</v>
      </c>
      <c r="C196" t="s">
        <v>26</v>
      </c>
      <c r="D196">
        <v>1</v>
      </c>
      <c r="E196" t="s">
        <v>27</v>
      </c>
      <c r="F196" t="s">
        <v>1782</v>
      </c>
      <c r="G196" t="s">
        <v>1784</v>
      </c>
      <c r="J196">
        <v>24</v>
      </c>
      <c r="K196">
        <v>3</v>
      </c>
      <c r="L196">
        <v>505</v>
      </c>
      <c r="M196">
        <v>520</v>
      </c>
      <c r="N196">
        <v>0</v>
      </c>
      <c r="O196" t="s">
        <v>1783</v>
      </c>
      <c r="P196" t="s">
        <v>28</v>
      </c>
      <c r="Q196" t="s">
        <v>29</v>
      </c>
      <c r="R196" t="s">
        <v>22</v>
      </c>
      <c r="S196">
        <v>389</v>
      </c>
      <c r="T196" t="s">
        <v>13</v>
      </c>
      <c r="V196" t="s">
        <v>30</v>
      </c>
      <c r="W196" t="s">
        <v>31</v>
      </c>
      <c r="AB196" t="s">
        <v>814</v>
      </c>
      <c r="AC196" t="s">
        <v>32</v>
      </c>
      <c r="AD196" t="s">
        <v>819</v>
      </c>
      <c r="AE196" t="s">
        <v>818</v>
      </c>
      <c r="AF196" t="s">
        <v>821</v>
      </c>
      <c r="AG196" t="s">
        <v>818</v>
      </c>
      <c r="AH196" t="s">
        <v>819</v>
      </c>
      <c r="AP196" t="s">
        <v>2022</v>
      </c>
      <c r="AX196" t="s">
        <v>33</v>
      </c>
      <c r="AY196" t="s">
        <v>818</v>
      </c>
      <c r="AZ196" t="s">
        <v>818</v>
      </c>
      <c r="BA196" t="s">
        <v>1876</v>
      </c>
      <c r="BB196" t="s">
        <v>818</v>
      </c>
      <c r="BC196" t="s">
        <v>818</v>
      </c>
      <c r="BD196" t="s">
        <v>818</v>
      </c>
      <c r="BE196" t="s">
        <v>818</v>
      </c>
      <c r="BF196" t="s">
        <v>818</v>
      </c>
      <c r="BG196" t="s">
        <v>818</v>
      </c>
      <c r="BH196" t="s">
        <v>818</v>
      </c>
      <c r="BI196" t="s">
        <v>818</v>
      </c>
      <c r="BJ196" t="s">
        <v>818</v>
      </c>
      <c r="BK196" t="s">
        <v>818</v>
      </c>
      <c r="BL196" t="s">
        <v>818</v>
      </c>
      <c r="BM196" t="s">
        <v>818</v>
      </c>
      <c r="BN196" t="s">
        <v>818</v>
      </c>
      <c r="BO196" t="s">
        <v>818</v>
      </c>
      <c r="BP196" t="s">
        <v>818</v>
      </c>
    </row>
    <row r="197" spans="1:75" x14ac:dyDescent="0.35">
      <c r="A197">
        <v>5972</v>
      </c>
      <c r="B197">
        <v>2013</v>
      </c>
      <c r="C197" t="s">
        <v>34</v>
      </c>
      <c r="D197">
        <v>1</v>
      </c>
      <c r="E197" t="s">
        <v>458</v>
      </c>
      <c r="F197" t="s">
        <v>1333</v>
      </c>
      <c r="G197" t="s">
        <v>1335</v>
      </c>
      <c r="H197" t="s">
        <v>1336</v>
      </c>
      <c r="I197" t="s">
        <v>1337</v>
      </c>
      <c r="J197">
        <v>5</v>
      </c>
      <c r="K197">
        <v>4</v>
      </c>
      <c r="L197">
        <v>399</v>
      </c>
      <c r="M197">
        <v>416</v>
      </c>
      <c r="N197" t="s">
        <v>1338</v>
      </c>
      <c r="O197" t="s">
        <v>1334</v>
      </c>
      <c r="P197" t="s">
        <v>459</v>
      </c>
      <c r="Q197" t="s">
        <v>29</v>
      </c>
      <c r="R197" t="s">
        <v>22</v>
      </c>
      <c r="S197">
        <v>1321</v>
      </c>
      <c r="T197" t="s">
        <v>13</v>
      </c>
      <c r="V197" t="s">
        <v>811</v>
      </c>
      <c r="W197" t="s">
        <v>63</v>
      </c>
      <c r="AB197" t="s">
        <v>809</v>
      </c>
      <c r="AC197" t="s">
        <v>45</v>
      </c>
      <c r="AD197" t="s">
        <v>819</v>
      </c>
      <c r="AE197" t="s">
        <v>817</v>
      </c>
      <c r="AF197" t="s">
        <v>819</v>
      </c>
      <c r="AG197" t="s">
        <v>818</v>
      </c>
      <c r="AH197" t="s">
        <v>818</v>
      </c>
      <c r="AX197" t="s">
        <v>844</v>
      </c>
      <c r="AY197" t="s">
        <v>818</v>
      </c>
      <c r="AZ197" t="s">
        <v>1878</v>
      </c>
      <c r="BA197" t="s">
        <v>818</v>
      </c>
      <c r="BB197" t="s">
        <v>818</v>
      </c>
      <c r="BC197" t="s">
        <v>818</v>
      </c>
      <c r="BD197" t="s">
        <v>818</v>
      </c>
      <c r="BE197" t="s">
        <v>818</v>
      </c>
      <c r="BF197" t="s">
        <v>818</v>
      </c>
      <c r="BG197" t="s">
        <v>818</v>
      </c>
      <c r="BH197" t="s">
        <v>818</v>
      </c>
      <c r="BI197" t="s">
        <v>818</v>
      </c>
      <c r="BJ197" t="s">
        <v>818</v>
      </c>
      <c r="BK197" t="s">
        <v>818</v>
      </c>
      <c r="BL197" t="s">
        <v>818</v>
      </c>
      <c r="BM197" t="s">
        <v>818</v>
      </c>
      <c r="BN197" t="s">
        <v>818</v>
      </c>
      <c r="BO197" t="s">
        <v>818</v>
      </c>
      <c r="BP197" t="s">
        <v>818</v>
      </c>
      <c r="BS197" t="s">
        <v>1972</v>
      </c>
    </row>
    <row r="198" spans="1:75" x14ac:dyDescent="0.35">
      <c r="A198">
        <v>5972</v>
      </c>
      <c r="B198">
        <v>2013</v>
      </c>
      <c r="C198" t="s">
        <v>34</v>
      </c>
      <c r="D198">
        <v>2</v>
      </c>
      <c r="E198" t="s">
        <v>458</v>
      </c>
      <c r="F198" t="s">
        <v>1333</v>
      </c>
      <c r="G198" t="s">
        <v>1335</v>
      </c>
      <c r="H198" t="s">
        <v>1336</v>
      </c>
      <c r="I198" t="s">
        <v>1337</v>
      </c>
      <c r="J198">
        <v>5</v>
      </c>
      <c r="K198">
        <v>4</v>
      </c>
      <c r="L198">
        <v>399</v>
      </c>
      <c r="M198">
        <v>416</v>
      </c>
      <c r="N198" t="s">
        <v>1338</v>
      </c>
      <c r="O198" t="s">
        <v>1334</v>
      </c>
      <c r="P198" t="s">
        <v>459</v>
      </c>
      <c r="Q198" t="s">
        <v>29</v>
      </c>
      <c r="R198" t="s">
        <v>22</v>
      </c>
      <c r="S198">
        <v>1338</v>
      </c>
      <c r="T198" t="s">
        <v>13</v>
      </c>
      <c r="V198" t="s">
        <v>811</v>
      </c>
      <c r="W198" t="s">
        <v>63</v>
      </c>
      <c r="AB198" t="s">
        <v>809</v>
      </c>
      <c r="AC198" t="s">
        <v>45</v>
      </c>
      <c r="AD198" t="s">
        <v>819</v>
      </c>
      <c r="AE198" t="s">
        <v>817</v>
      </c>
      <c r="AF198" t="s">
        <v>817</v>
      </c>
      <c r="AG198" t="s">
        <v>818</v>
      </c>
      <c r="AH198" t="s">
        <v>818</v>
      </c>
      <c r="AX198" t="s">
        <v>844</v>
      </c>
      <c r="AY198" t="s">
        <v>818</v>
      </c>
      <c r="AZ198" t="s">
        <v>1878</v>
      </c>
      <c r="BA198" t="s">
        <v>818</v>
      </c>
      <c r="BB198" t="s">
        <v>818</v>
      </c>
      <c r="BC198" t="s">
        <v>818</v>
      </c>
      <c r="BD198" t="s">
        <v>818</v>
      </c>
      <c r="BE198" t="s">
        <v>818</v>
      </c>
      <c r="BF198" t="s">
        <v>818</v>
      </c>
      <c r="BG198" t="s">
        <v>818</v>
      </c>
      <c r="BH198" t="s">
        <v>818</v>
      </c>
      <c r="BI198" t="s">
        <v>818</v>
      </c>
      <c r="BJ198" t="s">
        <v>818</v>
      </c>
      <c r="BK198" t="s">
        <v>818</v>
      </c>
      <c r="BL198" t="s">
        <v>818</v>
      </c>
      <c r="BM198" t="s">
        <v>818</v>
      </c>
      <c r="BN198" t="s">
        <v>818</v>
      </c>
      <c r="BO198" t="s">
        <v>818</v>
      </c>
      <c r="BP198" t="s">
        <v>818</v>
      </c>
      <c r="BS198" t="s">
        <v>1972</v>
      </c>
    </row>
    <row r="199" spans="1:75" x14ac:dyDescent="0.35">
      <c r="A199">
        <v>5972</v>
      </c>
      <c r="B199">
        <v>2013</v>
      </c>
      <c r="C199" t="s">
        <v>34</v>
      </c>
      <c r="D199">
        <v>3</v>
      </c>
      <c r="E199" t="s">
        <v>458</v>
      </c>
      <c r="F199" t="s">
        <v>1333</v>
      </c>
      <c r="G199" t="s">
        <v>1335</v>
      </c>
      <c r="H199" t="s">
        <v>1336</v>
      </c>
      <c r="I199" t="s">
        <v>1337</v>
      </c>
      <c r="J199">
        <v>5</v>
      </c>
      <c r="K199">
        <v>4</v>
      </c>
      <c r="L199">
        <v>399</v>
      </c>
      <c r="M199">
        <v>416</v>
      </c>
      <c r="N199" t="s">
        <v>1338</v>
      </c>
      <c r="O199" t="s">
        <v>1334</v>
      </c>
      <c r="P199" t="s">
        <v>459</v>
      </c>
      <c r="Q199" t="s">
        <v>29</v>
      </c>
      <c r="R199" t="s">
        <v>22</v>
      </c>
      <c r="S199">
        <v>293</v>
      </c>
      <c r="T199" t="s">
        <v>13</v>
      </c>
      <c r="V199" t="s">
        <v>811</v>
      </c>
      <c r="W199" t="s">
        <v>63</v>
      </c>
      <c r="AB199" t="s">
        <v>809</v>
      </c>
      <c r="AC199" t="s">
        <v>45</v>
      </c>
      <c r="AD199" t="s">
        <v>819</v>
      </c>
      <c r="AE199" t="s">
        <v>819</v>
      </c>
      <c r="AF199" t="s">
        <v>821</v>
      </c>
      <c r="AG199" t="s">
        <v>818</v>
      </c>
      <c r="AH199" t="s">
        <v>818</v>
      </c>
      <c r="AX199" t="s">
        <v>844</v>
      </c>
      <c r="AY199" t="s">
        <v>818</v>
      </c>
      <c r="AZ199" t="s">
        <v>1878</v>
      </c>
      <c r="BA199" t="s">
        <v>818</v>
      </c>
      <c r="BB199" t="s">
        <v>818</v>
      </c>
      <c r="BC199" t="s">
        <v>818</v>
      </c>
      <c r="BD199" t="s">
        <v>818</v>
      </c>
      <c r="BE199" t="s">
        <v>818</v>
      </c>
      <c r="BF199" t="s">
        <v>818</v>
      </c>
      <c r="BG199" t="s">
        <v>818</v>
      </c>
      <c r="BH199" t="s">
        <v>818</v>
      </c>
      <c r="BI199" t="s">
        <v>818</v>
      </c>
      <c r="BJ199" t="s">
        <v>818</v>
      </c>
      <c r="BK199" t="s">
        <v>818</v>
      </c>
      <c r="BL199" t="s">
        <v>818</v>
      </c>
      <c r="BM199" t="s">
        <v>818</v>
      </c>
      <c r="BN199" t="s">
        <v>818</v>
      </c>
      <c r="BO199" t="s">
        <v>818</v>
      </c>
      <c r="BP199" t="s">
        <v>818</v>
      </c>
      <c r="BS199" t="s">
        <v>1972</v>
      </c>
    </row>
    <row r="200" spans="1:75" x14ac:dyDescent="0.35">
      <c r="A200">
        <v>5972</v>
      </c>
      <c r="B200">
        <v>2013</v>
      </c>
      <c r="C200" t="s">
        <v>34</v>
      </c>
      <c r="D200">
        <v>4</v>
      </c>
      <c r="E200" t="s">
        <v>458</v>
      </c>
      <c r="F200" t="s">
        <v>1333</v>
      </c>
      <c r="G200" t="s">
        <v>1335</v>
      </c>
      <c r="H200" t="s">
        <v>1336</v>
      </c>
      <c r="I200" t="s">
        <v>1337</v>
      </c>
      <c r="J200">
        <v>5</v>
      </c>
      <c r="K200">
        <v>4</v>
      </c>
      <c r="L200">
        <v>399</v>
      </c>
      <c r="M200">
        <v>416</v>
      </c>
      <c r="N200" t="s">
        <v>1338</v>
      </c>
      <c r="O200" t="s">
        <v>1334</v>
      </c>
      <c r="P200" t="s">
        <v>459</v>
      </c>
      <c r="Q200" t="s">
        <v>29</v>
      </c>
      <c r="R200" t="s">
        <v>22</v>
      </c>
      <c r="S200">
        <v>1284</v>
      </c>
      <c r="T200" t="s">
        <v>13</v>
      </c>
      <c r="V200" t="s">
        <v>811</v>
      </c>
      <c r="W200" t="s">
        <v>63</v>
      </c>
      <c r="AB200" t="s">
        <v>809</v>
      </c>
      <c r="AC200" t="s">
        <v>84</v>
      </c>
      <c r="AD200" t="s">
        <v>819</v>
      </c>
      <c r="AE200" t="s">
        <v>821</v>
      </c>
      <c r="AF200" t="s">
        <v>819</v>
      </c>
      <c r="AG200" t="s">
        <v>818</v>
      </c>
      <c r="AH200" t="s">
        <v>818</v>
      </c>
      <c r="AX200" t="s">
        <v>844</v>
      </c>
      <c r="AY200" t="s">
        <v>818</v>
      </c>
      <c r="AZ200" t="s">
        <v>1878</v>
      </c>
      <c r="BA200" t="s">
        <v>818</v>
      </c>
      <c r="BB200" t="s">
        <v>818</v>
      </c>
      <c r="BC200" t="s">
        <v>818</v>
      </c>
      <c r="BD200" t="s">
        <v>818</v>
      </c>
      <c r="BE200" t="s">
        <v>818</v>
      </c>
      <c r="BF200" t="s">
        <v>818</v>
      </c>
      <c r="BG200" t="s">
        <v>818</v>
      </c>
      <c r="BH200" t="s">
        <v>818</v>
      </c>
      <c r="BI200" t="s">
        <v>818</v>
      </c>
      <c r="BJ200" t="s">
        <v>818</v>
      </c>
      <c r="BK200" t="s">
        <v>818</v>
      </c>
      <c r="BL200" t="s">
        <v>818</v>
      </c>
      <c r="BM200" t="s">
        <v>818</v>
      </c>
      <c r="BN200" t="s">
        <v>818</v>
      </c>
      <c r="BO200" t="s">
        <v>818</v>
      </c>
      <c r="BP200" t="s">
        <v>818</v>
      </c>
      <c r="BS200" t="s">
        <v>1972</v>
      </c>
    </row>
    <row r="201" spans="1:75" x14ac:dyDescent="0.35">
      <c r="A201">
        <v>5907</v>
      </c>
      <c r="B201">
        <v>2018</v>
      </c>
      <c r="C201" t="s">
        <v>18</v>
      </c>
      <c r="D201">
        <v>1</v>
      </c>
      <c r="E201" t="s">
        <v>591</v>
      </c>
      <c r="F201" t="s">
        <v>1155</v>
      </c>
      <c r="G201" t="s">
        <v>860</v>
      </c>
      <c r="J201">
        <v>34</v>
      </c>
      <c r="K201">
        <v>4</v>
      </c>
      <c r="L201">
        <v>831</v>
      </c>
      <c r="M201">
        <v>846</v>
      </c>
      <c r="N201" t="s">
        <v>1157</v>
      </c>
      <c r="O201" t="s">
        <v>1156</v>
      </c>
      <c r="P201" t="s">
        <v>44</v>
      </c>
      <c r="Q201" t="s">
        <v>21</v>
      </c>
      <c r="R201" t="s">
        <v>22</v>
      </c>
      <c r="S201">
        <v>378</v>
      </c>
      <c r="T201" t="s">
        <v>13</v>
      </c>
      <c r="V201" t="s">
        <v>14</v>
      </c>
      <c r="W201" t="s">
        <v>103</v>
      </c>
      <c r="AB201" t="s">
        <v>103</v>
      </c>
      <c r="AC201" t="s">
        <v>116</v>
      </c>
      <c r="AD201" t="s">
        <v>819</v>
      </c>
      <c r="AE201" t="s">
        <v>818</v>
      </c>
      <c r="AF201" t="s">
        <v>817</v>
      </c>
      <c r="AG201" t="s">
        <v>817</v>
      </c>
      <c r="AH201" t="s">
        <v>821</v>
      </c>
      <c r="AL201" t="s">
        <v>1830</v>
      </c>
      <c r="AP201" t="s">
        <v>2002</v>
      </c>
      <c r="AW201">
        <v>1</v>
      </c>
      <c r="AX201" t="s">
        <v>592</v>
      </c>
      <c r="AY201" t="s">
        <v>1878</v>
      </c>
      <c r="AZ201" t="s">
        <v>1876</v>
      </c>
      <c r="BA201" t="s">
        <v>818</v>
      </c>
      <c r="BB201" t="s">
        <v>818</v>
      </c>
      <c r="BC201" t="s">
        <v>818</v>
      </c>
      <c r="BD201" t="s">
        <v>818</v>
      </c>
      <c r="BE201" t="s">
        <v>818</v>
      </c>
      <c r="BF201" t="s">
        <v>818</v>
      </c>
      <c r="BG201" t="s">
        <v>818</v>
      </c>
      <c r="BH201" t="s">
        <v>818</v>
      </c>
      <c r="BI201" t="s">
        <v>818</v>
      </c>
      <c r="BJ201" t="s">
        <v>818</v>
      </c>
      <c r="BK201" t="s">
        <v>818</v>
      </c>
      <c r="BL201" t="s">
        <v>818</v>
      </c>
      <c r="BM201" t="s">
        <v>818</v>
      </c>
      <c r="BN201" t="s">
        <v>818</v>
      </c>
      <c r="BO201" t="s">
        <v>818</v>
      </c>
      <c r="BP201" t="s">
        <v>818</v>
      </c>
      <c r="BT201" t="s">
        <v>1916</v>
      </c>
      <c r="BU201" t="s">
        <v>2038</v>
      </c>
    </row>
    <row r="202" spans="1:75" x14ac:dyDescent="0.35">
      <c r="A202">
        <v>6127</v>
      </c>
      <c r="B202">
        <v>2019</v>
      </c>
      <c r="C202" t="s">
        <v>75</v>
      </c>
      <c r="D202">
        <v>1</v>
      </c>
      <c r="E202" t="s">
        <v>76</v>
      </c>
      <c r="F202" t="s">
        <v>1749</v>
      </c>
      <c r="G202" t="s">
        <v>309</v>
      </c>
      <c r="J202">
        <v>31</v>
      </c>
      <c r="K202">
        <v>5</v>
      </c>
      <c r="L202">
        <v>1318</v>
      </c>
      <c r="M202">
        <v>1340</v>
      </c>
      <c r="N202" t="s">
        <v>1751</v>
      </c>
      <c r="O202" t="s">
        <v>1750</v>
      </c>
      <c r="P202" t="s">
        <v>77</v>
      </c>
      <c r="Q202" t="s">
        <v>12</v>
      </c>
      <c r="R202" t="s">
        <v>22</v>
      </c>
      <c r="S202">
        <v>35</v>
      </c>
      <c r="T202" t="s">
        <v>13</v>
      </c>
      <c r="V202" t="s">
        <v>14</v>
      </c>
      <c r="W202" t="s">
        <v>172</v>
      </c>
      <c r="AB202" t="s">
        <v>1992</v>
      </c>
      <c r="AC202" t="s">
        <v>78</v>
      </c>
      <c r="AD202" t="s">
        <v>818</v>
      </c>
      <c r="AE202" t="s">
        <v>818</v>
      </c>
      <c r="AF202" t="s">
        <v>818</v>
      </c>
      <c r="AG202" t="s">
        <v>818</v>
      </c>
      <c r="AH202" t="s">
        <v>818</v>
      </c>
      <c r="AP202" t="s">
        <v>2000</v>
      </c>
      <c r="AS202" t="s">
        <v>2005</v>
      </c>
      <c r="AX202" t="s">
        <v>79</v>
      </c>
      <c r="AY202" t="s">
        <v>818</v>
      </c>
      <c r="AZ202" t="s">
        <v>818</v>
      </c>
      <c r="BA202" t="s">
        <v>818</v>
      </c>
      <c r="BB202" t="s">
        <v>818</v>
      </c>
      <c r="BC202" t="s">
        <v>818</v>
      </c>
      <c r="BD202" t="s">
        <v>818</v>
      </c>
      <c r="BE202" t="s">
        <v>818</v>
      </c>
      <c r="BF202" t="s">
        <v>818</v>
      </c>
      <c r="BG202" t="s">
        <v>818</v>
      </c>
      <c r="BH202" t="s">
        <v>818</v>
      </c>
      <c r="BI202" t="s">
        <v>818</v>
      </c>
      <c r="BJ202" t="s">
        <v>818</v>
      </c>
      <c r="BK202" t="s">
        <v>818</v>
      </c>
      <c r="BL202" t="s">
        <v>818</v>
      </c>
      <c r="BM202" t="s">
        <v>818</v>
      </c>
      <c r="BN202" t="s">
        <v>818</v>
      </c>
      <c r="BO202" t="s">
        <v>818</v>
      </c>
      <c r="BP202" t="s">
        <v>818</v>
      </c>
      <c r="BS202" t="s">
        <v>2029</v>
      </c>
    </row>
    <row r="203" spans="1:75" x14ac:dyDescent="0.35">
      <c r="A203">
        <v>6102</v>
      </c>
      <c r="B203">
        <v>2019</v>
      </c>
      <c r="C203" t="s">
        <v>75</v>
      </c>
      <c r="D203">
        <v>1</v>
      </c>
      <c r="E203" t="s">
        <v>170</v>
      </c>
      <c r="F203" t="s">
        <v>1678</v>
      </c>
      <c r="G203" t="s">
        <v>1680</v>
      </c>
      <c r="J203">
        <v>52</v>
      </c>
      <c r="K203">
        <v>5</v>
      </c>
      <c r="L203">
        <v>400</v>
      </c>
      <c r="M203">
        <v>421</v>
      </c>
      <c r="N203" t="s">
        <v>1681</v>
      </c>
      <c r="O203" t="s">
        <v>1679</v>
      </c>
      <c r="P203" t="s">
        <v>171</v>
      </c>
      <c r="Q203" t="s">
        <v>21</v>
      </c>
      <c r="R203" t="s">
        <v>22</v>
      </c>
      <c r="S203">
        <v>561</v>
      </c>
      <c r="T203" t="s">
        <v>13</v>
      </c>
      <c r="V203" t="s">
        <v>14</v>
      </c>
      <c r="W203" t="s">
        <v>172</v>
      </c>
      <c r="AB203" t="s">
        <v>1992</v>
      </c>
      <c r="AC203" t="s">
        <v>116</v>
      </c>
      <c r="AD203" t="s">
        <v>819</v>
      </c>
      <c r="AE203" t="s">
        <v>818</v>
      </c>
      <c r="AF203" t="s">
        <v>819</v>
      </c>
      <c r="AG203" t="s">
        <v>818</v>
      </c>
      <c r="AH203" t="s">
        <v>818</v>
      </c>
      <c r="AN203" t="s">
        <v>732</v>
      </c>
      <c r="AS203" t="s">
        <v>2000</v>
      </c>
      <c r="AX203" t="s">
        <v>173</v>
      </c>
      <c r="AY203" t="s">
        <v>818</v>
      </c>
      <c r="AZ203" t="s">
        <v>818</v>
      </c>
      <c r="BA203" t="s">
        <v>1876</v>
      </c>
      <c r="BB203" t="s">
        <v>818</v>
      </c>
      <c r="BC203" t="s">
        <v>818</v>
      </c>
      <c r="BD203" t="s">
        <v>818</v>
      </c>
      <c r="BE203" t="s">
        <v>818</v>
      </c>
      <c r="BF203" t="s">
        <v>818</v>
      </c>
      <c r="BG203" t="s">
        <v>818</v>
      </c>
      <c r="BH203" t="s">
        <v>818</v>
      </c>
      <c r="BI203" t="s">
        <v>818</v>
      </c>
      <c r="BJ203" t="s">
        <v>818</v>
      </c>
      <c r="BK203" t="s">
        <v>818</v>
      </c>
      <c r="BL203" t="s">
        <v>818</v>
      </c>
      <c r="BM203" t="s">
        <v>818</v>
      </c>
      <c r="BN203" t="s">
        <v>818</v>
      </c>
      <c r="BO203" t="s">
        <v>818</v>
      </c>
      <c r="BP203" t="s">
        <v>818</v>
      </c>
    </row>
    <row r="204" spans="1:75" x14ac:dyDescent="0.35">
      <c r="A204">
        <v>5897</v>
      </c>
      <c r="B204">
        <v>2022</v>
      </c>
      <c r="C204" t="s">
        <v>26</v>
      </c>
      <c r="D204">
        <v>1</v>
      </c>
      <c r="E204" t="s">
        <v>608</v>
      </c>
      <c r="F204" t="s">
        <v>1129</v>
      </c>
      <c r="G204" t="s">
        <v>392</v>
      </c>
      <c r="J204">
        <v>44</v>
      </c>
      <c r="K204">
        <v>1</v>
      </c>
      <c r="L204">
        <v>460</v>
      </c>
      <c r="M204">
        <v>476</v>
      </c>
      <c r="N204" t="s">
        <v>1804</v>
      </c>
      <c r="O204" t="s">
        <v>1130</v>
      </c>
      <c r="P204" t="s">
        <v>392</v>
      </c>
      <c r="Q204" t="s">
        <v>21</v>
      </c>
      <c r="R204" t="s">
        <v>22</v>
      </c>
      <c r="S204">
        <v>605</v>
      </c>
      <c r="T204" t="s">
        <v>13</v>
      </c>
      <c r="V204" t="s">
        <v>23</v>
      </c>
      <c r="W204" t="s">
        <v>244</v>
      </c>
      <c r="AB204" t="s">
        <v>815</v>
      </c>
      <c r="AC204" t="s">
        <v>506</v>
      </c>
      <c r="AD204" t="s">
        <v>817</v>
      </c>
      <c r="AE204" t="s">
        <v>817</v>
      </c>
      <c r="AF204" t="s">
        <v>821</v>
      </c>
      <c r="AG204" t="s">
        <v>818</v>
      </c>
      <c r="AH204" t="s">
        <v>817</v>
      </c>
      <c r="AI204" t="s">
        <v>1822</v>
      </c>
      <c r="AN204" t="s">
        <v>426</v>
      </c>
      <c r="AO204" t="s">
        <v>472</v>
      </c>
      <c r="AS204" t="s">
        <v>2022</v>
      </c>
      <c r="AX204" t="s">
        <v>609</v>
      </c>
      <c r="AY204" t="s">
        <v>1876</v>
      </c>
      <c r="AZ204" t="s">
        <v>1876</v>
      </c>
      <c r="BA204" t="s">
        <v>1876</v>
      </c>
      <c r="BB204" t="s">
        <v>818</v>
      </c>
      <c r="BC204" t="s">
        <v>818</v>
      </c>
      <c r="BD204" t="s">
        <v>818</v>
      </c>
      <c r="BE204" t="s">
        <v>818</v>
      </c>
      <c r="BF204" t="s">
        <v>818</v>
      </c>
      <c r="BG204" t="s">
        <v>818</v>
      </c>
      <c r="BH204" t="s">
        <v>818</v>
      </c>
      <c r="BI204" t="s">
        <v>818</v>
      </c>
      <c r="BJ204" t="s">
        <v>818</v>
      </c>
      <c r="BK204" t="s">
        <v>818</v>
      </c>
      <c r="BL204" t="s">
        <v>818</v>
      </c>
      <c r="BM204" t="s">
        <v>818</v>
      </c>
      <c r="BN204" t="s">
        <v>818</v>
      </c>
      <c r="BO204" t="s">
        <v>818</v>
      </c>
      <c r="BP204" t="s">
        <v>818</v>
      </c>
      <c r="BT204" t="s">
        <v>1908</v>
      </c>
      <c r="BU204" t="s">
        <v>2038</v>
      </c>
    </row>
    <row r="205" spans="1:75" x14ac:dyDescent="0.35">
      <c r="A205">
        <v>5940</v>
      </c>
      <c r="B205">
        <v>2021</v>
      </c>
      <c r="C205" t="s">
        <v>55</v>
      </c>
      <c r="D205">
        <v>1</v>
      </c>
      <c r="E205" t="s">
        <v>526</v>
      </c>
      <c r="F205" t="s">
        <v>1011</v>
      </c>
      <c r="G205" t="s">
        <v>675</v>
      </c>
      <c r="J205">
        <v>52</v>
      </c>
      <c r="K205">
        <v>1</v>
      </c>
      <c r="L205">
        <v>51</v>
      </c>
      <c r="M205">
        <v>66</v>
      </c>
      <c r="N205" t="s">
        <v>1251</v>
      </c>
      <c r="O205" t="s">
        <v>1250</v>
      </c>
      <c r="P205" t="s">
        <v>527</v>
      </c>
      <c r="Q205" t="s">
        <v>21</v>
      </c>
      <c r="R205" t="s">
        <v>22</v>
      </c>
      <c r="S205">
        <v>299</v>
      </c>
      <c r="T205" t="s">
        <v>13</v>
      </c>
      <c r="V205" t="s">
        <v>810</v>
      </c>
      <c r="W205" t="s">
        <v>58</v>
      </c>
      <c r="AB205" t="s">
        <v>58</v>
      </c>
      <c r="AC205" t="s">
        <v>158</v>
      </c>
      <c r="AD205" t="s">
        <v>817</v>
      </c>
      <c r="AE205" t="s">
        <v>817</v>
      </c>
      <c r="AF205" t="s">
        <v>819</v>
      </c>
      <c r="AG205" t="s">
        <v>818</v>
      </c>
      <c r="AH205" t="s">
        <v>817</v>
      </c>
      <c r="AL205" t="s">
        <v>832</v>
      </c>
      <c r="AN205" t="s">
        <v>486</v>
      </c>
      <c r="AX205" t="s">
        <v>823</v>
      </c>
      <c r="AY205" t="s">
        <v>818</v>
      </c>
      <c r="AZ205" t="s">
        <v>818</v>
      </c>
      <c r="BA205" t="s">
        <v>1876</v>
      </c>
      <c r="BB205" t="s">
        <v>818</v>
      </c>
      <c r="BC205" t="s">
        <v>818</v>
      </c>
      <c r="BD205" t="s">
        <v>818</v>
      </c>
      <c r="BE205" t="s">
        <v>1876</v>
      </c>
      <c r="BF205" t="s">
        <v>818</v>
      </c>
      <c r="BG205" t="s">
        <v>818</v>
      </c>
      <c r="BH205" t="s">
        <v>818</v>
      </c>
      <c r="BI205" t="s">
        <v>818</v>
      </c>
      <c r="BJ205" t="s">
        <v>818</v>
      </c>
      <c r="BK205" t="s">
        <v>818</v>
      </c>
      <c r="BL205" t="s">
        <v>818</v>
      </c>
      <c r="BM205" t="s">
        <v>818</v>
      </c>
      <c r="BN205" t="s">
        <v>818</v>
      </c>
      <c r="BO205" t="s">
        <v>818</v>
      </c>
      <c r="BP205" t="s">
        <v>818</v>
      </c>
      <c r="BV205" t="s">
        <v>2071</v>
      </c>
      <c r="BW205" t="s">
        <v>2091</v>
      </c>
    </row>
    <row r="206" spans="1:75" x14ac:dyDescent="0.35">
      <c r="A206">
        <v>5940</v>
      </c>
      <c r="B206">
        <v>2021</v>
      </c>
      <c r="C206" t="s">
        <v>55</v>
      </c>
      <c r="D206">
        <v>2</v>
      </c>
      <c r="E206" t="s">
        <v>526</v>
      </c>
      <c r="F206" t="s">
        <v>1011</v>
      </c>
      <c r="G206" t="s">
        <v>675</v>
      </c>
      <c r="J206">
        <v>52</v>
      </c>
      <c r="K206">
        <v>1</v>
      </c>
      <c r="L206">
        <v>51</v>
      </c>
      <c r="M206">
        <v>66</v>
      </c>
      <c r="N206" t="s">
        <v>1251</v>
      </c>
      <c r="O206" t="s">
        <v>1250</v>
      </c>
      <c r="P206" t="s">
        <v>527</v>
      </c>
      <c r="Q206" t="s">
        <v>21</v>
      </c>
      <c r="R206" t="s">
        <v>22</v>
      </c>
      <c r="S206">
        <v>270</v>
      </c>
      <c r="T206" t="s">
        <v>13</v>
      </c>
      <c r="V206" t="s">
        <v>810</v>
      </c>
      <c r="W206" t="s">
        <v>58</v>
      </c>
      <c r="AB206" t="s">
        <v>58</v>
      </c>
      <c r="AC206" t="s">
        <v>158</v>
      </c>
      <c r="AD206" t="s">
        <v>817</v>
      </c>
      <c r="AE206" t="s">
        <v>817</v>
      </c>
      <c r="AF206" t="s">
        <v>817</v>
      </c>
      <c r="AG206" t="s">
        <v>818</v>
      </c>
      <c r="AH206" t="s">
        <v>817</v>
      </c>
      <c r="AI206" t="s">
        <v>832</v>
      </c>
      <c r="AN206" t="s">
        <v>486</v>
      </c>
      <c r="AV206" t="s">
        <v>16</v>
      </c>
      <c r="AX206" t="s">
        <v>1973</v>
      </c>
      <c r="AY206" t="s">
        <v>818</v>
      </c>
      <c r="AZ206" t="s">
        <v>818</v>
      </c>
      <c r="BA206" t="s">
        <v>1876</v>
      </c>
      <c r="BB206" t="s">
        <v>818</v>
      </c>
      <c r="BC206" t="s">
        <v>818</v>
      </c>
      <c r="BD206" t="s">
        <v>818</v>
      </c>
      <c r="BE206" t="s">
        <v>1876</v>
      </c>
      <c r="BF206" t="s">
        <v>1876</v>
      </c>
      <c r="BG206" t="s">
        <v>818</v>
      </c>
      <c r="BH206" t="s">
        <v>818</v>
      </c>
      <c r="BI206" t="s">
        <v>818</v>
      </c>
      <c r="BJ206" t="s">
        <v>818</v>
      </c>
      <c r="BK206" t="s">
        <v>818</v>
      </c>
      <c r="BL206" t="s">
        <v>818</v>
      </c>
      <c r="BM206" t="s">
        <v>818</v>
      </c>
      <c r="BN206" t="s">
        <v>818</v>
      </c>
      <c r="BO206" t="s">
        <v>818</v>
      </c>
      <c r="BP206" t="s">
        <v>818</v>
      </c>
      <c r="BV206" t="s">
        <v>2072</v>
      </c>
      <c r="BW206" t="s">
        <v>2092</v>
      </c>
    </row>
    <row r="207" spans="1:75" x14ac:dyDescent="0.35">
      <c r="A207">
        <v>6133</v>
      </c>
      <c r="B207">
        <v>2021</v>
      </c>
      <c r="C207" t="s">
        <v>55</v>
      </c>
      <c r="D207">
        <v>1</v>
      </c>
      <c r="E207" t="s">
        <v>56</v>
      </c>
      <c r="F207" t="s">
        <v>1765</v>
      </c>
      <c r="G207" t="s">
        <v>162</v>
      </c>
      <c r="J207">
        <v>57</v>
      </c>
      <c r="K207">
        <v>8</v>
      </c>
      <c r="L207">
        <v>1428</v>
      </c>
      <c r="M207">
        <v>1442</v>
      </c>
      <c r="N207" t="s">
        <v>1767</v>
      </c>
      <c r="O207" t="s">
        <v>1766</v>
      </c>
      <c r="P207" t="s">
        <v>57</v>
      </c>
      <c r="Q207" t="s">
        <v>12</v>
      </c>
      <c r="R207" t="s">
        <v>22</v>
      </c>
      <c r="S207">
        <v>299</v>
      </c>
      <c r="T207" t="s">
        <v>13</v>
      </c>
      <c r="V207" t="s">
        <v>30</v>
      </c>
      <c r="W207" t="s">
        <v>58</v>
      </c>
      <c r="AB207" t="s">
        <v>58</v>
      </c>
      <c r="AC207" t="s">
        <v>59</v>
      </c>
      <c r="AD207" t="s">
        <v>819</v>
      </c>
      <c r="AE207" t="s">
        <v>817</v>
      </c>
      <c r="AF207" t="s">
        <v>819</v>
      </c>
      <c r="AG207" t="s">
        <v>819</v>
      </c>
      <c r="AH207" t="s">
        <v>819</v>
      </c>
      <c r="AP207" t="s">
        <v>2022</v>
      </c>
      <c r="AQ207" t="s">
        <v>2002</v>
      </c>
      <c r="AX207" t="s">
        <v>60</v>
      </c>
      <c r="AY207" t="s">
        <v>818</v>
      </c>
      <c r="AZ207" t="s">
        <v>818</v>
      </c>
      <c r="BA207" t="s">
        <v>818</v>
      </c>
      <c r="BB207" t="s">
        <v>818</v>
      </c>
      <c r="BC207" t="s">
        <v>818</v>
      </c>
      <c r="BD207" t="s">
        <v>818</v>
      </c>
      <c r="BE207" t="s">
        <v>818</v>
      </c>
      <c r="BF207" t="s">
        <v>818</v>
      </c>
      <c r="BG207" t="s">
        <v>818</v>
      </c>
      <c r="BH207" t="s">
        <v>818</v>
      </c>
      <c r="BI207" t="s">
        <v>818</v>
      </c>
      <c r="BJ207" t="s">
        <v>818</v>
      </c>
      <c r="BK207" t="s">
        <v>818</v>
      </c>
      <c r="BL207" t="s">
        <v>818</v>
      </c>
      <c r="BM207" t="s">
        <v>818</v>
      </c>
      <c r="BN207" t="s">
        <v>818</v>
      </c>
      <c r="BO207" t="s">
        <v>818</v>
      </c>
      <c r="BP207" t="s">
        <v>818</v>
      </c>
    </row>
    <row r="208" spans="1:75" x14ac:dyDescent="0.35">
      <c r="A208">
        <v>6109</v>
      </c>
      <c r="B208">
        <v>2020</v>
      </c>
      <c r="C208" t="s">
        <v>9</v>
      </c>
      <c r="D208">
        <v>1</v>
      </c>
      <c r="E208" t="s">
        <v>139</v>
      </c>
      <c r="F208" t="s">
        <v>1675</v>
      </c>
      <c r="G208" t="s">
        <v>889</v>
      </c>
      <c r="J208">
        <v>129</v>
      </c>
      <c r="N208" t="s">
        <v>1702</v>
      </c>
      <c r="O208" t="s">
        <v>1701</v>
      </c>
      <c r="P208" t="s">
        <v>140</v>
      </c>
      <c r="Q208" t="s">
        <v>124</v>
      </c>
      <c r="R208" t="s">
        <v>22</v>
      </c>
      <c r="S208">
        <v>181</v>
      </c>
      <c r="T208" t="s">
        <v>13</v>
      </c>
      <c r="V208" t="s">
        <v>30</v>
      </c>
      <c r="W208" t="s">
        <v>253</v>
      </c>
      <c r="AB208" t="s">
        <v>253</v>
      </c>
      <c r="AC208" t="s">
        <v>78</v>
      </c>
      <c r="AD208" t="s">
        <v>819</v>
      </c>
      <c r="AE208" t="s">
        <v>819</v>
      </c>
      <c r="AF208" t="s">
        <v>818</v>
      </c>
      <c r="AG208" t="s">
        <v>819</v>
      </c>
      <c r="AH208" t="s">
        <v>818</v>
      </c>
      <c r="AP208" t="s">
        <v>2022</v>
      </c>
      <c r="AX208" t="s">
        <v>141</v>
      </c>
      <c r="AY208" t="s">
        <v>818</v>
      </c>
      <c r="AZ208" t="s">
        <v>1876</v>
      </c>
      <c r="BA208" t="s">
        <v>818</v>
      </c>
      <c r="BB208" t="s">
        <v>818</v>
      </c>
      <c r="BC208" t="s">
        <v>818</v>
      </c>
      <c r="BD208" t="s">
        <v>818</v>
      </c>
      <c r="BE208" t="s">
        <v>818</v>
      </c>
      <c r="BF208" t="s">
        <v>818</v>
      </c>
      <c r="BG208" t="s">
        <v>818</v>
      </c>
      <c r="BH208" t="s">
        <v>818</v>
      </c>
      <c r="BI208" t="s">
        <v>818</v>
      </c>
      <c r="BJ208" t="s">
        <v>1877</v>
      </c>
      <c r="BK208" t="s">
        <v>818</v>
      </c>
      <c r="BL208" t="s">
        <v>1877</v>
      </c>
      <c r="BM208" t="s">
        <v>818</v>
      </c>
      <c r="BN208" t="s">
        <v>818</v>
      </c>
      <c r="BO208" t="s">
        <v>818</v>
      </c>
      <c r="BP208" t="s">
        <v>1877</v>
      </c>
      <c r="BQ208" t="s">
        <v>142</v>
      </c>
      <c r="BT208" t="s">
        <v>1974</v>
      </c>
      <c r="BU208" t="s">
        <v>2037</v>
      </c>
    </row>
    <row r="209" spans="1:74" x14ac:dyDescent="0.35">
      <c r="A209">
        <v>6101</v>
      </c>
      <c r="B209">
        <v>2018</v>
      </c>
      <c r="C209" t="s">
        <v>18</v>
      </c>
      <c r="D209">
        <v>1</v>
      </c>
      <c r="E209" t="s">
        <v>174</v>
      </c>
      <c r="F209" t="s">
        <v>1675</v>
      </c>
      <c r="G209" t="s">
        <v>1302</v>
      </c>
      <c r="J209">
        <v>97</v>
      </c>
      <c r="L209">
        <v>119</v>
      </c>
      <c r="M209">
        <v>130</v>
      </c>
      <c r="N209" t="s">
        <v>1677</v>
      </c>
      <c r="O209" t="s">
        <v>1676</v>
      </c>
      <c r="P209" t="s">
        <v>175</v>
      </c>
      <c r="Q209" t="s">
        <v>37</v>
      </c>
      <c r="R209" t="s">
        <v>791</v>
      </c>
      <c r="S209">
        <v>180</v>
      </c>
      <c r="T209" t="s">
        <v>13</v>
      </c>
      <c r="V209" t="s">
        <v>30</v>
      </c>
      <c r="W209" t="s">
        <v>253</v>
      </c>
      <c r="AB209" t="s">
        <v>253</v>
      </c>
      <c r="AC209" t="s">
        <v>78</v>
      </c>
      <c r="AD209" t="s">
        <v>819</v>
      </c>
      <c r="AE209" t="s">
        <v>818</v>
      </c>
      <c r="AF209" t="s">
        <v>818</v>
      </c>
      <c r="AG209" t="s">
        <v>818</v>
      </c>
      <c r="AH209" t="s">
        <v>819</v>
      </c>
      <c r="AP209" t="s">
        <v>2000</v>
      </c>
      <c r="AX209" t="s">
        <v>176</v>
      </c>
      <c r="AY209" t="s">
        <v>818</v>
      </c>
      <c r="AZ209" t="s">
        <v>818</v>
      </c>
      <c r="BA209" t="s">
        <v>818</v>
      </c>
      <c r="BB209" t="s">
        <v>1876</v>
      </c>
      <c r="BC209" t="s">
        <v>1877</v>
      </c>
      <c r="BD209" t="s">
        <v>1878</v>
      </c>
      <c r="BE209" t="s">
        <v>818</v>
      </c>
      <c r="BF209" t="s">
        <v>818</v>
      </c>
      <c r="BG209" t="s">
        <v>818</v>
      </c>
      <c r="BH209" t="s">
        <v>818</v>
      </c>
      <c r="BI209" t="s">
        <v>818</v>
      </c>
      <c r="BJ209" t="s">
        <v>818</v>
      </c>
      <c r="BK209" t="s">
        <v>818</v>
      </c>
      <c r="BL209" t="s">
        <v>818</v>
      </c>
      <c r="BM209" t="s">
        <v>818</v>
      </c>
      <c r="BN209" t="s">
        <v>818</v>
      </c>
      <c r="BO209" t="s">
        <v>1877</v>
      </c>
      <c r="BP209" t="s">
        <v>1877</v>
      </c>
      <c r="BQ209" t="s">
        <v>177</v>
      </c>
    </row>
    <row r="210" spans="1:74" x14ac:dyDescent="0.35">
      <c r="A210">
        <v>6107</v>
      </c>
      <c r="B210">
        <v>2017</v>
      </c>
      <c r="C210" t="s">
        <v>104</v>
      </c>
      <c r="D210">
        <v>1</v>
      </c>
      <c r="E210" t="s">
        <v>147</v>
      </c>
      <c r="F210" t="s">
        <v>1695</v>
      </c>
      <c r="G210" t="s">
        <v>228</v>
      </c>
      <c r="J210">
        <v>43</v>
      </c>
      <c r="K210">
        <v>3</v>
      </c>
      <c r="L210">
        <v>551</v>
      </c>
      <c r="M210">
        <v>566</v>
      </c>
      <c r="N210" t="s">
        <v>1697</v>
      </c>
      <c r="O210" t="s">
        <v>1696</v>
      </c>
      <c r="P210" t="s">
        <v>148</v>
      </c>
      <c r="Q210" t="s">
        <v>1949</v>
      </c>
      <c r="R210" t="s">
        <v>791</v>
      </c>
      <c r="S210">
        <v>424</v>
      </c>
      <c r="T210" t="s">
        <v>13</v>
      </c>
      <c r="V210" t="s">
        <v>30</v>
      </c>
      <c r="W210" t="s">
        <v>253</v>
      </c>
      <c r="AB210" t="s">
        <v>253</v>
      </c>
      <c r="AC210" t="s">
        <v>78</v>
      </c>
      <c r="AD210" t="s">
        <v>819</v>
      </c>
      <c r="AE210" t="s">
        <v>819</v>
      </c>
      <c r="AF210" t="s">
        <v>818</v>
      </c>
      <c r="AG210" t="s">
        <v>819</v>
      </c>
      <c r="AH210" t="s">
        <v>818</v>
      </c>
      <c r="AP210" t="s">
        <v>2001</v>
      </c>
      <c r="AQ210" t="s">
        <v>2003</v>
      </c>
      <c r="AR210" t="s">
        <v>2000</v>
      </c>
      <c r="AX210" t="s">
        <v>149</v>
      </c>
      <c r="AY210" t="s">
        <v>818</v>
      </c>
      <c r="AZ210" t="s">
        <v>1876</v>
      </c>
      <c r="BA210" t="s">
        <v>818</v>
      </c>
      <c r="BB210" t="s">
        <v>818</v>
      </c>
      <c r="BC210" t="s">
        <v>1877</v>
      </c>
      <c r="BD210" t="s">
        <v>1876</v>
      </c>
      <c r="BE210" t="s">
        <v>818</v>
      </c>
      <c r="BF210" t="s">
        <v>818</v>
      </c>
      <c r="BG210" t="s">
        <v>818</v>
      </c>
      <c r="BH210" t="s">
        <v>818</v>
      </c>
      <c r="BI210" t="s">
        <v>818</v>
      </c>
      <c r="BJ210" t="s">
        <v>1877</v>
      </c>
      <c r="BK210" t="s">
        <v>818</v>
      </c>
      <c r="BL210" t="s">
        <v>1876</v>
      </c>
      <c r="BM210" t="s">
        <v>818</v>
      </c>
      <c r="BN210" t="s">
        <v>818</v>
      </c>
      <c r="BO210" t="s">
        <v>818</v>
      </c>
      <c r="BP210" t="s">
        <v>1877</v>
      </c>
      <c r="BQ210" t="s">
        <v>150</v>
      </c>
      <c r="BT210" t="s">
        <v>151</v>
      </c>
      <c r="BU210" t="s">
        <v>2037</v>
      </c>
    </row>
    <row r="211" spans="1:74" x14ac:dyDescent="0.35">
      <c r="A211">
        <v>5880</v>
      </c>
      <c r="B211">
        <v>2019</v>
      </c>
      <c r="C211" t="s">
        <v>75</v>
      </c>
      <c r="D211">
        <v>1</v>
      </c>
      <c r="E211" t="s">
        <v>641</v>
      </c>
      <c r="F211" t="s">
        <v>1084</v>
      </c>
      <c r="G211" t="s">
        <v>675</v>
      </c>
      <c r="J211">
        <v>50</v>
      </c>
      <c r="K211">
        <v>6</v>
      </c>
      <c r="L211">
        <v>749</v>
      </c>
      <c r="M211">
        <v>763</v>
      </c>
      <c r="N211" t="s">
        <v>1086</v>
      </c>
      <c r="O211" t="s">
        <v>1085</v>
      </c>
      <c r="P211" t="s">
        <v>301</v>
      </c>
      <c r="Q211" t="s">
        <v>21</v>
      </c>
      <c r="R211" t="s">
        <v>22</v>
      </c>
      <c r="S211">
        <v>391</v>
      </c>
      <c r="T211" t="s">
        <v>13</v>
      </c>
      <c r="V211" t="s">
        <v>23</v>
      </c>
      <c r="W211" t="s">
        <v>800</v>
      </c>
      <c r="AB211" t="s">
        <v>816</v>
      </c>
      <c r="AC211" t="s">
        <v>158</v>
      </c>
      <c r="AD211" t="s">
        <v>819</v>
      </c>
      <c r="AE211" t="s">
        <v>817</v>
      </c>
      <c r="AF211" t="s">
        <v>817</v>
      </c>
      <c r="AG211" t="s">
        <v>817</v>
      </c>
      <c r="AH211" t="s">
        <v>817</v>
      </c>
      <c r="AI211" t="s">
        <v>1833</v>
      </c>
      <c r="AJ211" t="s">
        <v>1840</v>
      </c>
      <c r="AN211" t="s">
        <v>1822</v>
      </c>
      <c r="AP211" t="s">
        <v>2003</v>
      </c>
      <c r="AX211" t="s">
        <v>642</v>
      </c>
      <c r="AY211" t="s">
        <v>1876</v>
      </c>
      <c r="AZ211" t="s">
        <v>818</v>
      </c>
      <c r="BA211" t="s">
        <v>1876</v>
      </c>
      <c r="BB211" t="s">
        <v>1876</v>
      </c>
      <c r="BC211" t="s">
        <v>818</v>
      </c>
      <c r="BD211" t="s">
        <v>818</v>
      </c>
      <c r="BE211" t="s">
        <v>1876</v>
      </c>
      <c r="BF211" t="s">
        <v>818</v>
      </c>
      <c r="BG211" t="s">
        <v>818</v>
      </c>
      <c r="BH211" t="s">
        <v>818</v>
      </c>
      <c r="BI211" t="s">
        <v>818</v>
      </c>
      <c r="BJ211" t="s">
        <v>818</v>
      </c>
      <c r="BK211" t="s">
        <v>818</v>
      </c>
      <c r="BL211" t="s">
        <v>818</v>
      </c>
      <c r="BM211" t="s">
        <v>818</v>
      </c>
      <c r="BN211" t="s">
        <v>818</v>
      </c>
      <c r="BO211" t="s">
        <v>818</v>
      </c>
      <c r="BP211" t="s">
        <v>818</v>
      </c>
      <c r="BT211" t="s">
        <v>1908</v>
      </c>
      <c r="BU211" t="s">
        <v>2038</v>
      </c>
    </row>
    <row r="212" spans="1:74" x14ac:dyDescent="0.35">
      <c r="A212">
        <v>6042</v>
      </c>
      <c r="B212">
        <v>2021</v>
      </c>
      <c r="C212" t="s">
        <v>55</v>
      </c>
      <c r="D212">
        <v>1</v>
      </c>
      <c r="E212" t="s">
        <v>314</v>
      </c>
      <c r="F212" t="s">
        <v>1508</v>
      </c>
      <c r="G212" t="s">
        <v>546</v>
      </c>
      <c r="H212" t="s">
        <v>1077</v>
      </c>
      <c r="I212" t="s">
        <v>1078</v>
      </c>
      <c r="J212">
        <v>11</v>
      </c>
      <c r="K212">
        <v>2</v>
      </c>
      <c r="L212">
        <v>73</v>
      </c>
      <c r="M212">
        <v>87</v>
      </c>
      <c r="N212" t="s">
        <v>1510</v>
      </c>
      <c r="O212" t="s">
        <v>1509</v>
      </c>
      <c r="P212" t="s">
        <v>315</v>
      </c>
      <c r="Q212" t="s">
        <v>21</v>
      </c>
      <c r="R212" t="s">
        <v>22</v>
      </c>
      <c r="S212">
        <v>250</v>
      </c>
      <c r="T212" t="s">
        <v>13</v>
      </c>
      <c r="V212" t="s">
        <v>14</v>
      </c>
      <c r="W212" t="s">
        <v>103</v>
      </c>
      <c r="AB212" t="s">
        <v>103</v>
      </c>
      <c r="AC212" t="s">
        <v>145</v>
      </c>
      <c r="AD212" t="s">
        <v>819</v>
      </c>
      <c r="AE212" t="s">
        <v>817</v>
      </c>
      <c r="AF212" t="s">
        <v>819</v>
      </c>
      <c r="AG212" t="s">
        <v>818</v>
      </c>
      <c r="AH212" t="s">
        <v>819</v>
      </c>
      <c r="AP212" t="s">
        <v>2001</v>
      </c>
      <c r="AQ212" t="s">
        <v>2003</v>
      </c>
      <c r="AR212" t="s">
        <v>2000</v>
      </c>
      <c r="AX212" t="s">
        <v>316</v>
      </c>
      <c r="AY212" t="s">
        <v>1876</v>
      </c>
      <c r="AZ212" t="s">
        <v>818</v>
      </c>
      <c r="BA212" t="s">
        <v>1876</v>
      </c>
      <c r="BB212" t="s">
        <v>818</v>
      </c>
      <c r="BC212" t="s">
        <v>818</v>
      </c>
      <c r="BD212" t="s">
        <v>818</v>
      </c>
      <c r="BE212" t="s">
        <v>818</v>
      </c>
      <c r="BF212" t="s">
        <v>818</v>
      </c>
      <c r="BG212" t="s">
        <v>818</v>
      </c>
      <c r="BH212" t="s">
        <v>818</v>
      </c>
      <c r="BI212" t="s">
        <v>818</v>
      </c>
      <c r="BJ212" t="s">
        <v>818</v>
      </c>
      <c r="BK212" t="s">
        <v>818</v>
      </c>
      <c r="BL212" t="s">
        <v>818</v>
      </c>
      <c r="BM212" t="s">
        <v>818</v>
      </c>
      <c r="BN212" t="s">
        <v>818</v>
      </c>
      <c r="BO212" t="s">
        <v>818</v>
      </c>
      <c r="BP212" t="s">
        <v>818</v>
      </c>
    </row>
    <row r="213" spans="1:74" x14ac:dyDescent="0.35">
      <c r="A213">
        <v>5901</v>
      </c>
      <c r="B213">
        <v>2022</v>
      </c>
      <c r="C213" t="s">
        <v>26</v>
      </c>
      <c r="D213">
        <v>1</v>
      </c>
      <c r="E213" t="s">
        <v>605</v>
      </c>
      <c r="F213" t="s">
        <v>1137</v>
      </c>
      <c r="G213" t="s">
        <v>525</v>
      </c>
      <c r="J213">
        <v>14</v>
      </c>
      <c r="K213">
        <v>19</v>
      </c>
      <c r="N213" t="s">
        <v>1139</v>
      </c>
      <c r="O213" t="s">
        <v>1138</v>
      </c>
      <c r="P213" t="s">
        <v>144</v>
      </c>
      <c r="Q213" t="s">
        <v>124</v>
      </c>
      <c r="R213" t="s">
        <v>791</v>
      </c>
      <c r="S213">
        <f>19+17</f>
        <v>36</v>
      </c>
      <c r="T213" t="s">
        <v>13</v>
      </c>
      <c r="V213" t="s">
        <v>23</v>
      </c>
      <c r="W213" t="s">
        <v>103</v>
      </c>
      <c r="AB213" t="s">
        <v>103</v>
      </c>
      <c r="AC213" t="s">
        <v>250</v>
      </c>
      <c r="AD213" t="s">
        <v>818</v>
      </c>
      <c r="AE213" t="s">
        <v>818</v>
      </c>
      <c r="AF213" t="s">
        <v>818</v>
      </c>
      <c r="AG213" t="s">
        <v>818</v>
      </c>
      <c r="AH213" t="s">
        <v>818</v>
      </c>
      <c r="AY213" t="s">
        <v>818</v>
      </c>
      <c r="AZ213" t="s">
        <v>818</v>
      </c>
      <c r="BA213" t="s">
        <v>1876</v>
      </c>
      <c r="BB213" t="s">
        <v>818</v>
      </c>
      <c r="BC213" t="s">
        <v>1876</v>
      </c>
      <c r="BD213" t="s">
        <v>818</v>
      </c>
      <c r="BE213" t="s">
        <v>818</v>
      </c>
      <c r="BF213" t="s">
        <v>818</v>
      </c>
      <c r="BG213" t="s">
        <v>818</v>
      </c>
      <c r="BH213" t="s">
        <v>818</v>
      </c>
      <c r="BI213" t="s">
        <v>818</v>
      </c>
      <c r="BJ213" t="s">
        <v>818</v>
      </c>
      <c r="BK213" t="s">
        <v>818</v>
      </c>
      <c r="BL213" t="s">
        <v>818</v>
      </c>
      <c r="BM213" t="s">
        <v>818</v>
      </c>
      <c r="BN213" t="s">
        <v>818</v>
      </c>
      <c r="BO213" t="s">
        <v>818</v>
      </c>
      <c r="BP213" t="s">
        <v>818</v>
      </c>
      <c r="BQ213" t="s">
        <v>1883</v>
      </c>
    </row>
    <row r="214" spans="1:74" x14ac:dyDescent="0.35">
      <c r="A214">
        <v>6049</v>
      </c>
      <c r="B214">
        <v>2017</v>
      </c>
      <c r="C214" t="s">
        <v>104</v>
      </c>
      <c r="D214">
        <v>1</v>
      </c>
      <c r="E214" t="s">
        <v>304</v>
      </c>
      <c r="F214" t="s">
        <v>1524</v>
      </c>
      <c r="G214" t="s">
        <v>1526</v>
      </c>
      <c r="J214">
        <v>44</v>
      </c>
      <c r="K214">
        <v>3</v>
      </c>
      <c r="L214">
        <v>515</v>
      </c>
      <c r="M214">
        <v>537</v>
      </c>
      <c r="N214" t="s">
        <v>1527</v>
      </c>
      <c r="O214" t="s">
        <v>1525</v>
      </c>
      <c r="P214" t="s">
        <v>153</v>
      </c>
      <c r="Q214" t="s">
        <v>124</v>
      </c>
      <c r="R214" t="s">
        <v>791</v>
      </c>
      <c r="S214">
        <v>100</v>
      </c>
      <c r="T214" t="s">
        <v>13</v>
      </c>
      <c r="V214" t="s">
        <v>23</v>
      </c>
      <c r="W214" t="s">
        <v>244</v>
      </c>
      <c r="AB214" t="s">
        <v>815</v>
      </c>
      <c r="AC214" t="s">
        <v>158</v>
      </c>
      <c r="AD214" t="s">
        <v>817</v>
      </c>
      <c r="AE214" t="s">
        <v>819</v>
      </c>
      <c r="AF214" t="s">
        <v>819</v>
      </c>
      <c r="AG214" t="s">
        <v>818</v>
      </c>
      <c r="AH214" t="s">
        <v>818</v>
      </c>
      <c r="AI214" t="s">
        <v>847</v>
      </c>
      <c r="AP214" t="s">
        <v>2000</v>
      </c>
      <c r="AQ214" t="s">
        <v>2001</v>
      </c>
      <c r="AX214" t="s">
        <v>848</v>
      </c>
      <c r="AY214" t="s">
        <v>818</v>
      </c>
      <c r="AZ214" t="s">
        <v>818</v>
      </c>
      <c r="BA214" t="s">
        <v>818</v>
      </c>
      <c r="BB214" t="s">
        <v>818</v>
      </c>
      <c r="BC214" t="s">
        <v>818</v>
      </c>
      <c r="BD214" t="s">
        <v>818</v>
      </c>
      <c r="BE214" t="s">
        <v>818</v>
      </c>
      <c r="BF214" t="s">
        <v>818</v>
      </c>
      <c r="BG214" t="s">
        <v>818</v>
      </c>
      <c r="BH214" t="s">
        <v>818</v>
      </c>
      <c r="BI214" t="s">
        <v>1877</v>
      </c>
      <c r="BJ214" t="s">
        <v>1877</v>
      </c>
      <c r="BK214" t="s">
        <v>818</v>
      </c>
      <c r="BL214" t="s">
        <v>1876</v>
      </c>
      <c r="BM214" t="s">
        <v>1877</v>
      </c>
      <c r="BN214" t="s">
        <v>818</v>
      </c>
      <c r="BO214" t="s">
        <v>818</v>
      </c>
      <c r="BP214" t="s">
        <v>1877</v>
      </c>
      <c r="BT214" t="s">
        <v>1975</v>
      </c>
      <c r="BU214" t="s">
        <v>2037</v>
      </c>
      <c r="BV214" t="s">
        <v>2074</v>
      </c>
    </row>
    <row r="215" spans="1:74" x14ac:dyDescent="0.35">
      <c r="A215">
        <v>6049</v>
      </c>
      <c r="B215">
        <v>2017</v>
      </c>
      <c r="C215" t="s">
        <v>104</v>
      </c>
      <c r="D215">
        <v>2</v>
      </c>
      <c r="E215" t="s">
        <v>304</v>
      </c>
      <c r="F215" t="s">
        <v>1524</v>
      </c>
      <c r="G215" t="s">
        <v>1526</v>
      </c>
      <c r="J215">
        <v>44</v>
      </c>
      <c r="K215">
        <v>3</v>
      </c>
      <c r="L215">
        <v>515</v>
      </c>
      <c r="M215">
        <v>537</v>
      </c>
      <c r="N215" t="s">
        <v>1527</v>
      </c>
      <c r="O215" t="s">
        <v>1525</v>
      </c>
      <c r="P215" t="s">
        <v>153</v>
      </c>
      <c r="Q215" t="s">
        <v>124</v>
      </c>
      <c r="R215" t="s">
        <v>791</v>
      </c>
      <c r="S215">
        <v>100</v>
      </c>
      <c r="T215" t="s">
        <v>13</v>
      </c>
      <c r="V215" t="s">
        <v>23</v>
      </c>
      <c r="W215" t="s">
        <v>244</v>
      </c>
      <c r="AB215" t="s">
        <v>815</v>
      </c>
      <c r="AC215" t="s">
        <v>45</v>
      </c>
      <c r="AD215" t="s">
        <v>819</v>
      </c>
      <c r="AE215" t="s">
        <v>821</v>
      </c>
      <c r="AF215" t="s">
        <v>819</v>
      </c>
      <c r="AG215" t="s">
        <v>818</v>
      </c>
      <c r="AH215" t="s">
        <v>818</v>
      </c>
      <c r="AI215" t="s">
        <v>847</v>
      </c>
      <c r="AS215" t="s">
        <v>2002</v>
      </c>
      <c r="AX215" t="s">
        <v>1991</v>
      </c>
      <c r="AY215" t="s">
        <v>818</v>
      </c>
      <c r="AZ215" t="s">
        <v>818</v>
      </c>
      <c r="BA215" t="s">
        <v>818</v>
      </c>
      <c r="BB215" t="s">
        <v>818</v>
      </c>
      <c r="BC215" t="s">
        <v>818</v>
      </c>
      <c r="BD215" t="s">
        <v>818</v>
      </c>
      <c r="BE215" t="s">
        <v>818</v>
      </c>
      <c r="BF215" t="s">
        <v>818</v>
      </c>
      <c r="BG215" t="s">
        <v>818</v>
      </c>
      <c r="BH215" t="s">
        <v>818</v>
      </c>
      <c r="BI215" t="s">
        <v>1876</v>
      </c>
      <c r="BJ215" t="s">
        <v>818</v>
      </c>
      <c r="BK215" t="s">
        <v>818</v>
      </c>
      <c r="BL215" t="s">
        <v>818</v>
      </c>
      <c r="BM215" t="s">
        <v>818</v>
      </c>
      <c r="BN215" t="s">
        <v>818</v>
      </c>
      <c r="BO215" t="s">
        <v>818</v>
      </c>
      <c r="BP215" t="s">
        <v>1877</v>
      </c>
      <c r="BT215" t="s">
        <v>1975</v>
      </c>
      <c r="BU215" t="s">
        <v>2037</v>
      </c>
      <c r="BV215" t="s">
        <v>2074</v>
      </c>
    </row>
    <row r="216" spans="1:74" x14ac:dyDescent="0.35">
      <c r="A216">
        <v>6049</v>
      </c>
      <c r="B216">
        <v>2017</v>
      </c>
      <c r="C216" t="s">
        <v>104</v>
      </c>
      <c r="D216">
        <v>3</v>
      </c>
      <c r="E216" t="s">
        <v>304</v>
      </c>
      <c r="F216" t="s">
        <v>1524</v>
      </c>
      <c r="G216" t="s">
        <v>1526</v>
      </c>
      <c r="J216">
        <v>44</v>
      </c>
      <c r="K216">
        <v>3</v>
      </c>
      <c r="L216">
        <v>515</v>
      </c>
      <c r="M216">
        <v>537</v>
      </c>
      <c r="N216" t="s">
        <v>1527</v>
      </c>
      <c r="O216" t="s">
        <v>1525</v>
      </c>
      <c r="P216" t="s">
        <v>153</v>
      </c>
      <c r="Q216" t="s">
        <v>124</v>
      </c>
      <c r="R216" t="s">
        <v>791</v>
      </c>
      <c r="S216">
        <v>100</v>
      </c>
      <c r="T216" t="s">
        <v>13</v>
      </c>
      <c r="V216" t="s">
        <v>23</v>
      </c>
      <c r="W216" t="s">
        <v>253</v>
      </c>
      <c r="AB216" t="s">
        <v>253</v>
      </c>
      <c r="AC216" t="s">
        <v>78</v>
      </c>
      <c r="AD216" t="s">
        <v>819</v>
      </c>
      <c r="AE216" t="s">
        <v>819</v>
      </c>
      <c r="AF216" t="s">
        <v>819</v>
      </c>
      <c r="AG216" t="s">
        <v>818</v>
      </c>
      <c r="AH216" t="s">
        <v>818</v>
      </c>
      <c r="AI216" t="s">
        <v>847</v>
      </c>
      <c r="AP216" t="s">
        <v>2000</v>
      </c>
      <c r="AV216" t="s">
        <v>16</v>
      </c>
      <c r="AX216" t="s">
        <v>849</v>
      </c>
      <c r="AY216" t="s">
        <v>818</v>
      </c>
      <c r="AZ216" t="s">
        <v>818</v>
      </c>
      <c r="BA216" t="s">
        <v>818</v>
      </c>
      <c r="BB216" t="s">
        <v>818</v>
      </c>
      <c r="BC216" t="s">
        <v>818</v>
      </c>
      <c r="BD216" t="s">
        <v>1877</v>
      </c>
      <c r="BE216" t="s">
        <v>818</v>
      </c>
      <c r="BF216" t="s">
        <v>818</v>
      </c>
      <c r="BG216" t="s">
        <v>818</v>
      </c>
      <c r="BH216" t="s">
        <v>818</v>
      </c>
      <c r="BI216" t="s">
        <v>818</v>
      </c>
      <c r="BJ216" t="s">
        <v>818</v>
      </c>
      <c r="BK216" t="s">
        <v>818</v>
      </c>
      <c r="BL216" t="s">
        <v>818</v>
      </c>
      <c r="BM216" t="s">
        <v>818</v>
      </c>
      <c r="BN216" t="s">
        <v>818</v>
      </c>
      <c r="BO216" t="s">
        <v>818</v>
      </c>
      <c r="BP216" t="s">
        <v>1877</v>
      </c>
      <c r="BT216" t="s">
        <v>1975</v>
      </c>
      <c r="BU216" t="s">
        <v>2037</v>
      </c>
      <c r="BV216" t="s">
        <v>2074</v>
      </c>
    </row>
    <row r="217" spans="1:74" x14ac:dyDescent="0.35">
      <c r="A217">
        <v>5935</v>
      </c>
      <c r="B217">
        <v>2021</v>
      </c>
      <c r="C217" t="s">
        <v>55</v>
      </c>
      <c r="D217">
        <v>1</v>
      </c>
      <c r="E217" t="s">
        <v>538</v>
      </c>
      <c r="F217" t="s">
        <v>1233</v>
      </c>
      <c r="G217" t="s">
        <v>539</v>
      </c>
      <c r="J217">
        <v>2021</v>
      </c>
      <c r="N217" t="s">
        <v>1235</v>
      </c>
      <c r="O217" t="s">
        <v>1234</v>
      </c>
      <c r="P217" t="s">
        <v>539</v>
      </c>
      <c r="Q217" t="s">
        <v>21</v>
      </c>
      <c r="R217" t="s">
        <v>22</v>
      </c>
      <c r="S217">
        <v>853</v>
      </c>
      <c r="T217" t="s">
        <v>13</v>
      </c>
      <c r="V217" t="s">
        <v>14</v>
      </c>
      <c r="W217" t="s">
        <v>172</v>
      </c>
      <c r="AB217" t="s">
        <v>1992</v>
      </c>
      <c r="AC217" t="s">
        <v>116</v>
      </c>
      <c r="AD217" t="s">
        <v>819</v>
      </c>
      <c r="AE217" t="s">
        <v>818</v>
      </c>
      <c r="AF217" t="s">
        <v>819</v>
      </c>
      <c r="AG217" t="s">
        <v>818</v>
      </c>
      <c r="AH217" t="s">
        <v>818</v>
      </c>
      <c r="AI217" t="s">
        <v>617</v>
      </c>
      <c r="AP217" t="s">
        <v>2002</v>
      </c>
      <c r="AX217" t="s">
        <v>540</v>
      </c>
      <c r="AY217" t="s">
        <v>818</v>
      </c>
      <c r="AZ217" t="s">
        <v>818</v>
      </c>
      <c r="BA217" t="s">
        <v>818</v>
      </c>
      <c r="BB217" t="s">
        <v>1876</v>
      </c>
      <c r="BC217" t="s">
        <v>818</v>
      </c>
      <c r="BD217" t="s">
        <v>818</v>
      </c>
      <c r="BE217" t="s">
        <v>818</v>
      </c>
      <c r="BF217" t="s">
        <v>818</v>
      </c>
      <c r="BG217" t="s">
        <v>818</v>
      </c>
      <c r="BH217" t="s">
        <v>818</v>
      </c>
      <c r="BI217" t="s">
        <v>818</v>
      </c>
      <c r="BJ217" t="s">
        <v>818</v>
      </c>
      <c r="BK217" t="s">
        <v>818</v>
      </c>
      <c r="BL217" t="s">
        <v>818</v>
      </c>
      <c r="BM217" t="s">
        <v>818</v>
      </c>
      <c r="BN217" t="s">
        <v>818</v>
      </c>
      <c r="BO217" t="s">
        <v>818</v>
      </c>
      <c r="BP217" t="s">
        <v>818</v>
      </c>
    </row>
    <row r="218" spans="1:74" x14ac:dyDescent="0.35">
      <c r="A218">
        <v>6119</v>
      </c>
      <c r="B218">
        <v>2017</v>
      </c>
      <c r="C218" t="s">
        <v>104</v>
      </c>
      <c r="D218">
        <v>1</v>
      </c>
      <c r="E218" t="s">
        <v>105</v>
      </c>
      <c r="F218" t="s">
        <v>1731</v>
      </c>
      <c r="G218" t="s">
        <v>860</v>
      </c>
      <c r="J218">
        <v>33</v>
      </c>
      <c r="K218">
        <v>4</v>
      </c>
      <c r="L218">
        <v>586</v>
      </c>
      <c r="M218">
        <v>599</v>
      </c>
      <c r="N218" t="s">
        <v>1733</v>
      </c>
      <c r="O218" t="s">
        <v>1732</v>
      </c>
      <c r="P218" t="s">
        <v>44</v>
      </c>
      <c r="Q218" t="s">
        <v>29</v>
      </c>
      <c r="R218" t="s">
        <v>22</v>
      </c>
      <c r="S218">
        <v>322</v>
      </c>
      <c r="T218" t="s">
        <v>13</v>
      </c>
      <c r="V218" t="s">
        <v>811</v>
      </c>
      <c r="W218" t="s">
        <v>63</v>
      </c>
      <c r="AB218" t="s">
        <v>809</v>
      </c>
      <c r="AC218" t="s">
        <v>45</v>
      </c>
      <c r="AD218" t="s">
        <v>819</v>
      </c>
      <c r="AE218" t="s">
        <v>818</v>
      </c>
      <c r="AF218" t="s">
        <v>817</v>
      </c>
      <c r="AG218" t="s">
        <v>818</v>
      </c>
      <c r="AH218" t="s">
        <v>817</v>
      </c>
      <c r="AX218" t="s">
        <v>844</v>
      </c>
      <c r="AY218" t="s">
        <v>818</v>
      </c>
      <c r="AZ218" t="s">
        <v>818</v>
      </c>
      <c r="BA218" t="s">
        <v>1878</v>
      </c>
      <c r="BB218" t="s">
        <v>818</v>
      </c>
      <c r="BC218" t="s">
        <v>818</v>
      </c>
      <c r="BD218" t="s">
        <v>818</v>
      </c>
      <c r="BE218" t="s">
        <v>818</v>
      </c>
      <c r="BF218" t="s">
        <v>818</v>
      </c>
      <c r="BG218" t="s">
        <v>818</v>
      </c>
      <c r="BH218" t="s">
        <v>818</v>
      </c>
      <c r="BI218" t="s">
        <v>818</v>
      </c>
      <c r="BJ218" t="s">
        <v>818</v>
      </c>
      <c r="BK218" t="s">
        <v>818</v>
      </c>
      <c r="BL218" t="s">
        <v>818</v>
      </c>
      <c r="BM218" t="s">
        <v>818</v>
      </c>
      <c r="BN218" t="s">
        <v>818</v>
      </c>
      <c r="BO218" t="s">
        <v>818</v>
      </c>
      <c r="BP218" t="s">
        <v>818</v>
      </c>
    </row>
    <row r="219" spans="1:74" x14ac:dyDescent="0.35">
      <c r="A219">
        <v>6119</v>
      </c>
      <c r="B219">
        <v>2017</v>
      </c>
      <c r="C219" t="s">
        <v>104</v>
      </c>
      <c r="D219">
        <v>2</v>
      </c>
      <c r="E219" t="s">
        <v>105</v>
      </c>
      <c r="F219" t="s">
        <v>1731</v>
      </c>
      <c r="G219" t="s">
        <v>860</v>
      </c>
      <c r="J219">
        <v>33</v>
      </c>
      <c r="K219">
        <v>4</v>
      </c>
      <c r="L219">
        <v>586</v>
      </c>
      <c r="M219">
        <v>599</v>
      </c>
      <c r="N219" t="s">
        <v>1733</v>
      </c>
      <c r="O219" t="s">
        <v>1732</v>
      </c>
      <c r="P219" t="s">
        <v>44</v>
      </c>
      <c r="Q219" t="s">
        <v>29</v>
      </c>
      <c r="R219" t="s">
        <v>22</v>
      </c>
      <c r="S219">
        <v>671</v>
      </c>
      <c r="T219" t="s">
        <v>13</v>
      </c>
      <c r="V219" t="s">
        <v>811</v>
      </c>
      <c r="W219" t="s">
        <v>63</v>
      </c>
      <c r="AB219" t="s">
        <v>809</v>
      </c>
      <c r="AC219" t="s">
        <v>84</v>
      </c>
      <c r="AD219" t="s">
        <v>819</v>
      </c>
      <c r="AE219" t="s">
        <v>818</v>
      </c>
      <c r="AF219" t="s">
        <v>819</v>
      </c>
      <c r="AG219" t="s">
        <v>818</v>
      </c>
      <c r="AH219" t="s">
        <v>817</v>
      </c>
      <c r="AX219" t="s">
        <v>844</v>
      </c>
      <c r="AY219" t="s">
        <v>818</v>
      </c>
      <c r="AZ219" t="s">
        <v>818</v>
      </c>
      <c r="BA219" t="s">
        <v>1878</v>
      </c>
      <c r="BB219" t="s">
        <v>818</v>
      </c>
      <c r="BC219" t="s">
        <v>818</v>
      </c>
      <c r="BD219" t="s">
        <v>818</v>
      </c>
      <c r="BE219" t="s">
        <v>818</v>
      </c>
      <c r="BF219" t="s">
        <v>818</v>
      </c>
      <c r="BG219" t="s">
        <v>818</v>
      </c>
      <c r="BH219" t="s">
        <v>818</v>
      </c>
      <c r="BI219" t="s">
        <v>818</v>
      </c>
      <c r="BJ219" t="s">
        <v>818</v>
      </c>
      <c r="BK219" t="s">
        <v>818</v>
      </c>
      <c r="BL219" t="s">
        <v>818</v>
      </c>
      <c r="BM219" t="s">
        <v>818</v>
      </c>
      <c r="BN219" t="s">
        <v>818</v>
      </c>
      <c r="BO219" t="s">
        <v>818</v>
      </c>
      <c r="BP219" t="s">
        <v>818</v>
      </c>
    </row>
    <row r="220" spans="1:74" x14ac:dyDescent="0.35">
      <c r="A220">
        <v>5914</v>
      </c>
      <c r="B220">
        <v>2018</v>
      </c>
      <c r="C220" t="s">
        <v>18</v>
      </c>
      <c r="D220">
        <v>1</v>
      </c>
      <c r="E220" t="s">
        <v>576</v>
      </c>
      <c r="F220" t="s">
        <v>1174</v>
      </c>
      <c r="G220" t="s">
        <v>1176</v>
      </c>
      <c r="J220">
        <v>62</v>
      </c>
      <c r="K220">
        <v>1</v>
      </c>
      <c r="L220">
        <v>14</v>
      </c>
      <c r="M220">
        <v>29</v>
      </c>
      <c r="N220" t="s">
        <v>1177</v>
      </c>
      <c r="O220" t="s">
        <v>1175</v>
      </c>
      <c r="P220" t="s">
        <v>577</v>
      </c>
      <c r="Q220" t="s">
        <v>37</v>
      </c>
      <c r="R220" t="s">
        <v>791</v>
      </c>
      <c r="S220">
        <v>20</v>
      </c>
      <c r="T220" t="s">
        <v>13</v>
      </c>
      <c r="V220" t="s">
        <v>23</v>
      </c>
      <c r="W220" t="s">
        <v>244</v>
      </c>
      <c r="AB220" t="s">
        <v>815</v>
      </c>
      <c r="AC220" t="s">
        <v>91</v>
      </c>
      <c r="AD220" t="s">
        <v>818</v>
      </c>
      <c r="AE220" t="s">
        <v>818</v>
      </c>
      <c r="AF220" t="s">
        <v>818</v>
      </c>
      <c r="AG220" t="s">
        <v>818</v>
      </c>
      <c r="AH220" t="s">
        <v>818</v>
      </c>
      <c r="AX220" t="s">
        <v>189</v>
      </c>
      <c r="AY220" t="s">
        <v>818</v>
      </c>
      <c r="AZ220" t="s">
        <v>818</v>
      </c>
      <c r="BA220" t="s">
        <v>1876</v>
      </c>
      <c r="BB220" t="s">
        <v>818</v>
      </c>
      <c r="BC220" t="s">
        <v>1876</v>
      </c>
      <c r="BD220" t="s">
        <v>818</v>
      </c>
      <c r="BE220" t="s">
        <v>818</v>
      </c>
      <c r="BF220" t="s">
        <v>818</v>
      </c>
      <c r="BG220" t="s">
        <v>818</v>
      </c>
      <c r="BH220" t="s">
        <v>818</v>
      </c>
      <c r="BI220" t="s">
        <v>818</v>
      </c>
      <c r="BJ220" t="s">
        <v>818</v>
      </c>
      <c r="BK220" t="s">
        <v>818</v>
      </c>
      <c r="BL220" t="s">
        <v>818</v>
      </c>
      <c r="BM220" t="s">
        <v>818</v>
      </c>
      <c r="BN220" t="s">
        <v>1877</v>
      </c>
      <c r="BO220" t="s">
        <v>818</v>
      </c>
      <c r="BP220" t="s">
        <v>818</v>
      </c>
    </row>
    <row r="221" spans="1:74" x14ac:dyDescent="0.35">
      <c r="A221">
        <v>5914</v>
      </c>
      <c r="B221">
        <v>2018</v>
      </c>
      <c r="C221" t="s">
        <v>18</v>
      </c>
      <c r="D221">
        <v>2</v>
      </c>
      <c r="E221" t="s">
        <v>576</v>
      </c>
      <c r="F221" t="s">
        <v>1174</v>
      </c>
      <c r="G221" t="s">
        <v>1176</v>
      </c>
      <c r="J221">
        <v>62</v>
      </c>
      <c r="K221">
        <v>1</v>
      </c>
      <c r="L221">
        <v>14</v>
      </c>
      <c r="M221">
        <v>29</v>
      </c>
      <c r="N221" t="s">
        <v>1177</v>
      </c>
      <c r="O221" t="s">
        <v>1175</v>
      </c>
      <c r="P221" t="s">
        <v>577</v>
      </c>
      <c r="Q221" t="s">
        <v>37</v>
      </c>
      <c r="R221" t="s">
        <v>791</v>
      </c>
      <c r="S221">
        <v>20</v>
      </c>
      <c r="T221" t="s">
        <v>13</v>
      </c>
      <c r="V221" t="s">
        <v>811</v>
      </c>
      <c r="W221" t="s">
        <v>244</v>
      </c>
      <c r="AB221" t="s">
        <v>815</v>
      </c>
      <c r="AC221" t="s">
        <v>91</v>
      </c>
      <c r="AD221" t="s">
        <v>818</v>
      </c>
      <c r="AE221" t="s">
        <v>818</v>
      </c>
      <c r="AF221" t="s">
        <v>818</v>
      </c>
      <c r="AG221" t="s">
        <v>818</v>
      </c>
      <c r="AH221" t="s">
        <v>818</v>
      </c>
      <c r="AX221" t="s">
        <v>189</v>
      </c>
      <c r="AY221" t="s">
        <v>818</v>
      </c>
      <c r="AZ221" t="s">
        <v>818</v>
      </c>
      <c r="BA221" t="s">
        <v>1876</v>
      </c>
      <c r="BB221" t="s">
        <v>818</v>
      </c>
      <c r="BC221" t="s">
        <v>1878</v>
      </c>
      <c r="BD221" t="s">
        <v>818</v>
      </c>
      <c r="BE221" t="s">
        <v>818</v>
      </c>
      <c r="BF221" t="s">
        <v>818</v>
      </c>
      <c r="BG221" t="s">
        <v>818</v>
      </c>
      <c r="BH221" t="s">
        <v>818</v>
      </c>
      <c r="BI221" t="s">
        <v>818</v>
      </c>
      <c r="BJ221" t="s">
        <v>818</v>
      </c>
      <c r="BK221" t="s">
        <v>818</v>
      </c>
      <c r="BL221" t="s">
        <v>818</v>
      </c>
      <c r="BM221" t="s">
        <v>818</v>
      </c>
      <c r="BN221" t="s">
        <v>818</v>
      </c>
      <c r="BO221" t="s">
        <v>818</v>
      </c>
      <c r="BP221" t="s">
        <v>818</v>
      </c>
    </row>
    <row r="222" spans="1:74" x14ac:dyDescent="0.35">
      <c r="A222">
        <v>5888</v>
      </c>
      <c r="B222">
        <v>2018</v>
      </c>
      <c r="C222" t="s">
        <v>18</v>
      </c>
      <c r="D222">
        <v>1</v>
      </c>
      <c r="E222" t="s">
        <v>627</v>
      </c>
      <c r="F222" t="s">
        <v>1090</v>
      </c>
      <c r="G222" t="s">
        <v>366</v>
      </c>
      <c r="J222">
        <v>40</v>
      </c>
      <c r="K222">
        <v>3</v>
      </c>
      <c r="L222">
        <v>353</v>
      </c>
      <c r="M222">
        <v>378</v>
      </c>
      <c r="N222" t="s">
        <v>1111</v>
      </c>
      <c r="O222" t="s">
        <v>1110</v>
      </c>
      <c r="P222" t="s">
        <v>392</v>
      </c>
      <c r="Q222" t="s">
        <v>21</v>
      </c>
      <c r="R222" t="s">
        <v>22</v>
      </c>
      <c r="S222">
        <v>529</v>
      </c>
      <c r="T222" t="s">
        <v>13</v>
      </c>
      <c r="V222" t="s">
        <v>23</v>
      </c>
      <c r="W222" t="s">
        <v>244</v>
      </c>
      <c r="AB222" t="s">
        <v>815</v>
      </c>
      <c r="AC222" t="s">
        <v>91</v>
      </c>
      <c r="AD222" t="s">
        <v>819</v>
      </c>
      <c r="AE222" t="s">
        <v>818</v>
      </c>
      <c r="AF222" t="s">
        <v>819</v>
      </c>
      <c r="AG222" t="s">
        <v>819</v>
      </c>
      <c r="AH222" t="s">
        <v>817</v>
      </c>
      <c r="AI222" t="s">
        <v>426</v>
      </c>
      <c r="AJ222" t="s">
        <v>738</v>
      </c>
      <c r="AK222" t="s">
        <v>1976</v>
      </c>
      <c r="AL222" t="s">
        <v>426</v>
      </c>
      <c r="AN222" t="s">
        <v>732</v>
      </c>
      <c r="AS222" t="s">
        <v>2002</v>
      </c>
      <c r="AX222" t="s">
        <v>628</v>
      </c>
      <c r="AY222" t="s">
        <v>818</v>
      </c>
      <c r="AZ222" t="s">
        <v>818</v>
      </c>
      <c r="BA222" t="s">
        <v>818</v>
      </c>
      <c r="BB222" t="s">
        <v>818</v>
      </c>
      <c r="BC222" t="s">
        <v>818</v>
      </c>
      <c r="BD222" t="s">
        <v>818</v>
      </c>
      <c r="BE222" t="s">
        <v>818</v>
      </c>
      <c r="BF222" t="s">
        <v>818</v>
      </c>
      <c r="BG222" t="s">
        <v>818</v>
      </c>
      <c r="BH222" t="s">
        <v>1876</v>
      </c>
      <c r="BI222" t="s">
        <v>818</v>
      </c>
      <c r="BJ222" t="s">
        <v>818</v>
      </c>
      <c r="BK222" t="s">
        <v>818</v>
      </c>
      <c r="BL222" t="s">
        <v>818</v>
      </c>
      <c r="BM222" t="s">
        <v>818</v>
      </c>
      <c r="BN222" t="s">
        <v>818</v>
      </c>
      <c r="BO222" t="s">
        <v>818</v>
      </c>
      <c r="BP222" t="s">
        <v>818</v>
      </c>
    </row>
    <row r="223" spans="1:74" x14ac:dyDescent="0.35">
      <c r="A223">
        <v>6062</v>
      </c>
      <c r="B223">
        <v>2016</v>
      </c>
      <c r="C223" t="s">
        <v>42</v>
      </c>
      <c r="D223">
        <v>1</v>
      </c>
      <c r="E223" t="s">
        <v>271</v>
      </c>
      <c r="F223" t="s">
        <v>1556</v>
      </c>
      <c r="G223" t="s">
        <v>571</v>
      </c>
      <c r="J223">
        <v>46</v>
      </c>
      <c r="L223">
        <v>71</v>
      </c>
      <c r="M223">
        <v>80</v>
      </c>
      <c r="N223" t="s">
        <v>1558</v>
      </c>
      <c r="O223" t="s">
        <v>1557</v>
      </c>
      <c r="P223" t="s">
        <v>272</v>
      </c>
      <c r="Q223" t="s">
        <v>12</v>
      </c>
      <c r="R223" t="s">
        <v>22</v>
      </c>
      <c r="S223">
        <v>149</v>
      </c>
      <c r="T223" t="s">
        <v>13</v>
      </c>
      <c r="V223" t="s">
        <v>23</v>
      </c>
      <c r="W223" t="s">
        <v>793</v>
      </c>
      <c r="AB223" t="s">
        <v>815</v>
      </c>
      <c r="AC223" t="s">
        <v>53</v>
      </c>
      <c r="AD223" t="s">
        <v>819</v>
      </c>
      <c r="AE223" t="s">
        <v>818</v>
      </c>
      <c r="AF223" t="s">
        <v>817</v>
      </c>
      <c r="AG223" t="s">
        <v>819</v>
      </c>
      <c r="AH223" t="s">
        <v>817</v>
      </c>
      <c r="AP223" t="s">
        <v>2002</v>
      </c>
      <c r="AQ223" t="s">
        <v>2001</v>
      </c>
      <c r="AR223" t="s">
        <v>2022</v>
      </c>
      <c r="AX223" t="s">
        <v>273</v>
      </c>
      <c r="AY223" t="s">
        <v>818</v>
      </c>
      <c r="AZ223" t="s">
        <v>818</v>
      </c>
      <c r="BA223" t="s">
        <v>818</v>
      </c>
      <c r="BB223" t="s">
        <v>818</v>
      </c>
      <c r="BC223" t="s">
        <v>818</v>
      </c>
      <c r="BD223" t="s">
        <v>818</v>
      </c>
      <c r="BE223" t="s">
        <v>818</v>
      </c>
      <c r="BF223" t="s">
        <v>818</v>
      </c>
      <c r="BG223" t="s">
        <v>818</v>
      </c>
      <c r="BH223" t="s">
        <v>818</v>
      </c>
      <c r="BI223" t="s">
        <v>818</v>
      </c>
      <c r="BJ223" t="s">
        <v>818</v>
      </c>
      <c r="BK223" t="s">
        <v>818</v>
      </c>
      <c r="BL223" t="s">
        <v>818</v>
      </c>
      <c r="BM223" t="s">
        <v>818</v>
      </c>
      <c r="BN223" t="s">
        <v>818</v>
      </c>
      <c r="BO223" t="s">
        <v>818</v>
      </c>
      <c r="BP223" t="s">
        <v>818</v>
      </c>
    </row>
    <row r="224" spans="1:74" x14ac:dyDescent="0.35">
      <c r="A224">
        <v>6126</v>
      </c>
      <c r="B224">
        <v>2023</v>
      </c>
      <c r="C224" t="s">
        <v>80</v>
      </c>
      <c r="D224">
        <v>1</v>
      </c>
      <c r="E224" t="s">
        <v>81</v>
      </c>
      <c r="F224" t="s">
        <v>1746</v>
      </c>
      <c r="G224" t="s">
        <v>1298</v>
      </c>
      <c r="J224">
        <v>15</v>
      </c>
      <c r="K224">
        <v>1</v>
      </c>
      <c r="L224">
        <v>201</v>
      </c>
      <c r="M224">
        <v>218</v>
      </c>
      <c r="N224" t="s">
        <v>1748</v>
      </c>
      <c r="O224" t="s">
        <v>1747</v>
      </c>
      <c r="P224" t="s">
        <v>82</v>
      </c>
      <c r="Q224" t="s">
        <v>21</v>
      </c>
      <c r="R224" t="s">
        <v>83</v>
      </c>
      <c r="S224">
        <v>241</v>
      </c>
      <c r="T224" t="s">
        <v>13</v>
      </c>
      <c r="V224" t="s">
        <v>23</v>
      </c>
      <c r="W224" t="s">
        <v>244</v>
      </c>
      <c r="AB224" t="s">
        <v>815</v>
      </c>
      <c r="AC224" t="s">
        <v>84</v>
      </c>
      <c r="AD224" t="s">
        <v>818</v>
      </c>
      <c r="AE224" t="s">
        <v>818</v>
      </c>
      <c r="AF224" t="s">
        <v>818</v>
      </c>
      <c r="AG224" t="s">
        <v>818</v>
      </c>
      <c r="AH224" t="s">
        <v>818</v>
      </c>
      <c r="AX224" t="s">
        <v>85</v>
      </c>
      <c r="AY224" t="s">
        <v>1876</v>
      </c>
      <c r="AZ224" t="s">
        <v>818</v>
      </c>
      <c r="BA224" t="s">
        <v>1876</v>
      </c>
      <c r="BB224" t="s">
        <v>818</v>
      </c>
      <c r="BC224" t="s">
        <v>818</v>
      </c>
      <c r="BD224" t="s">
        <v>818</v>
      </c>
      <c r="BE224" t="s">
        <v>818</v>
      </c>
      <c r="BF224" t="s">
        <v>818</v>
      </c>
      <c r="BG224" t="s">
        <v>818</v>
      </c>
      <c r="BH224" t="s">
        <v>818</v>
      </c>
      <c r="BI224" t="s">
        <v>818</v>
      </c>
      <c r="BJ224" t="s">
        <v>818</v>
      </c>
      <c r="BK224" t="s">
        <v>818</v>
      </c>
      <c r="BL224" t="s">
        <v>818</v>
      </c>
      <c r="BM224" t="s">
        <v>818</v>
      </c>
      <c r="BN224" t="s">
        <v>818</v>
      </c>
      <c r="BO224" t="s">
        <v>818</v>
      </c>
      <c r="BP224" t="s">
        <v>818</v>
      </c>
      <c r="BT224" t="s">
        <v>86</v>
      </c>
      <c r="BU224" t="s">
        <v>2036</v>
      </c>
    </row>
    <row r="225" spans="1:75" x14ac:dyDescent="0.35">
      <c r="A225">
        <v>6140</v>
      </c>
      <c r="B225">
        <v>2018</v>
      </c>
      <c r="C225" t="s">
        <v>18</v>
      </c>
      <c r="D225">
        <v>1</v>
      </c>
      <c r="E225" t="s">
        <v>19</v>
      </c>
      <c r="F225" t="s">
        <v>1785</v>
      </c>
      <c r="G225" t="s">
        <v>1787</v>
      </c>
      <c r="J225">
        <v>27</v>
      </c>
      <c r="K225">
        <v>2</v>
      </c>
      <c r="L225">
        <v>179</v>
      </c>
      <c r="M225">
        <v>198</v>
      </c>
      <c r="N225" t="s">
        <v>1788</v>
      </c>
      <c r="O225" t="s">
        <v>1786</v>
      </c>
      <c r="P225" t="s">
        <v>20</v>
      </c>
      <c r="Q225" t="s">
        <v>21</v>
      </c>
      <c r="R225" t="s">
        <v>22</v>
      </c>
      <c r="S225">
        <v>204</v>
      </c>
      <c r="T225" t="s">
        <v>13</v>
      </c>
      <c r="V225" t="s">
        <v>23</v>
      </c>
      <c r="W225" t="s">
        <v>95</v>
      </c>
      <c r="AB225" t="s">
        <v>816</v>
      </c>
      <c r="AC225" t="s">
        <v>24</v>
      </c>
      <c r="AD225" t="s">
        <v>817</v>
      </c>
      <c r="AE225" t="s">
        <v>818</v>
      </c>
      <c r="AF225" t="s">
        <v>818</v>
      </c>
      <c r="AG225" t="s">
        <v>819</v>
      </c>
      <c r="AH225" t="s">
        <v>818</v>
      </c>
      <c r="AI225" t="s">
        <v>1839</v>
      </c>
      <c r="AJ225" t="s">
        <v>830</v>
      </c>
      <c r="AY225" t="s">
        <v>818</v>
      </c>
      <c r="AZ225" t="s">
        <v>818</v>
      </c>
      <c r="BA225" t="s">
        <v>1878</v>
      </c>
      <c r="BB225" t="s">
        <v>818</v>
      </c>
      <c r="BC225" t="s">
        <v>818</v>
      </c>
      <c r="BD225" t="s">
        <v>818</v>
      </c>
      <c r="BE225" t="s">
        <v>818</v>
      </c>
      <c r="BF225" t="s">
        <v>818</v>
      </c>
      <c r="BG225" t="s">
        <v>818</v>
      </c>
      <c r="BH225" t="s">
        <v>818</v>
      </c>
      <c r="BI225" t="s">
        <v>818</v>
      </c>
      <c r="BJ225" t="s">
        <v>818</v>
      </c>
      <c r="BK225" t="s">
        <v>818</v>
      </c>
      <c r="BL225" t="s">
        <v>818</v>
      </c>
      <c r="BM225" t="s">
        <v>818</v>
      </c>
      <c r="BN225" t="s">
        <v>1876</v>
      </c>
      <c r="BO225" t="s">
        <v>818</v>
      </c>
      <c r="BP225" t="s">
        <v>818</v>
      </c>
      <c r="BS225" t="s">
        <v>25</v>
      </c>
    </row>
    <row r="226" spans="1:75" x14ac:dyDescent="0.35">
      <c r="A226">
        <v>6034</v>
      </c>
      <c r="B226">
        <v>2017</v>
      </c>
      <c r="C226" t="s">
        <v>104</v>
      </c>
      <c r="D226">
        <v>1</v>
      </c>
      <c r="E226" t="s">
        <v>335</v>
      </c>
      <c r="F226" t="s">
        <v>1481</v>
      </c>
      <c r="G226" t="s">
        <v>246</v>
      </c>
      <c r="J226">
        <v>88</v>
      </c>
      <c r="K226">
        <v>3</v>
      </c>
      <c r="L226">
        <v>449</v>
      </c>
      <c r="M226">
        <v>465</v>
      </c>
      <c r="N226" t="s">
        <v>1483</v>
      </c>
      <c r="O226" t="s">
        <v>1482</v>
      </c>
      <c r="P226" t="s">
        <v>62</v>
      </c>
      <c r="Q226" t="s">
        <v>21</v>
      </c>
      <c r="R226" t="s">
        <v>22</v>
      </c>
      <c r="S226">
        <v>191</v>
      </c>
      <c r="T226" t="s">
        <v>13</v>
      </c>
      <c r="V226" t="s">
        <v>14</v>
      </c>
      <c r="W226" t="s">
        <v>796</v>
      </c>
      <c r="AB226" t="s">
        <v>809</v>
      </c>
      <c r="AC226" t="s">
        <v>336</v>
      </c>
      <c r="AD226" t="s">
        <v>819</v>
      </c>
      <c r="AE226" t="s">
        <v>818</v>
      </c>
      <c r="AF226" t="s">
        <v>819</v>
      </c>
      <c r="AG226" t="s">
        <v>818</v>
      </c>
      <c r="AH226" t="s">
        <v>818</v>
      </c>
      <c r="AX226" t="s">
        <v>337</v>
      </c>
      <c r="AY226" t="s">
        <v>818</v>
      </c>
      <c r="AZ226" t="s">
        <v>1877</v>
      </c>
      <c r="BA226" t="s">
        <v>818</v>
      </c>
      <c r="BB226" t="s">
        <v>818</v>
      </c>
      <c r="BC226" t="s">
        <v>818</v>
      </c>
      <c r="BD226" t="s">
        <v>818</v>
      </c>
      <c r="BE226" t="s">
        <v>818</v>
      </c>
      <c r="BF226" t="s">
        <v>818</v>
      </c>
      <c r="BG226" t="s">
        <v>818</v>
      </c>
      <c r="BH226" t="s">
        <v>818</v>
      </c>
      <c r="BI226" t="s">
        <v>818</v>
      </c>
      <c r="BJ226" t="s">
        <v>818</v>
      </c>
      <c r="BK226" t="s">
        <v>818</v>
      </c>
      <c r="BL226" t="s">
        <v>818</v>
      </c>
      <c r="BM226" t="s">
        <v>818</v>
      </c>
      <c r="BN226" t="s">
        <v>818</v>
      </c>
      <c r="BO226" t="s">
        <v>818</v>
      </c>
      <c r="BP226" t="s">
        <v>818</v>
      </c>
      <c r="BT226" t="s">
        <v>338</v>
      </c>
      <c r="BU226" t="s">
        <v>2036</v>
      </c>
    </row>
    <row r="227" spans="1:75" x14ac:dyDescent="0.35">
      <c r="A227">
        <v>6035</v>
      </c>
      <c r="B227">
        <v>2009</v>
      </c>
      <c r="C227" t="s">
        <v>234</v>
      </c>
      <c r="D227">
        <v>1</v>
      </c>
      <c r="E227" t="s">
        <v>332</v>
      </c>
      <c r="F227" t="s">
        <v>1484</v>
      </c>
      <c r="G227" t="s">
        <v>944</v>
      </c>
      <c r="J227">
        <v>34</v>
      </c>
      <c r="K227">
        <v>1</v>
      </c>
      <c r="L227">
        <v>60</v>
      </c>
      <c r="M227">
        <v>69</v>
      </c>
      <c r="N227" t="s">
        <v>1486</v>
      </c>
      <c r="O227" t="s">
        <v>1485</v>
      </c>
      <c r="P227" t="s">
        <v>224</v>
      </c>
      <c r="Q227" t="s">
        <v>124</v>
      </c>
      <c r="R227" t="s">
        <v>22</v>
      </c>
      <c r="S227">
        <v>7186</v>
      </c>
      <c r="T227" t="s">
        <v>13</v>
      </c>
      <c r="V227" t="s">
        <v>14</v>
      </c>
      <c r="W227" t="s">
        <v>172</v>
      </c>
      <c r="AB227" t="s">
        <v>1992</v>
      </c>
      <c r="AC227" t="s">
        <v>15</v>
      </c>
      <c r="AD227" t="s">
        <v>819</v>
      </c>
      <c r="AE227" t="s">
        <v>819</v>
      </c>
      <c r="AF227" t="s">
        <v>819</v>
      </c>
      <c r="AG227" t="s">
        <v>819</v>
      </c>
      <c r="AH227" t="s">
        <v>819</v>
      </c>
      <c r="AP227" t="s">
        <v>2001</v>
      </c>
      <c r="AQ227" t="s">
        <v>2000</v>
      </c>
      <c r="AV227" t="s">
        <v>16</v>
      </c>
      <c r="AX227" t="s">
        <v>333</v>
      </c>
      <c r="AY227" t="s">
        <v>818</v>
      </c>
      <c r="AZ227" t="s">
        <v>818</v>
      </c>
      <c r="BA227" t="s">
        <v>818</v>
      </c>
      <c r="BB227" t="s">
        <v>818</v>
      </c>
      <c r="BC227" t="s">
        <v>818</v>
      </c>
      <c r="BD227" t="s">
        <v>818</v>
      </c>
      <c r="BE227" t="s">
        <v>818</v>
      </c>
      <c r="BF227" t="s">
        <v>818</v>
      </c>
      <c r="BG227" t="s">
        <v>818</v>
      </c>
      <c r="BH227" t="s">
        <v>818</v>
      </c>
      <c r="BI227" t="s">
        <v>818</v>
      </c>
      <c r="BJ227" t="s">
        <v>818</v>
      </c>
      <c r="BK227" t="s">
        <v>818</v>
      </c>
      <c r="BL227" t="s">
        <v>818</v>
      </c>
      <c r="BM227" t="s">
        <v>818</v>
      </c>
      <c r="BN227" t="s">
        <v>818</v>
      </c>
      <c r="BO227" t="s">
        <v>818</v>
      </c>
      <c r="BP227" t="s">
        <v>818</v>
      </c>
      <c r="BS227" t="s">
        <v>334</v>
      </c>
    </row>
    <row r="228" spans="1:75" x14ac:dyDescent="0.35">
      <c r="A228">
        <v>6060</v>
      </c>
      <c r="B228">
        <v>2022</v>
      </c>
      <c r="D228">
        <v>1</v>
      </c>
      <c r="E228" t="s">
        <v>278</v>
      </c>
      <c r="F228" t="s">
        <v>1549</v>
      </c>
      <c r="G228" t="s">
        <v>1551</v>
      </c>
      <c r="N228" t="s">
        <v>1552</v>
      </c>
      <c r="O228" t="s">
        <v>1550</v>
      </c>
      <c r="P228" t="s">
        <v>279</v>
      </c>
      <c r="Q228" t="s">
        <v>21</v>
      </c>
      <c r="R228" t="s">
        <v>22</v>
      </c>
      <c r="S228">
        <v>466</v>
      </c>
      <c r="T228" t="s">
        <v>13</v>
      </c>
      <c r="V228" t="s">
        <v>14</v>
      </c>
      <c r="W228" t="s">
        <v>795</v>
      </c>
      <c r="AB228" t="s">
        <v>814</v>
      </c>
      <c r="AC228" t="s">
        <v>116</v>
      </c>
      <c r="AD228" t="s">
        <v>817</v>
      </c>
      <c r="AE228" t="s">
        <v>817</v>
      </c>
      <c r="AF228" t="s">
        <v>819</v>
      </c>
      <c r="AG228" t="s">
        <v>818</v>
      </c>
      <c r="AH228" t="s">
        <v>817</v>
      </c>
      <c r="AY228" t="s">
        <v>818</v>
      </c>
      <c r="AZ228" t="s">
        <v>1876</v>
      </c>
      <c r="BA228" t="s">
        <v>818</v>
      </c>
      <c r="BB228" t="s">
        <v>818</v>
      </c>
      <c r="BC228" t="s">
        <v>818</v>
      </c>
      <c r="BD228" t="s">
        <v>818</v>
      </c>
      <c r="BE228" t="s">
        <v>818</v>
      </c>
      <c r="BF228" t="s">
        <v>818</v>
      </c>
      <c r="BG228" t="s">
        <v>818</v>
      </c>
      <c r="BH228" t="s">
        <v>818</v>
      </c>
      <c r="BI228" t="s">
        <v>818</v>
      </c>
      <c r="BJ228" t="s">
        <v>818</v>
      </c>
      <c r="BK228" t="s">
        <v>818</v>
      </c>
      <c r="BL228" t="s">
        <v>818</v>
      </c>
      <c r="BM228" t="s">
        <v>818</v>
      </c>
      <c r="BN228" t="s">
        <v>818</v>
      </c>
      <c r="BO228" t="s">
        <v>818</v>
      </c>
      <c r="BP228" t="s">
        <v>818</v>
      </c>
      <c r="BS228" t="s">
        <v>280</v>
      </c>
    </row>
    <row r="229" spans="1:75" x14ac:dyDescent="0.35">
      <c r="A229">
        <v>6118</v>
      </c>
      <c r="B229">
        <v>2020</v>
      </c>
      <c r="C229" t="s">
        <v>9</v>
      </c>
      <c r="D229">
        <v>1</v>
      </c>
      <c r="E229" t="s">
        <v>106</v>
      </c>
      <c r="F229" t="s">
        <v>1727</v>
      </c>
      <c r="G229" t="s">
        <v>1729</v>
      </c>
      <c r="J229">
        <v>24</v>
      </c>
      <c r="K229">
        <v>1</v>
      </c>
      <c r="L229">
        <v>167</v>
      </c>
      <c r="M229">
        <v>187</v>
      </c>
      <c r="N229" t="s">
        <v>1730</v>
      </c>
      <c r="O229" t="s">
        <v>1728</v>
      </c>
      <c r="P229" t="s">
        <v>107</v>
      </c>
      <c r="Q229" t="s">
        <v>12</v>
      </c>
      <c r="R229" t="s">
        <v>22</v>
      </c>
      <c r="S229">
        <v>420</v>
      </c>
      <c r="T229" t="s">
        <v>13</v>
      </c>
      <c r="V229" t="s">
        <v>14</v>
      </c>
      <c r="W229" t="s">
        <v>244</v>
      </c>
      <c r="AB229" t="s">
        <v>815</v>
      </c>
      <c r="AC229" t="s">
        <v>15</v>
      </c>
      <c r="AD229" t="s">
        <v>818</v>
      </c>
      <c r="AE229" t="s">
        <v>819</v>
      </c>
      <c r="AF229" t="s">
        <v>821</v>
      </c>
      <c r="AG229" t="s">
        <v>819</v>
      </c>
      <c r="AH229" t="s">
        <v>818</v>
      </c>
      <c r="AI229" t="s">
        <v>738</v>
      </c>
      <c r="AP229" t="s">
        <v>2003</v>
      </c>
      <c r="AS229" t="s">
        <v>2002</v>
      </c>
      <c r="AX229" t="s">
        <v>108</v>
      </c>
      <c r="AY229" t="s">
        <v>818</v>
      </c>
      <c r="AZ229" t="s">
        <v>818</v>
      </c>
      <c r="BA229" t="s">
        <v>818</v>
      </c>
      <c r="BB229" t="s">
        <v>818</v>
      </c>
      <c r="BC229" t="s">
        <v>818</v>
      </c>
      <c r="BD229" t="s">
        <v>818</v>
      </c>
      <c r="BE229" t="s">
        <v>818</v>
      </c>
      <c r="BF229" t="s">
        <v>818</v>
      </c>
      <c r="BG229" t="s">
        <v>818</v>
      </c>
      <c r="BH229" t="s">
        <v>818</v>
      </c>
      <c r="BI229" t="s">
        <v>818</v>
      </c>
      <c r="BJ229" t="s">
        <v>818</v>
      </c>
      <c r="BK229" t="s">
        <v>818</v>
      </c>
      <c r="BL229" t="s">
        <v>818</v>
      </c>
      <c r="BM229" t="s">
        <v>818</v>
      </c>
      <c r="BN229" t="s">
        <v>818</v>
      </c>
      <c r="BO229" t="s">
        <v>818</v>
      </c>
      <c r="BP229" t="s">
        <v>818</v>
      </c>
    </row>
    <row r="230" spans="1:75" x14ac:dyDescent="0.35">
      <c r="A230">
        <v>6091</v>
      </c>
      <c r="B230">
        <v>2014</v>
      </c>
      <c r="C230" t="s">
        <v>118</v>
      </c>
      <c r="D230">
        <v>1</v>
      </c>
      <c r="E230" t="s">
        <v>203</v>
      </c>
      <c r="F230" t="s">
        <v>1639</v>
      </c>
      <c r="G230" t="s">
        <v>1641</v>
      </c>
      <c r="H230" t="s">
        <v>1642</v>
      </c>
      <c r="I230" t="s">
        <v>1643</v>
      </c>
      <c r="J230">
        <v>4</v>
      </c>
      <c r="K230">
        <v>4</v>
      </c>
      <c r="L230">
        <v>35</v>
      </c>
      <c r="N230">
        <v>0</v>
      </c>
      <c r="O230" t="s">
        <v>1640</v>
      </c>
      <c r="P230" t="s">
        <v>204</v>
      </c>
      <c r="Q230" t="s">
        <v>124</v>
      </c>
      <c r="R230" t="s">
        <v>791</v>
      </c>
      <c r="S230" t="s">
        <v>189</v>
      </c>
      <c r="T230" t="s">
        <v>13</v>
      </c>
      <c r="V230" t="s">
        <v>14</v>
      </c>
      <c r="W230" t="s">
        <v>298</v>
      </c>
      <c r="AB230" t="s">
        <v>816</v>
      </c>
      <c r="AC230" t="s">
        <v>205</v>
      </c>
      <c r="AD230" t="s">
        <v>818</v>
      </c>
      <c r="AE230" t="s">
        <v>818</v>
      </c>
      <c r="AF230" t="s">
        <v>818</v>
      </c>
      <c r="AG230" t="s">
        <v>819</v>
      </c>
      <c r="AH230" t="s">
        <v>818</v>
      </c>
      <c r="AP230" t="s">
        <v>2001</v>
      </c>
      <c r="AX230" t="s">
        <v>206</v>
      </c>
      <c r="AY230" t="s">
        <v>818</v>
      </c>
      <c r="AZ230" t="s">
        <v>818</v>
      </c>
      <c r="BA230" t="s">
        <v>818</v>
      </c>
      <c r="BB230" t="s">
        <v>1876</v>
      </c>
      <c r="BC230" t="s">
        <v>818</v>
      </c>
      <c r="BD230" t="s">
        <v>818</v>
      </c>
      <c r="BE230" t="s">
        <v>818</v>
      </c>
      <c r="BF230" t="s">
        <v>818</v>
      </c>
      <c r="BG230" t="s">
        <v>818</v>
      </c>
      <c r="BH230" t="s">
        <v>818</v>
      </c>
      <c r="BI230" t="s">
        <v>818</v>
      </c>
      <c r="BJ230" t="s">
        <v>818</v>
      </c>
      <c r="BK230" t="s">
        <v>818</v>
      </c>
      <c r="BL230" t="s">
        <v>818</v>
      </c>
      <c r="BM230" t="s">
        <v>818</v>
      </c>
      <c r="BN230" t="s">
        <v>818</v>
      </c>
      <c r="BO230" t="s">
        <v>818</v>
      </c>
      <c r="BP230" t="s">
        <v>818</v>
      </c>
      <c r="BS230" t="s">
        <v>207</v>
      </c>
    </row>
    <row r="231" spans="1:75" x14ac:dyDescent="0.35">
      <c r="A231">
        <v>6056</v>
      </c>
      <c r="B231">
        <v>2008</v>
      </c>
      <c r="C231" t="s">
        <v>288</v>
      </c>
      <c r="D231">
        <v>1</v>
      </c>
      <c r="E231" t="s">
        <v>289</v>
      </c>
      <c r="F231" t="s">
        <v>1540</v>
      </c>
      <c r="G231" t="s">
        <v>1257</v>
      </c>
      <c r="J231">
        <v>32</v>
      </c>
      <c r="K231">
        <v>1</v>
      </c>
      <c r="L231">
        <v>25</v>
      </c>
      <c r="M231">
        <v>38</v>
      </c>
      <c r="N231" t="s">
        <v>1542</v>
      </c>
      <c r="O231" t="s">
        <v>1541</v>
      </c>
      <c r="P231" t="s">
        <v>290</v>
      </c>
      <c r="Q231" t="s">
        <v>37</v>
      </c>
      <c r="R231" t="s">
        <v>791</v>
      </c>
      <c r="S231">
        <v>400</v>
      </c>
      <c r="T231" t="s">
        <v>13</v>
      </c>
      <c r="V231" t="s">
        <v>14</v>
      </c>
      <c r="W231" t="s">
        <v>795</v>
      </c>
      <c r="AB231" t="s">
        <v>814</v>
      </c>
      <c r="AC231" t="s">
        <v>45</v>
      </c>
      <c r="AD231" t="s">
        <v>821</v>
      </c>
      <c r="AE231" t="s">
        <v>817</v>
      </c>
      <c r="AF231" t="s">
        <v>819</v>
      </c>
      <c r="AG231" t="s">
        <v>818</v>
      </c>
      <c r="AH231" t="s">
        <v>819</v>
      </c>
      <c r="AP231" t="s">
        <v>2000</v>
      </c>
      <c r="AX231" t="s">
        <v>1841</v>
      </c>
      <c r="AY231" t="s">
        <v>818</v>
      </c>
      <c r="AZ231" t="s">
        <v>818</v>
      </c>
      <c r="BA231" t="s">
        <v>1878</v>
      </c>
      <c r="BB231" t="s">
        <v>1878</v>
      </c>
      <c r="BC231" t="s">
        <v>818</v>
      </c>
      <c r="BD231" t="s">
        <v>818</v>
      </c>
      <c r="BE231" t="s">
        <v>818</v>
      </c>
      <c r="BF231" t="s">
        <v>818</v>
      </c>
      <c r="BG231" t="s">
        <v>1876</v>
      </c>
      <c r="BH231" t="s">
        <v>818</v>
      </c>
      <c r="BI231" t="s">
        <v>818</v>
      </c>
      <c r="BJ231" t="s">
        <v>818</v>
      </c>
      <c r="BK231" t="s">
        <v>818</v>
      </c>
      <c r="BL231" t="s">
        <v>818</v>
      </c>
      <c r="BM231" t="s">
        <v>818</v>
      </c>
      <c r="BN231" t="s">
        <v>818</v>
      </c>
      <c r="BO231" t="s">
        <v>818</v>
      </c>
      <c r="BP231" t="s">
        <v>818</v>
      </c>
      <c r="BR231" t="s">
        <v>291</v>
      </c>
    </row>
    <row r="232" spans="1:75" x14ac:dyDescent="0.35">
      <c r="A232">
        <v>5939</v>
      </c>
      <c r="B232">
        <v>2021</v>
      </c>
      <c r="C232" t="s">
        <v>55</v>
      </c>
      <c r="D232">
        <v>1</v>
      </c>
      <c r="E232" t="s">
        <v>528</v>
      </c>
      <c r="F232" t="s">
        <v>1247</v>
      </c>
      <c r="G232" t="s">
        <v>1229</v>
      </c>
      <c r="J232">
        <v>72</v>
      </c>
      <c r="K232">
        <v>1</v>
      </c>
      <c r="L232">
        <v>202</v>
      </c>
      <c r="M232">
        <v>223</v>
      </c>
      <c r="N232" t="s">
        <v>1249</v>
      </c>
      <c r="O232" t="s">
        <v>1248</v>
      </c>
      <c r="P232" t="s">
        <v>510</v>
      </c>
      <c r="Q232" t="s">
        <v>21</v>
      </c>
      <c r="R232" t="s">
        <v>22</v>
      </c>
      <c r="S232">
        <v>916</v>
      </c>
      <c r="T232" t="s">
        <v>13</v>
      </c>
      <c r="U232" t="s">
        <v>16</v>
      </c>
      <c r="V232" t="s">
        <v>14</v>
      </c>
      <c r="W232" t="s">
        <v>168</v>
      </c>
      <c r="AB232" t="s">
        <v>1992</v>
      </c>
      <c r="AC232" t="s">
        <v>15</v>
      </c>
      <c r="AD232" t="s">
        <v>819</v>
      </c>
      <c r="AE232" t="s">
        <v>818</v>
      </c>
      <c r="AF232" t="s">
        <v>819</v>
      </c>
      <c r="AG232" t="s">
        <v>819</v>
      </c>
      <c r="AH232" t="s">
        <v>819</v>
      </c>
      <c r="AI232" t="s">
        <v>472</v>
      </c>
      <c r="AL232" t="s">
        <v>830</v>
      </c>
      <c r="AP232" t="s">
        <v>2001</v>
      </c>
      <c r="AX232" t="s">
        <v>529</v>
      </c>
      <c r="AY232" t="s">
        <v>818</v>
      </c>
      <c r="AZ232" t="s">
        <v>1876</v>
      </c>
      <c r="BA232" t="s">
        <v>818</v>
      </c>
      <c r="BB232" t="s">
        <v>818</v>
      </c>
      <c r="BC232" t="s">
        <v>818</v>
      </c>
      <c r="BD232" t="s">
        <v>818</v>
      </c>
      <c r="BE232" t="s">
        <v>818</v>
      </c>
      <c r="BF232" t="s">
        <v>818</v>
      </c>
      <c r="BG232" t="s">
        <v>818</v>
      </c>
      <c r="BH232" t="s">
        <v>818</v>
      </c>
      <c r="BI232" t="s">
        <v>818</v>
      </c>
      <c r="BJ232" t="s">
        <v>818</v>
      </c>
      <c r="BK232" t="s">
        <v>818</v>
      </c>
      <c r="BL232" t="s">
        <v>818</v>
      </c>
      <c r="BM232" t="s">
        <v>818</v>
      </c>
      <c r="BN232" t="s">
        <v>818</v>
      </c>
      <c r="BO232" t="s">
        <v>818</v>
      </c>
      <c r="BP232" t="s">
        <v>818</v>
      </c>
      <c r="BT232" t="s">
        <v>530</v>
      </c>
      <c r="BU232" t="s">
        <v>2037</v>
      </c>
    </row>
    <row r="233" spans="1:75" x14ac:dyDescent="0.35">
      <c r="A233">
        <v>6096</v>
      </c>
      <c r="B233">
        <v>2012</v>
      </c>
      <c r="C233" t="s">
        <v>67</v>
      </c>
      <c r="D233">
        <v>1</v>
      </c>
      <c r="E233" t="s">
        <v>188</v>
      </c>
      <c r="F233" t="s">
        <v>1659</v>
      </c>
      <c r="G233" t="s">
        <v>889</v>
      </c>
      <c r="J233">
        <v>40</v>
      </c>
      <c r="K233">
        <v>2</v>
      </c>
      <c r="L233">
        <v>342</v>
      </c>
      <c r="M233">
        <v>354</v>
      </c>
      <c r="N233" t="s">
        <v>1661</v>
      </c>
      <c r="O233" t="s">
        <v>1660</v>
      </c>
      <c r="P233" t="s">
        <v>140</v>
      </c>
      <c r="Q233" t="s">
        <v>37</v>
      </c>
      <c r="R233" t="s">
        <v>83</v>
      </c>
      <c r="S233" t="s">
        <v>189</v>
      </c>
      <c r="T233" t="s">
        <v>13</v>
      </c>
      <c r="V233" t="s">
        <v>23</v>
      </c>
      <c r="W233" t="s">
        <v>244</v>
      </c>
      <c r="AB233" t="s">
        <v>815</v>
      </c>
      <c r="AC233" t="s">
        <v>49</v>
      </c>
      <c r="AD233" t="s">
        <v>818</v>
      </c>
      <c r="AE233" t="s">
        <v>818</v>
      </c>
      <c r="AF233" t="s">
        <v>818</v>
      </c>
      <c r="AG233" t="s">
        <v>818</v>
      </c>
      <c r="AH233" t="s">
        <v>818</v>
      </c>
      <c r="AX233" t="s">
        <v>50</v>
      </c>
      <c r="AY233" t="s">
        <v>818</v>
      </c>
      <c r="AZ233" t="s">
        <v>818</v>
      </c>
      <c r="BA233" t="s">
        <v>818</v>
      </c>
      <c r="BB233" t="s">
        <v>1878</v>
      </c>
      <c r="BC233" t="s">
        <v>1876</v>
      </c>
      <c r="BD233" t="s">
        <v>818</v>
      </c>
      <c r="BE233" t="s">
        <v>818</v>
      </c>
      <c r="BF233" t="s">
        <v>818</v>
      </c>
      <c r="BG233" t="s">
        <v>818</v>
      </c>
      <c r="BH233" t="s">
        <v>818</v>
      </c>
      <c r="BI233" t="s">
        <v>818</v>
      </c>
      <c r="BJ233" t="s">
        <v>818</v>
      </c>
      <c r="BK233" t="s">
        <v>818</v>
      </c>
      <c r="BL233" t="s">
        <v>818</v>
      </c>
      <c r="BM233" t="s">
        <v>818</v>
      </c>
      <c r="BN233" t="s">
        <v>818</v>
      </c>
      <c r="BO233" t="s">
        <v>818</v>
      </c>
      <c r="BP233" t="s">
        <v>818</v>
      </c>
    </row>
    <row r="234" spans="1:75" x14ac:dyDescent="0.35">
      <c r="A234">
        <v>5844</v>
      </c>
      <c r="B234">
        <v>2015</v>
      </c>
      <c r="C234" t="s">
        <v>165</v>
      </c>
      <c r="D234">
        <v>1</v>
      </c>
      <c r="E234" t="s">
        <v>715</v>
      </c>
      <c r="F234" t="s">
        <v>963</v>
      </c>
      <c r="G234" t="s">
        <v>889</v>
      </c>
      <c r="J234">
        <v>72</v>
      </c>
      <c r="L234">
        <v>43</v>
      </c>
      <c r="M234">
        <v>52</v>
      </c>
      <c r="N234" t="s">
        <v>965</v>
      </c>
      <c r="O234" t="s">
        <v>964</v>
      </c>
      <c r="P234" t="s">
        <v>140</v>
      </c>
      <c r="Q234" t="s">
        <v>21</v>
      </c>
      <c r="R234" t="s">
        <v>22</v>
      </c>
      <c r="S234">
        <v>316</v>
      </c>
      <c r="T234" t="s">
        <v>13</v>
      </c>
      <c r="V234" t="s">
        <v>23</v>
      </c>
      <c r="W234" t="s">
        <v>111</v>
      </c>
      <c r="AB234" t="s">
        <v>815</v>
      </c>
      <c r="AC234" t="s">
        <v>716</v>
      </c>
      <c r="AD234" t="s">
        <v>821</v>
      </c>
      <c r="AE234" t="s">
        <v>817</v>
      </c>
      <c r="AF234" t="s">
        <v>817</v>
      </c>
      <c r="AG234" t="s">
        <v>819</v>
      </c>
      <c r="AH234" t="s">
        <v>818</v>
      </c>
      <c r="AI234" t="s">
        <v>1842</v>
      </c>
      <c r="AL234" t="s">
        <v>1831</v>
      </c>
      <c r="AP234" t="s">
        <v>2022</v>
      </c>
      <c r="AX234" t="s">
        <v>2113</v>
      </c>
      <c r="AY234" t="s">
        <v>818</v>
      </c>
      <c r="AZ234" t="s">
        <v>818</v>
      </c>
      <c r="BA234" t="s">
        <v>1876</v>
      </c>
      <c r="BB234" t="s">
        <v>818</v>
      </c>
      <c r="BC234" t="s">
        <v>818</v>
      </c>
      <c r="BD234" t="s">
        <v>818</v>
      </c>
      <c r="BE234" t="s">
        <v>818</v>
      </c>
      <c r="BF234" t="s">
        <v>818</v>
      </c>
      <c r="BG234" t="s">
        <v>818</v>
      </c>
      <c r="BH234" t="s">
        <v>818</v>
      </c>
      <c r="BI234" t="s">
        <v>818</v>
      </c>
      <c r="BJ234" t="s">
        <v>818</v>
      </c>
      <c r="BK234" t="s">
        <v>818</v>
      </c>
      <c r="BL234" t="s">
        <v>818</v>
      </c>
      <c r="BM234" t="s">
        <v>818</v>
      </c>
      <c r="BN234" t="s">
        <v>818</v>
      </c>
      <c r="BO234" t="s">
        <v>818</v>
      </c>
      <c r="BP234" t="s">
        <v>818</v>
      </c>
    </row>
    <row r="235" spans="1:75" x14ac:dyDescent="0.35">
      <c r="A235">
        <v>6065</v>
      </c>
      <c r="B235">
        <v>2013</v>
      </c>
      <c r="C235" t="s">
        <v>34</v>
      </c>
      <c r="D235">
        <v>1</v>
      </c>
      <c r="E235" t="s">
        <v>267</v>
      </c>
      <c r="F235" t="s">
        <v>1565</v>
      </c>
      <c r="G235" t="s">
        <v>958</v>
      </c>
      <c r="J235">
        <v>95</v>
      </c>
      <c r="K235">
        <v>3</v>
      </c>
      <c r="L235">
        <v>628</v>
      </c>
      <c r="M235">
        <v>649</v>
      </c>
      <c r="N235" t="s">
        <v>1567</v>
      </c>
      <c r="O235" t="s">
        <v>1566</v>
      </c>
      <c r="P235" t="s">
        <v>218</v>
      </c>
      <c r="Q235" t="s">
        <v>21</v>
      </c>
      <c r="R235" t="s">
        <v>22</v>
      </c>
      <c r="S235">
        <v>396</v>
      </c>
      <c r="T235" t="s">
        <v>13</v>
      </c>
      <c r="V235" t="s">
        <v>23</v>
      </c>
      <c r="W235" t="s">
        <v>244</v>
      </c>
      <c r="AB235" t="s">
        <v>815</v>
      </c>
      <c r="AC235" t="s">
        <v>49</v>
      </c>
      <c r="AD235" t="s">
        <v>819</v>
      </c>
      <c r="AE235" t="s">
        <v>817</v>
      </c>
      <c r="AF235" t="s">
        <v>818</v>
      </c>
      <c r="AG235" t="s">
        <v>818</v>
      </c>
      <c r="AH235" t="s">
        <v>818</v>
      </c>
      <c r="AI235" t="s">
        <v>1847</v>
      </c>
      <c r="AJ235" t="s">
        <v>1843</v>
      </c>
      <c r="AK235" t="s">
        <v>1831</v>
      </c>
      <c r="AP235" t="s">
        <v>2022</v>
      </c>
      <c r="AX235" t="s">
        <v>268</v>
      </c>
      <c r="AY235" t="s">
        <v>818</v>
      </c>
      <c r="AZ235" t="s">
        <v>818</v>
      </c>
      <c r="BA235" t="s">
        <v>818</v>
      </c>
      <c r="BB235" t="s">
        <v>818</v>
      </c>
      <c r="BC235" t="s">
        <v>818</v>
      </c>
      <c r="BD235" t="s">
        <v>1876</v>
      </c>
      <c r="BE235" t="s">
        <v>818</v>
      </c>
      <c r="BF235" t="s">
        <v>818</v>
      </c>
      <c r="BG235" t="s">
        <v>818</v>
      </c>
      <c r="BH235" t="s">
        <v>818</v>
      </c>
      <c r="BI235" t="s">
        <v>818</v>
      </c>
      <c r="BJ235" t="s">
        <v>818</v>
      </c>
      <c r="BK235" t="s">
        <v>818</v>
      </c>
      <c r="BL235" t="s">
        <v>818</v>
      </c>
      <c r="BM235" t="s">
        <v>818</v>
      </c>
      <c r="BN235" t="s">
        <v>818</v>
      </c>
      <c r="BO235" t="s">
        <v>818</v>
      </c>
      <c r="BP235" t="s">
        <v>818</v>
      </c>
    </row>
    <row r="236" spans="1:75" x14ac:dyDescent="0.35">
      <c r="A236">
        <v>5918</v>
      </c>
      <c r="B236">
        <v>2014</v>
      </c>
      <c r="C236" t="s">
        <v>118</v>
      </c>
      <c r="D236">
        <v>1</v>
      </c>
      <c r="E236" t="s">
        <v>567</v>
      </c>
      <c r="F236" t="s">
        <v>1171</v>
      </c>
      <c r="G236" t="s">
        <v>675</v>
      </c>
      <c r="J236">
        <v>45</v>
      </c>
      <c r="L236">
        <v>39</v>
      </c>
      <c r="M236">
        <v>52</v>
      </c>
      <c r="N236" t="s">
        <v>1188</v>
      </c>
      <c r="O236" t="s">
        <v>1187</v>
      </c>
      <c r="P236" t="s">
        <v>301</v>
      </c>
      <c r="Q236" t="s">
        <v>21</v>
      </c>
      <c r="R236" t="s">
        <v>22</v>
      </c>
      <c r="S236">
        <f>134+138</f>
        <v>272</v>
      </c>
      <c r="T236" t="s">
        <v>13</v>
      </c>
      <c r="V236" t="s">
        <v>14</v>
      </c>
      <c r="W236" t="s">
        <v>802</v>
      </c>
      <c r="AB236" t="s">
        <v>814</v>
      </c>
      <c r="AC236" t="s">
        <v>129</v>
      </c>
      <c r="AD236" t="s">
        <v>817</v>
      </c>
      <c r="AE236" t="s">
        <v>817</v>
      </c>
      <c r="AF236" t="s">
        <v>819</v>
      </c>
      <c r="AG236" t="s">
        <v>818</v>
      </c>
      <c r="AH236" t="s">
        <v>819</v>
      </c>
      <c r="AI236" t="s">
        <v>472</v>
      </c>
      <c r="AX236" t="s">
        <v>2049</v>
      </c>
      <c r="AY236" t="s">
        <v>818</v>
      </c>
      <c r="AZ236" t="s">
        <v>1876</v>
      </c>
      <c r="BA236" t="s">
        <v>818</v>
      </c>
      <c r="BB236" t="s">
        <v>818</v>
      </c>
      <c r="BC236" t="s">
        <v>818</v>
      </c>
      <c r="BD236" t="s">
        <v>818</v>
      </c>
      <c r="BE236" t="s">
        <v>1877</v>
      </c>
      <c r="BF236" t="s">
        <v>1876</v>
      </c>
      <c r="BG236" t="s">
        <v>818</v>
      </c>
      <c r="BH236" t="s">
        <v>818</v>
      </c>
      <c r="BI236" t="s">
        <v>818</v>
      </c>
      <c r="BJ236" t="s">
        <v>818</v>
      </c>
      <c r="BK236" t="s">
        <v>818</v>
      </c>
      <c r="BL236" t="s">
        <v>818</v>
      </c>
      <c r="BM236" t="s">
        <v>818</v>
      </c>
      <c r="BN236" t="s">
        <v>818</v>
      </c>
      <c r="BO236" t="s">
        <v>818</v>
      </c>
      <c r="BP236" t="s">
        <v>818</v>
      </c>
      <c r="BV236" t="s">
        <v>2069</v>
      </c>
      <c r="BW236" t="s">
        <v>2093</v>
      </c>
    </row>
    <row r="237" spans="1:75" x14ac:dyDescent="0.35">
      <c r="A237">
        <v>5918</v>
      </c>
      <c r="B237">
        <v>2014</v>
      </c>
      <c r="C237" t="s">
        <v>165</v>
      </c>
      <c r="D237">
        <v>2</v>
      </c>
      <c r="E237" t="s">
        <v>567</v>
      </c>
      <c r="F237" t="s">
        <v>1171</v>
      </c>
      <c r="G237" t="s">
        <v>675</v>
      </c>
      <c r="J237">
        <v>45</v>
      </c>
      <c r="L237">
        <v>39</v>
      </c>
      <c r="M237">
        <v>52</v>
      </c>
      <c r="N237" t="s">
        <v>2047</v>
      </c>
      <c r="O237" t="s">
        <v>1187</v>
      </c>
      <c r="P237" t="s">
        <v>301</v>
      </c>
      <c r="Q237" t="s">
        <v>21</v>
      </c>
      <c r="R237" t="s">
        <v>22</v>
      </c>
      <c r="S237">
        <f>117+138</f>
        <v>255</v>
      </c>
      <c r="T237" t="s">
        <v>13</v>
      </c>
      <c r="V237" t="s">
        <v>14</v>
      </c>
      <c r="W237" t="s">
        <v>244</v>
      </c>
      <c r="AB237" t="s">
        <v>815</v>
      </c>
      <c r="AC237" t="s">
        <v>129</v>
      </c>
      <c r="AD237" t="s">
        <v>817</v>
      </c>
      <c r="AE237" t="s">
        <v>821</v>
      </c>
      <c r="AF237" t="s">
        <v>817</v>
      </c>
      <c r="AG237" t="s">
        <v>818</v>
      </c>
      <c r="AH237" t="s">
        <v>819</v>
      </c>
      <c r="AI237" t="s">
        <v>472</v>
      </c>
      <c r="AX237" t="s">
        <v>2050</v>
      </c>
      <c r="AY237" t="s">
        <v>818</v>
      </c>
      <c r="AZ237" t="s">
        <v>1876</v>
      </c>
      <c r="BA237" t="s">
        <v>818</v>
      </c>
      <c r="BB237" t="s">
        <v>818</v>
      </c>
      <c r="BC237" t="s">
        <v>818</v>
      </c>
      <c r="BD237" t="s">
        <v>818</v>
      </c>
      <c r="BE237" t="s">
        <v>1877</v>
      </c>
      <c r="BF237" t="s">
        <v>1876</v>
      </c>
      <c r="BG237" t="s">
        <v>818</v>
      </c>
      <c r="BH237" t="s">
        <v>818</v>
      </c>
      <c r="BI237" t="s">
        <v>818</v>
      </c>
      <c r="BJ237" t="s">
        <v>818</v>
      </c>
      <c r="BK237" t="s">
        <v>818</v>
      </c>
      <c r="BL237" t="s">
        <v>818</v>
      </c>
      <c r="BM237" t="s">
        <v>818</v>
      </c>
      <c r="BN237" t="s">
        <v>818</v>
      </c>
      <c r="BO237" t="s">
        <v>818</v>
      </c>
      <c r="BP237" t="s">
        <v>818</v>
      </c>
      <c r="BV237" t="s">
        <v>2069</v>
      </c>
      <c r="BW237" t="s">
        <v>2108</v>
      </c>
    </row>
    <row r="238" spans="1:75" x14ac:dyDescent="0.35">
      <c r="A238">
        <v>5918</v>
      </c>
      <c r="B238">
        <v>2014</v>
      </c>
      <c r="C238" t="s">
        <v>42</v>
      </c>
      <c r="D238">
        <v>3</v>
      </c>
      <c r="E238" t="s">
        <v>567</v>
      </c>
      <c r="F238" t="s">
        <v>1171</v>
      </c>
      <c r="G238" t="s">
        <v>675</v>
      </c>
      <c r="J238">
        <v>45</v>
      </c>
      <c r="L238">
        <v>39</v>
      </c>
      <c r="M238">
        <v>52</v>
      </c>
      <c r="N238" t="s">
        <v>2048</v>
      </c>
      <c r="O238" t="s">
        <v>1187</v>
      </c>
      <c r="P238" t="s">
        <v>301</v>
      </c>
      <c r="Q238" t="s">
        <v>21</v>
      </c>
      <c r="R238" t="s">
        <v>22</v>
      </c>
      <c r="S238">
        <f>117+138</f>
        <v>255</v>
      </c>
      <c r="T238" t="s">
        <v>13</v>
      </c>
      <c r="V238" t="s">
        <v>14</v>
      </c>
      <c r="W238" t="s">
        <v>244</v>
      </c>
      <c r="AB238" t="s">
        <v>815</v>
      </c>
      <c r="AC238" t="s">
        <v>129</v>
      </c>
      <c r="AD238" t="s">
        <v>817</v>
      </c>
      <c r="AE238" t="s">
        <v>821</v>
      </c>
      <c r="AF238" t="s">
        <v>817</v>
      </c>
      <c r="AG238" t="s">
        <v>818</v>
      </c>
      <c r="AH238" t="s">
        <v>819</v>
      </c>
      <c r="AI238" t="s">
        <v>472</v>
      </c>
      <c r="AX238" t="s">
        <v>2051</v>
      </c>
      <c r="AY238" t="s">
        <v>818</v>
      </c>
      <c r="AZ238" t="s">
        <v>1878</v>
      </c>
      <c r="BA238" t="s">
        <v>818</v>
      </c>
      <c r="BB238" t="s">
        <v>818</v>
      </c>
      <c r="BC238" t="s">
        <v>818</v>
      </c>
      <c r="BD238" t="s">
        <v>818</v>
      </c>
      <c r="BE238" t="s">
        <v>1877</v>
      </c>
      <c r="BF238" t="s">
        <v>1876</v>
      </c>
      <c r="BG238" t="s">
        <v>818</v>
      </c>
      <c r="BH238" t="s">
        <v>818</v>
      </c>
      <c r="BI238" t="s">
        <v>818</v>
      </c>
      <c r="BJ238" t="s">
        <v>818</v>
      </c>
      <c r="BK238" t="s">
        <v>818</v>
      </c>
      <c r="BL238" t="s">
        <v>818</v>
      </c>
      <c r="BM238" t="s">
        <v>818</v>
      </c>
      <c r="BN238" t="s">
        <v>818</v>
      </c>
      <c r="BO238" t="s">
        <v>818</v>
      </c>
      <c r="BP238" t="s">
        <v>818</v>
      </c>
      <c r="BV238" t="s">
        <v>2069</v>
      </c>
      <c r="BW238" t="s">
        <v>2109</v>
      </c>
    </row>
    <row r="239" spans="1:75" x14ac:dyDescent="0.35">
      <c r="A239">
        <v>5832</v>
      </c>
      <c r="B239">
        <v>2020</v>
      </c>
      <c r="C239" t="s">
        <v>9</v>
      </c>
      <c r="D239">
        <v>1</v>
      </c>
      <c r="E239" t="s">
        <v>741</v>
      </c>
      <c r="F239" t="s">
        <v>925</v>
      </c>
      <c r="G239" t="s">
        <v>927</v>
      </c>
      <c r="J239">
        <v>117</v>
      </c>
      <c r="K239">
        <v>1</v>
      </c>
      <c r="L239">
        <v>259</v>
      </c>
      <c r="M239">
        <v>264</v>
      </c>
      <c r="N239" t="s">
        <v>928</v>
      </c>
      <c r="O239" t="s">
        <v>926</v>
      </c>
      <c r="P239" t="s">
        <v>742</v>
      </c>
      <c r="Q239" t="s">
        <v>21</v>
      </c>
      <c r="R239" t="s">
        <v>22</v>
      </c>
      <c r="S239">
        <v>3951</v>
      </c>
      <c r="T239" t="s">
        <v>13</v>
      </c>
      <c r="V239" t="s">
        <v>810</v>
      </c>
      <c r="W239" t="s">
        <v>172</v>
      </c>
      <c r="AB239" t="s">
        <v>1992</v>
      </c>
      <c r="AC239" t="s">
        <v>145</v>
      </c>
      <c r="AD239" t="s">
        <v>819</v>
      </c>
      <c r="AE239" t="s">
        <v>819</v>
      </c>
      <c r="AF239" t="s">
        <v>817</v>
      </c>
      <c r="AG239" t="s">
        <v>818</v>
      </c>
      <c r="AH239" t="s">
        <v>817</v>
      </c>
      <c r="AX239" t="s">
        <v>825</v>
      </c>
      <c r="AY239" t="s">
        <v>818</v>
      </c>
      <c r="AZ239" t="s">
        <v>818</v>
      </c>
      <c r="BA239" t="s">
        <v>818</v>
      </c>
      <c r="BB239" t="s">
        <v>1878</v>
      </c>
      <c r="BC239" t="s">
        <v>818</v>
      </c>
      <c r="BD239" t="s">
        <v>818</v>
      </c>
      <c r="BE239" t="s">
        <v>1876</v>
      </c>
      <c r="BF239" t="s">
        <v>818</v>
      </c>
      <c r="BG239" t="s">
        <v>818</v>
      </c>
      <c r="BH239" t="s">
        <v>818</v>
      </c>
      <c r="BI239" t="s">
        <v>818</v>
      </c>
      <c r="BJ239" t="s">
        <v>818</v>
      </c>
      <c r="BK239" t="s">
        <v>818</v>
      </c>
      <c r="BL239" t="s">
        <v>818</v>
      </c>
      <c r="BM239" t="s">
        <v>818</v>
      </c>
      <c r="BN239" t="s">
        <v>818</v>
      </c>
      <c r="BO239" t="s">
        <v>818</v>
      </c>
      <c r="BP239" t="s">
        <v>818</v>
      </c>
    </row>
    <row r="240" spans="1:75" x14ac:dyDescent="0.35">
      <c r="A240">
        <v>5832</v>
      </c>
      <c r="B240">
        <v>2020</v>
      </c>
      <c r="C240" t="s">
        <v>9</v>
      </c>
      <c r="D240">
        <v>2</v>
      </c>
      <c r="E240" t="s">
        <v>741</v>
      </c>
      <c r="F240" t="s">
        <v>925</v>
      </c>
      <c r="G240" t="s">
        <v>927</v>
      </c>
      <c r="J240">
        <v>117</v>
      </c>
      <c r="K240">
        <v>1</v>
      </c>
      <c r="L240">
        <v>259</v>
      </c>
      <c r="M240">
        <v>264</v>
      </c>
      <c r="N240" t="s">
        <v>928</v>
      </c>
      <c r="O240" t="s">
        <v>926</v>
      </c>
      <c r="P240" t="s">
        <v>742</v>
      </c>
      <c r="Q240" t="s">
        <v>21</v>
      </c>
      <c r="R240" t="s">
        <v>22</v>
      </c>
      <c r="S240">
        <v>5354</v>
      </c>
      <c r="T240" t="s">
        <v>13</v>
      </c>
      <c r="V240" t="s">
        <v>810</v>
      </c>
      <c r="W240" t="s">
        <v>172</v>
      </c>
      <c r="AB240" t="s">
        <v>1992</v>
      </c>
      <c r="AC240" t="s">
        <v>826</v>
      </c>
      <c r="AD240" t="s">
        <v>819</v>
      </c>
      <c r="AE240" t="s">
        <v>819</v>
      </c>
      <c r="AF240" t="s">
        <v>817</v>
      </c>
      <c r="AG240" t="s">
        <v>818</v>
      </c>
      <c r="AH240" t="s">
        <v>817</v>
      </c>
      <c r="AX240" t="s">
        <v>825</v>
      </c>
      <c r="AY240" t="s">
        <v>818</v>
      </c>
      <c r="AZ240" t="s">
        <v>818</v>
      </c>
      <c r="BA240" t="s">
        <v>818</v>
      </c>
      <c r="BB240" t="s">
        <v>1878</v>
      </c>
      <c r="BC240" t="s">
        <v>818</v>
      </c>
      <c r="BD240" t="s">
        <v>818</v>
      </c>
      <c r="BE240" t="s">
        <v>1877</v>
      </c>
      <c r="BF240" t="s">
        <v>818</v>
      </c>
      <c r="BG240" t="s">
        <v>818</v>
      </c>
      <c r="BH240" t="s">
        <v>818</v>
      </c>
      <c r="BI240" t="s">
        <v>818</v>
      </c>
      <c r="BJ240" t="s">
        <v>818</v>
      </c>
      <c r="BK240" t="s">
        <v>818</v>
      </c>
      <c r="BL240" t="s">
        <v>818</v>
      </c>
      <c r="BM240" t="s">
        <v>818</v>
      </c>
      <c r="BN240" t="s">
        <v>818</v>
      </c>
      <c r="BO240" t="s">
        <v>818</v>
      </c>
      <c r="BP240" t="s">
        <v>818</v>
      </c>
    </row>
    <row r="241" spans="1:73" x14ac:dyDescent="0.35">
      <c r="A241">
        <v>5832</v>
      </c>
      <c r="B241">
        <v>2020</v>
      </c>
      <c r="C241" t="s">
        <v>9</v>
      </c>
      <c r="D241">
        <v>3</v>
      </c>
      <c r="E241" t="s">
        <v>741</v>
      </c>
      <c r="F241" t="s">
        <v>925</v>
      </c>
      <c r="G241" t="s">
        <v>927</v>
      </c>
      <c r="J241">
        <v>117</v>
      </c>
      <c r="K241">
        <v>1</v>
      </c>
      <c r="L241">
        <v>259</v>
      </c>
      <c r="M241">
        <v>264</v>
      </c>
      <c r="N241" t="s">
        <v>928</v>
      </c>
      <c r="O241" t="s">
        <v>926</v>
      </c>
      <c r="P241" t="s">
        <v>742</v>
      </c>
      <c r="Q241" t="s">
        <v>21</v>
      </c>
      <c r="R241" t="s">
        <v>22</v>
      </c>
      <c r="S241">
        <v>3979</v>
      </c>
      <c r="T241" t="s">
        <v>13</v>
      </c>
      <c r="V241" t="s">
        <v>810</v>
      </c>
      <c r="W241" t="s">
        <v>172</v>
      </c>
      <c r="AB241" t="s">
        <v>1992</v>
      </c>
      <c r="AC241" t="s">
        <v>558</v>
      </c>
      <c r="AD241" t="s">
        <v>819</v>
      </c>
      <c r="AE241" t="s">
        <v>819</v>
      </c>
      <c r="AF241" t="s">
        <v>817</v>
      </c>
      <c r="AG241" t="s">
        <v>818</v>
      </c>
      <c r="AH241" t="s">
        <v>817</v>
      </c>
      <c r="AX241" t="s">
        <v>825</v>
      </c>
      <c r="AY241" t="s">
        <v>818</v>
      </c>
      <c r="AZ241" t="s">
        <v>818</v>
      </c>
      <c r="BA241" t="s">
        <v>818</v>
      </c>
      <c r="BB241" t="s">
        <v>1878</v>
      </c>
      <c r="BC241" t="s">
        <v>818</v>
      </c>
      <c r="BD241" t="s">
        <v>818</v>
      </c>
      <c r="BE241" t="s">
        <v>1877</v>
      </c>
      <c r="BF241" t="s">
        <v>818</v>
      </c>
      <c r="BG241" t="s">
        <v>818</v>
      </c>
      <c r="BH241" t="s">
        <v>818</v>
      </c>
      <c r="BI241" t="s">
        <v>818</v>
      </c>
      <c r="BJ241" t="s">
        <v>818</v>
      </c>
      <c r="BK241" t="s">
        <v>818</v>
      </c>
      <c r="BL241" t="s">
        <v>818</v>
      </c>
      <c r="BM241" t="s">
        <v>818</v>
      </c>
      <c r="BN241" t="s">
        <v>818</v>
      </c>
      <c r="BO241" t="s">
        <v>818</v>
      </c>
      <c r="BP241" t="s">
        <v>818</v>
      </c>
    </row>
    <row r="242" spans="1:73" x14ac:dyDescent="0.35">
      <c r="A242">
        <v>5832</v>
      </c>
      <c r="B242">
        <v>2020</v>
      </c>
      <c r="C242" t="s">
        <v>9</v>
      </c>
      <c r="D242">
        <v>4</v>
      </c>
      <c r="E242" t="s">
        <v>741</v>
      </c>
      <c r="F242" t="s">
        <v>925</v>
      </c>
      <c r="G242" t="s">
        <v>927</v>
      </c>
      <c r="J242">
        <v>117</v>
      </c>
      <c r="K242">
        <v>1</v>
      </c>
      <c r="L242">
        <v>259</v>
      </c>
      <c r="M242">
        <v>264</v>
      </c>
      <c r="N242" t="s">
        <v>928</v>
      </c>
      <c r="O242" t="s">
        <v>926</v>
      </c>
      <c r="P242" t="s">
        <v>742</v>
      </c>
      <c r="Q242" t="s">
        <v>21</v>
      </c>
      <c r="R242" t="s">
        <v>22</v>
      </c>
      <c r="S242">
        <v>4532</v>
      </c>
      <c r="T242" t="s">
        <v>13</v>
      </c>
      <c r="V242" t="s">
        <v>810</v>
      </c>
      <c r="W242" t="s">
        <v>172</v>
      </c>
      <c r="AB242" t="s">
        <v>1992</v>
      </c>
      <c r="AC242" t="s">
        <v>327</v>
      </c>
      <c r="AD242" t="s">
        <v>819</v>
      </c>
      <c r="AE242" t="s">
        <v>819</v>
      </c>
      <c r="AF242" t="s">
        <v>817</v>
      </c>
      <c r="AG242" t="s">
        <v>818</v>
      </c>
      <c r="AH242" t="s">
        <v>817</v>
      </c>
      <c r="AX242" t="s">
        <v>825</v>
      </c>
      <c r="AY242" t="s">
        <v>818</v>
      </c>
      <c r="AZ242" t="s">
        <v>818</v>
      </c>
      <c r="BA242" t="s">
        <v>818</v>
      </c>
      <c r="BB242" t="s">
        <v>1878</v>
      </c>
      <c r="BC242" t="s">
        <v>818</v>
      </c>
      <c r="BD242" t="s">
        <v>818</v>
      </c>
      <c r="BE242" t="s">
        <v>1877</v>
      </c>
      <c r="BF242" t="s">
        <v>818</v>
      </c>
      <c r="BG242" t="s">
        <v>818</v>
      </c>
      <c r="BH242" t="s">
        <v>818</v>
      </c>
      <c r="BI242" t="s">
        <v>818</v>
      </c>
      <c r="BJ242" t="s">
        <v>818</v>
      </c>
      <c r="BK242" t="s">
        <v>818</v>
      </c>
      <c r="BL242" t="s">
        <v>818</v>
      </c>
      <c r="BM242" t="s">
        <v>818</v>
      </c>
      <c r="BN242" t="s">
        <v>818</v>
      </c>
      <c r="BO242" t="s">
        <v>818</v>
      </c>
      <c r="BP242" t="s">
        <v>818</v>
      </c>
    </row>
    <row r="243" spans="1:73" x14ac:dyDescent="0.35">
      <c r="A243">
        <v>5832</v>
      </c>
      <c r="B243">
        <v>2020</v>
      </c>
      <c r="C243" t="s">
        <v>9</v>
      </c>
      <c r="D243">
        <v>5</v>
      </c>
      <c r="E243" t="s">
        <v>741</v>
      </c>
      <c r="F243" t="s">
        <v>925</v>
      </c>
      <c r="G243" t="s">
        <v>927</v>
      </c>
      <c r="J243">
        <v>117</v>
      </c>
      <c r="K243">
        <v>1</v>
      </c>
      <c r="L243">
        <v>259</v>
      </c>
      <c r="M243">
        <v>264</v>
      </c>
      <c r="N243" t="s">
        <v>928</v>
      </c>
      <c r="O243" t="s">
        <v>926</v>
      </c>
      <c r="P243" t="s">
        <v>742</v>
      </c>
      <c r="Q243" t="s">
        <v>21</v>
      </c>
      <c r="R243" t="s">
        <v>22</v>
      </c>
      <c r="S243">
        <v>4742</v>
      </c>
      <c r="T243" t="s">
        <v>13</v>
      </c>
      <c r="V243" t="s">
        <v>810</v>
      </c>
      <c r="W243" t="s">
        <v>172</v>
      </c>
      <c r="AB243" t="s">
        <v>1992</v>
      </c>
      <c r="AC243" t="s">
        <v>193</v>
      </c>
      <c r="AD243" t="s">
        <v>819</v>
      </c>
      <c r="AE243" t="s">
        <v>819</v>
      </c>
      <c r="AF243" t="s">
        <v>817</v>
      </c>
      <c r="AG243" t="s">
        <v>818</v>
      </c>
      <c r="AH243" t="s">
        <v>817</v>
      </c>
      <c r="AX243" t="s">
        <v>825</v>
      </c>
      <c r="AY243" t="s">
        <v>818</v>
      </c>
      <c r="AZ243" t="s">
        <v>818</v>
      </c>
      <c r="BA243" t="s">
        <v>818</v>
      </c>
      <c r="BB243" t="s">
        <v>1878</v>
      </c>
      <c r="BC243" t="s">
        <v>818</v>
      </c>
      <c r="BD243" t="s">
        <v>818</v>
      </c>
      <c r="BE243" t="s">
        <v>1877</v>
      </c>
      <c r="BF243" t="s">
        <v>818</v>
      </c>
      <c r="BG243" t="s">
        <v>818</v>
      </c>
      <c r="BH243" t="s">
        <v>818</v>
      </c>
      <c r="BI243" t="s">
        <v>818</v>
      </c>
      <c r="BJ243" t="s">
        <v>818</v>
      </c>
      <c r="BK243" t="s">
        <v>818</v>
      </c>
      <c r="BL243" t="s">
        <v>818</v>
      </c>
      <c r="BM243" t="s">
        <v>818</v>
      </c>
      <c r="BN243" t="s">
        <v>818</v>
      </c>
      <c r="BO243" t="s">
        <v>818</v>
      </c>
      <c r="BP243" t="s">
        <v>818</v>
      </c>
    </row>
    <row r="244" spans="1:73" x14ac:dyDescent="0.35">
      <c r="A244">
        <v>5832</v>
      </c>
      <c r="B244">
        <v>2020</v>
      </c>
      <c r="C244" t="s">
        <v>9</v>
      </c>
      <c r="D244">
        <v>6</v>
      </c>
      <c r="E244" t="s">
        <v>741</v>
      </c>
      <c r="F244" t="s">
        <v>925</v>
      </c>
      <c r="G244" t="s">
        <v>927</v>
      </c>
      <c r="J244">
        <v>117</v>
      </c>
      <c r="K244">
        <v>1</v>
      </c>
      <c r="L244">
        <v>259</v>
      </c>
      <c r="M244">
        <v>264</v>
      </c>
      <c r="N244" t="s">
        <v>928</v>
      </c>
      <c r="O244" t="s">
        <v>926</v>
      </c>
      <c r="P244" t="s">
        <v>742</v>
      </c>
      <c r="Q244" t="s">
        <v>21</v>
      </c>
      <c r="R244" t="s">
        <v>22</v>
      </c>
      <c r="S244">
        <v>5203</v>
      </c>
      <c r="T244" t="s">
        <v>13</v>
      </c>
      <c r="V244" t="s">
        <v>810</v>
      </c>
      <c r="W244" t="s">
        <v>172</v>
      </c>
      <c r="AB244" t="s">
        <v>1992</v>
      </c>
      <c r="AC244" t="s">
        <v>84</v>
      </c>
      <c r="AD244" t="s">
        <v>819</v>
      </c>
      <c r="AE244" t="s">
        <v>819</v>
      </c>
      <c r="AF244" t="s">
        <v>817</v>
      </c>
      <c r="AG244" t="s">
        <v>818</v>
      </c>
      <c r="AH244" t="s">
        <v>817</v>
      </c>
      <c r="AX244" t="s">
        <v>825</v>
      </c>
      <c r="AY244" t="s">
        <v>818</v>
      </c>
      <c r="AZ244" t="s">
        <v>818</v>
      </c>
      <c r="BA244" t="s">
        <v>818</v>
      </c>
      <c r="BB244" t="s">
        <v>1878</v>
      </c>
      <c r="BC244" t="s">
        <v>818</v>
      </c>
      <c r="BD244" t="s">
        <v>818</v>
      </c>
      <c r="BE244" t="s">
        <v>1877</v>
      </c>
      <c r="BF244" t="s">
        <v>818</v>
      </c>
      <c r="BG244" t="s">
        <v>818</v>
      </c>
      <c r="BH244" t="s">
        <v>818</v>
      </c>
      <c r="BI244" t="s">
        <v>818</v>
      </c>
      <c r="BJ244" t="s">
        <v>818</v>
      </c>
      <c r="BK244" t="s">
        <v>818</v>
      </c>
      <c r="BL244" t="s">
        <v>818</v>
      </c>
      <c r="BM244" t="s">
        <v>818</v>
      </c>
      <c r="BN244" t="s">
        <v>818</v>
      </c>
      <c r="BO244" t="s">
        <v>818</v>
      </c>
      <c r="BP244" t="s">
        <v>818</v>
      </c>
    </row>
    <row r="245" spans="1:73" x14ac:dyDescent="0.35">
      <c r="A245">
        <v>5984</v>
      </c>
      <c r="B245">
        <v>2021</v>
      </c>
      <c r="C245" t="s">
        <v>55</v>
      </c>
      <c r="D245">
        <v>1</v>
      </c>
      <c r="E245" t="s">
        <v>432</v>
      </c>
      <c r="F245" t="s">
        <v>1011</v>
      </c>
      <c r="G245" t="s">
        <v>162</v>
      </c>
      <c r="J245">
        <v>57</v>
      </c>
      <c r="K245">
        <v>7</v>
      </c>
      <c r="L245">
        <v>1106</v>
      </c>
      <c r="M245">
        <v>1119</v>
      </c>
      <c r="N245" t="s">
        <v>1374</v>
      </c>
      <c r="O245" t="s">
        <v>1373</v>
      </c>
      <c r="P245" t="s">
        <v>57</v>
      </c>
      <c r="Q245" t="s">
        <v>37</v>
      </c>
      <c r="R245" t="s">
        <v>791</v>
      </c>
      <c r="S245">
        <v>333</v>
      </c>
      <c r="T245" t="s">
        <v>13</v>
      </c>
      <c r="V245" t="s">
        <v>30</v>
      </c>
      <c r="W245" t="s">
        <v>58</v>
      </c>
      <c r="AB245" t="s">
        <v>58</v>
      </c>
      <c r="AC245" t="s">
        <v>158</v>
      </c>
      <c r="AD245" t="s">
        <v>818</v>
      </c>
      <c r="AE245" t="s">
        <v>818</v>
      </c>
      <c r="AF245" t="s">
        <v>818</v>
      </c>
      <c r="AG245" t="s">
        <v>818</v>
      </c>
      <c r="AH245" t="s">
        <v>818</v>
      </c>
      <c r="AX245" t="s">
        <v>50</v>
      </c>
      <c r="AY245" t="s">
        <v>1876</v>
      </c>
      <c r="AZ245" t="s">
        <v>818</v>
      </c>
      <c r="BA245" t="s">
        <v>818</v>
      </c>
      <c r="BB245" t="s">
        <v>1876</v>
      </c>
      <c r="BC245" t="s">
        <v>818</v>
      </c>
      <c r="BD245" t="s">
        <v>818</v>
      </c>
      <c r="BE245" t="s">
        <v>818</v>
      </c>
      <c r="BF245" t="s">
        <v>818</v>
      </c>
      <c r="BG245" t="s">
        <v>818</v>
      </c>
      <c r="BH245" t="s">
        <v>818</v>
      </c>
      <c r="BI245" t="s">
        <v>818</v>
      </c>
      <c r="BJ245" t="s">
        <v>818</v>
      </c>
      <c r="BK245" t="s">
        <v>818</v>
      </c>
      <c r="BL245" t="s">
        <v>818</v>
      </c>
      <c r="BM245" t="s">
        <v>818</v>
      </c>
      <c r="BN245" t="s">
        <v>818</v>
      </c>
      <c r="BO245" t="s">
        <v>818</v>
      </c>
      <c r="BP245" t="s">
        <v>818</v>
      </c>
      <c r="BQ245" t="s">
        <v>1884</v>
      </c>
    </row>
    <row r="246" spans="1:73" x14ac:dyDescent="0.35">
      <c r="A246">
        <v>5867</v>
      </c>
      <c r="B246">
        <v>2012</v>
      </c>
      <c r="C246" t="s">
        <v>67</v>
      </c>
      <c r="D246">
        <v>1</v>
      </c>
      <c r="E246" t="s">
        <v>671</v>
      </c>
      <c r="F246" t="s">
        <v>1040</v>
      </c>
      <c r="G246" t="s">
        <v>889</v>
      </c>
      <c r="J246">
        <v>40</v>
      </c>
      <c r="K246">
        <v>4</v>
      </c>
      <c r="L246">
        <v>715</v>
      </c>
      <c r="M246">
        <v>730</v>
      </c>
      <c r="N246" t="s">
        <v>1042</v>
      </c>
      <c r="O246" t="s">
        <v>1041</v>
      </c>
      <c r="P246" t="s">
        <v>140</v>
      </c>
      <c r="Q246" t="s">
        <v>21</v>
      </c>
      <c r="R246" t="s">
        <v>22</v>
      </c>
      <c r="S246">
        <v>300</v>
      </c>
      <c r="T246" t="s">
        <v>13</v>
      </c>
      <c r="V246" t="s">
        <v>810</v>
      </c>
      <c r="W246" t="s">
        <v>298</v>
      </c>
      <c r="AB246" t="s">
        <v>816</v>
      </c>
      <c r="AC246" t="s">
        <v>158</v>
      </c>
      <c r="AD246" t="s">
        <v>817</v>
      </c>
      <c r="AE246" t="s">
        <v>818</v>
      </c>
      <c r="AF246" t="s">
        <v>818</v>
      </c>
      <c r="AG246" t="s">
        <v>819</v>
      </c>
      <c r="AH246" t="s">
        <v>818</v>
      </c>
      <c r="AP246" t="s">
        <v>2022</v>
      </c>
      <c r="AX246" t="s">
        <v>820</v>
      </c>
      <c r="AY246" t="s">
        <v>818</v>
      </c>
      <c r="AZ246" t="s">
        <v>818</v>
      </c>
      <c r="BA246" t="s">
        <v>1876</v>
      </c>
      <c r="BB246" t="s">
        <v>818</v>
      </c>
      <c r="BC246" t="s">
        <v>818</v>
      </c>
      <c r="BD246" t="s">
        <v>818</v>
      </c>
      <c r="BE246" t="s">
        <v>818</v>
      </c>
      <c r="BF246" t="s">
        <v>818</v>
      </c>
      <c r="BG246" t="s">
        <v>818</v>
      </c>
      <c r="BH246" t="s">
        <v>818</v>
      </c>
      <c r="BI246" t="s">
        <v>818</v>
      </c>
      <c r="BJ246" t="s">
        <v>818</v>
      </c>
      <c r="BK246" t="s">
        <v>818</v>
      </c>
      <c r="BL246" t="s">
        <v>818</v>
      </c>
      <c r="BM246" t="s">
        <v>818</v>
      </c>
      <c r="BN246" t="s">
        <v>818</v>
      </c>
      <c r="BO246" t="s">
        <v>818</v>
      </c>
      <c r="BP246" t="s">
        <v>818</v>
      </c>
    </row>
    <row r="247" spans="1:73" x14ac:dyDescent="0.35">
      <c r="A247">
        <v>5867</v>
      </c>
      <c r="B247">
        <v>2012</v>
      </c>
      <c r="C247" t="s">
        <v>67</v>
      </c>
      <c r="D247">
        <v>2</v>
      </c>
      <c r="E247" t="s">
        <v>671</v>
      </c>
      <c r="F247" t="s">
        <v>1040</v>
      </c>
      <c r="G247" t="s">
        <v>889</v>
      </c>
      <c r="J247">
        <v>40</v>
      </c>
      <c r="K247">
        <v>4</v>
      </c>
      <c r="L247">
        <v>715</v>
      </c>
      <c r="M247">
        <v>730</v>
      </c>
      <c r="N247" t="s">
        <v>1042</v>
      </c>
      <c r="O247" t="s">
        <v>1041</v>
      </c>
      <c r="P247" t="s">
        <v>140</v>
      </c>
      <c r="Q247" t="s">
        <v>21</v>
      </c>
      <c r="R247" t="s">
        <v>22</v>
      </c>
      <c r="S247">
        <v>825</v>
      </c>
      <c r="T247" t="s">
        <v>13</v>
      </c>
      <c r="V247" t="s">
        <v>810</v>
      </c>
      <c r="W247" t="s">
        <v>172</v>
      </c>
      <c r="AB247" t="s">
        <v>1992</v>
      </c>
      <c r="AC247" t="s">
        <v>91</v>
      </c>
      <c r="AD247" t="s">
        <v>821</v>
      </c>
      <c r="AE247" t="s">
        <v>818</v>
      </c>
      <c r="AF247" t="s">
        <v>818</v>
      </c>
      <c r="AG247" t="s">
        <v>819</v>
      </c>
      <c r="AH247" t="s">
        <v>818</v>
      </c>
      <c r="AI247" t="s">
        <v>738</v>
      </c>
      <c r="AP247" t="s">
        <v>2022</v>
      </c>
      <c r="AX247" t="s">
        <v>820</v>
      </c>
      <c r="AY247" t="s">
        <v>818</v>
      </c>
      <c r="AZ247" t="s">
        <v>818</v>
      </c>
      <c r="BA247" t="s">
        <v>1876</v>
      </c>
      <c r="BB247" t="s">
        <v>818</v>
      </c>
      <c r="BC247" t="s">
        <v>818</v>
      </c>
      <c r="BD247" t="s">
        <v>818</v>
      </c>
      <c r="BE247" t="s">
        <v>818</v>
      </c>
      <c r="BF247" t="s">
        <v>818</v>
      </c>
      <c r="BG247" t="s">
        <v>818</v>
      </c>
      <c r="BH247" t="s">
        <v>818</v>
      </c>
      <c r="BI247" t="s">
        <v>818</v>
      </c>
      <c r="BJ247" t="s">
        <v>818</v>
      </c>
      <c r="BK247" t="s">
        <v>818</v>
      </c>
      <c r="BL247" t="s">
        <v>818</v>
      </c>
      <c r="BM247" t="s">
        <v>818</v>
      </c>
      <c r="BN247" t="s">
        <v>818</v>
      </c>
      <c r="BO247" t="s">
        <v>818</v>
      </c>
      <c r="BP247" t="s">
        <v>818</v>
      </c>
    </row>
    <row r="248" spans="1:73" x14ac:dyDescent="0.35">
      <c r="A248">
        <v>5867</v>
      </c>
      <c r="B248">
        <v>2012</v>
      </c>
      <c r="C248" t="s">
        <v>67</v>
      </c>
      <c r="D248">
        <v>3</v>
      </c>
      <c r="E248" t="s">
        <v>671</v>
      </c>
      <c r="F248" t="s">
        <v>1040</v>
      </c>
      <c r="G248" t="s">
        <v>889</v>
      </c>
      <c r="J248">
        <v>40</v>
      </c>
      <c r="K248">
        <v>4</v>
      </c>
      <c r="L248">
        <v>715</v>
      </c>
      <c r="M248">
        <v>730</v>
      </c>
      <c r="N248" t="s">
        <v>1042</v>
      </c>
      <c r="O248" t="s">
        <v>1041</v>
      </c>
      <c r="P248" t="s">
        <v>140</v>
      </c>
      <c r="Q248" t="s">
        <v>21</v>
      </c>
      <c r="R248" t="s">
        <v>22</v>
      </c>
      <c r="S248">
        <v>1200</v>
      </c>
      <c r="T248" t="s">
        <v>13</v>
      </c>
      <c r="V248" t="s">
        <v>810</v>
      </c>
      <c r="W248" t="s">
        <v>172</v>
      </c>
      <c r="AB248" t="s">
        <v>1992</v>
      </c>
      <c r="AC248" t="s">
        <v>354</v>
      </c>
      <c r="AD248" t="s">
        <v>819</v>
      </c>
      <c r="AE248" t="s">
        <v>818</v>
      </c>
      <c r="AF248" t="s">
        <v>817</v>
      </c>
      <c r="AG248" t="s">
        <v>819</v>
      </c>
      <c r="AH248" t="s">
        <v>818</v>
      </c>
      <c r="AP248" t="s">
        <v>2022</v>
      </c>
      <c r="AX248" t="s">
        <v>820</v>
      </c>
      <c r="AY248" t="s">
        <v>818</v>
      </c>
      <c r="AZ248" t="s">
        <v>818</v>
      </c>
      <c r="BA248" t="s">
        <v>1876</v>
      </c>
      <c r="BB248" t="s">
        <v>818</v>
      </c>
      <c r="BC248" t="s">
        <v>818</v>
      </c>
      <c r="BD248" t="s">
        <v>818</v>
      </c>
      <c r="BE248" t="s">
        <v>818</v>
      </c>
      <c r="BF248" t="s">
        <v>818</v>
      </c>
      <c r="BG248" t="s">
        <v>818</v>
      </c>
      <c r="BH248" t="s">
        <v>818</v>
      </c>
      <c r="BI248" t="s">
        <v>818</v>
      </c>
      <c r="BJ248" t="s">
        <v>818</v>
      </c>
      <c r="BK248" t="s">
        <v>818</v>
      </c>
      <c r="BL248" t="s">
        <v>818</v>
      </c>
      <c r="BM248" t="s">
        <v>818</v>
      </c>
      <c r="BN248" t="s">
        <v>818</v>
      </c>
      <c r="BO248" t="s">
        <v>818</v>
      </c>
      <c r="BP248" t="s">
        <v>818</v>
      </c>
    </row>
    <row r="249" spans="1:73" x14ac:dyDescent="0.35">
      <c r="A249">
        <v>5867</v>
      </c>
      <c r="B249">
        <v>2012</v>
      </c>
      <c r="C249" t="s">
        <v>67</v>
      </c>
      <c r="D249">
        <v>4</v>
      </c>
      <c r="E249" t="s">
        <v>671</v>
      </c>
      <c r="F249" t="s">
        <v>1040</v>
      </c>
      <c r="G249" t="s">
        <v>889</v>
      </c>
      <c r="J249">
        <v>40</v>
      </c>
      <c r="K249">
        <v>4</v>
      </c>
      <c r="L249">
        <v>715</v>
      </c>
      <c r="M249">
        <v>730</v>
      </c>
      <c r="N249" t="s">
        <v>1042</v>
      </c>
      <c r="O249" t="s">
        <v>1041</v>
      </c>
      <c r="P249" t="s">
        <v>140</v>
      </c>
      <c r="Q249" t="s">
        <v>21</v>
      </c>
      <c r="R249" t="s">
        <v>22</v>
      </c>
      <c r="S249">
        <v>3480</v>
      </c>
      <c r="T249" t="s">
        <v>13</v>
      </c>
      <c r="V249" t="s">
        <v>810</v>
      </c>
      <c r="W249" t="s">
        <v>172</v>
      </c>
      <c r="AB249" t="s">
        <v>1992</v>
      </c>
      <c r="AC249" t="s">
        <v>558</v>
      </c>
      <c r="AD249" t="s">
        <v>819</v>
      </c>
      <c r="AE249" t="s">
        <v>818</v>
      </c>
      <c r="AF249" t="s">
        <v>819</v>
      </c>
      <c r="AG249" t="s">
        <v>819</v>
      </c>
      <c r="AH249" t="s">
        <v>818</v>
      </c>
      <c r="AP249" t="s">
        <v>2022</v>
      </c>
      <c r="AX249" t="s">
        <v>820</v>
      </c>
      <c r="AY249" t="s">
        <v>818</v>
      </c>
      <c r="AZ249" t="s">
        <v>818</v>
      </c>
      <c r="BA249" t="s">
        <v>1876</v>
      </c>
      <c r="BB249" t="s">
        <v>818</v>
      </c>
      <c r="BC249" t="s">
        <v>818</v>
      </c>
      <c r="BD249" t="s">
        <v>818</v>
      </c>
      <c r="BE249" t="s">
        <v>818</v>
      </c>
      <c r="BF249" t="s">
        <v>818</v>
      </c>
      <c r="BG249" t="s">
        <v>818</v>
      </c>
      <c r="BH249" t="s">
        <v>818</v>
      </c>
      <c r="BI249" t="s">
        <v>818</v>
      </c>
      <c r="BJ249" t="s">
        <v>818</v>
      </c>
      <c r="BK249" t="s">
        <v>818</v>
      </c>
      <c r="BL249" t="s">
        <v>818</v>
      </c>
      <c r="BM249" t="s">
        <v>818</v>
      </c>
      <c r="BN249" t="s">
        <v>818</v>
      </c>
      <c r="BO249" t="s">
        <v>818</v>
      </c>
      <c r="BP249" t="s">
        <v>818</v>
      </c>
    </row>
    <row r="250" spans="1:73" x14ac:dyDescent="0.35">
      <c r="A250">
        <v>5867</v>
      </c>
      <c r="B250">
        <v>2012</v>
      </c>
      <c r="C250" t="s">
        <v>67</v>
      </c>
      <c r="D250">
        <v>5</v>
      </c>
      <c r="E250" t="s">
        <v>671</v>
      </c>
      <c r="F250" t="s">
        <v>1040</v>
      </c>
      <c r="G250" t="s">
        <v>889</v>
      </c>
      <c r="J250">
        <v>40</v>
      </c>
      <c r="K250">
        <v>4</v>
      </c>
      <c r="L250">
        <v>715</v>
      </c>
      <c r="M250">
        <v>730</v>
      </c>
      <c r="N250" t="s">
        <v>1042</v>
      </c>
      <c r="O250" t="s">
        <v>1041</v>
      </c>
      <c r="P250" t="s">
        <v>140</v>
      </c>
      <c r="Q250" t="s">
        <v>21</v>
      </c>
      <c r="R250" t="s">
        <v>22</v>
      </c>
      <c r="S250">
        <v>849</v>
      </c>
      <c r="T250" t="s">
        <v>13</v>
      </c>
      <c r="V250" t="s">
        <v>810</v>
      </c>
      <c r="W250" t="s">
        <v>244</v>
      </c>
      <c r="AB250" t="s">
        <v>815</v>
      </c>
      <c r="AC250" t="s">
        <v>49</v>
      </c>
      <c r="AD250" t="s">
        <v>817</v>
      </c>
      <c r="AE250" t="s">
        <v>818</v>
      </c>
      <c r="AF250" t="s">
        <v>819</v>
      </c>
      <c r="AG250" t="s">
        <v>819</v>
      </c>
      <c r="AH250" t="s">
        <v>818</v>
      </c>
      <c r="AP250" t="s">
        <v>2022</v>
      </c>
      <c r="AX250" t="s">
        <v>820</v>
      </c>
      <c r="AY250" t="s">
        <v>818</v>
      </c>
      <c r="AZ250" t="s">
        <v>818</v>
      </c>
      <c r="BA250" t="s">
        <v>1876</v>
      </c>
      <c r="BB250" t="s">
        <v>818</v>
      </c>
      <c r="BC250" t="s">
        <v>818</v>
      </c>
      <c r="BD250" t="s">
        <v>818</v>
      </c>
      <c r="BE250" t="s">
        <v>818</v>
      </c>
      <c r="BF250" t="s">
        <v>818</v>
      </c>
      <c r="BG250" t="s">
        <v>818</v>
      </c>
      <c r="BH250" t="s">
        <v>818</v>
      </c>
      <c r="BI250" t="s">
        <v>818</v>
      </c>
      <c r="BJ250" t="s">
        <v>818</v>
      </c>
      <c r="BK250" t="s">
        <v>818</v>
      </c>
      <c r="BL250" t="s">
        <v>818</v>
      </c>
      <c r="BM250" t="s">
        <v>818</v>
      </c>
      <c r="BN250" t="s">
        <v>818</v>
      </c>
      <c r="BO250" t="s">
        <v>818</v>
      </c>
      <c r="BP250" t="s">
        <v>818</v>
      </c>
    </row>
    <row r="251" spans="1:73" x14ac:dyDescent="0.35">
      <c r="A251">
        <v>6081</v>
      </c>
      <c r="B251">
        <v>2009</v>
      </c>
      <c r="C251" t="s">
        <v>234</v>
      </c>
      <c r="D251">
        <v>1</v>
      </c>
      <c r="E251" t="s">
        <v>235</v>
      </c>
      <c r="F251" t="s">
        <v>1608</v>
      </c>
      <c r="G251" t="s">
        <v>1610</v>
      </c>
      <c r="J251">
        <v>21</v>
      </c>
      <c r="K251">
        <v>7</v>
      </c>
      <c r="L251">
        <v>971</v>
      </c>
      <c r="M251">
        <v>984</v>
      </c>
      <c r="N251" t="s">
        <v>1611</v>
      </c>
      <c r="O251" t="s">
        <v>1609</v>
      </c>
      <c r="P251" t="s">
        <v>236</v>
      </c>
      <c r="Q251" t="s">
        <v>12</v>
      </c>
      <c r="R251" t="s">
        <v>22</v>
      </c>
      <c r="S251">
        <v>261</v>
      </c>
      <c r="T251" t="s">
        <v>13</v>
      </c>
      <c r="V251" t="s">
        <v>23</v>
      </c>
      <c r="W251" t="s">
        <v>244</v>
      </c>
      <c r="AB251" t="s">
        <v>815</v>
      </c>
      <c r="AC251" t="s">
        <v>237</v>
      </c>
      <c r="AD251" t="s">
        <v>817</v>
      </c>
      <c r="AE251" t="s">
        <v>817</v>
      </c>
      <c r="AF251" t="s">
        <v>817</v>
      </c>
      <c r="AG251" t="s">
        <v>818</v>
      </c>
      <c r="AH251" t="s">
        <v>818</v>
      </c>
      <c r="AI251" t="s">
        <v>738</v>
      </c>
      <c r="AP251" t="s">
        <v>2002</v>
      </c>
      <c r="AS251" t="s">
        <v>2002</v>
      </c>
      <c r="AW251">
        <v>1</v>
      </c>
      <c r="AX251" t="s">
        <v>238</v>
      </c>
      <c r="AY251" t="s">
        <v>818</v>
      </c>
      <c r="AZ251" t="s">
        <v>818</v>
      </c>
      <c r="BA251" t="s">
        <v>818</v>
      </c>
      <c r="BB251" t="s">
        <v>818</v>
      </c>
      <c r="BC251" t="s">
        <v>1877</v>
      </c>
      <c r="BD251" t="s">
        <v>818</v>
      </c>
      <c r="BE251" t="s">
        <v>818</v>
      </c>
      <c r="BF251" t="s">
        <v>818</v>
      </c>
      <c r="BG251" t="s">
        <v>818</v>
      </c>
      <c r="BH251" t="s">
        <v>818</v>
      </c>
      <c r="BI251" t="s">
        <v>818</v>
      </c>
      <c r="BJ251" t="s">
        <v>818</v>
      </c>
      <c r="BK251" t="s">
        <v>818</v>
      </c>
      <c r="BL251" t="s">
        <v>818</v>
      </c>
      <c r="BM251" t="s">
        <v>818</v>
      </c>
      <c r="BN251" t="s">
        <v>818</v>
      </c>
      <c r="BO251" t="s">
        <v>818</v>
      </c>
      <c r="BP251" t="s">
        <v>818</v>
      </c>
    </row>
    <row r="252" spans="1:73" x14ac:dyDescent="0.35">
      <c r="A252">
        <v>5987</v>
      </c>
      <c r="B252">
        <v>2015</v>
      </c>
      <c r="C252" t="s">
        <v>165</v>
      </c>
      <c r="D252">
        <v>1</v>
      </c>
      <c r="E252" t="s">
        <v>421</v>
      </c>
      <c r="F252" t="s">
        <v>1168</v>
      </c>
      <c r="G252" t="s">
        <v>1384</v>
      </c>
      <c r="J252">
        <v>22</v>
      </c>
      <c r="K252">
        <v>5</v>
      </c>
      <c r="L252">
        <v>388</v>
      </c>
      <c r="M252">
        <v>400</v>
      </c>
      <c r="N252" t="s">
        <v>1385</v>
      </c>
      <c r="O252" t="s">
        <v>1383</v>
      </c>
      <c r="P252" t="s">
        <v>422</v>
      </c>
      <c r="Q252" t="s">
        <v>21</v>
      </c>
      <c r="R252" t="s">
        <v>22</v>
      </c>
      <c r="S252">
        <v>305</v>
      </c>
      <c r="T252" t="s">
        <v>13</v>
      </c>
      <c r="V252" t="s">
        <v>14</v>
      </c>
      <c r="W252" t="s">
        <v>95</v>
      </c>
      <c r="X252" t="s">
        <v>168</v>
      </c>
      <c r="AB252" t="s">
        <v>1992</v>
      </c>
      <c r="AC252" t="s">
        <v>15</v>
      </c>
      <c r="AD252" t="s">
        <v>819</v>
      </c>
      <c r="AE252" t="s">
        <v>818</v>
      </c>
      <c r="AF252" t="s">
        <v>819</v>
      </c>
      <c r="AG252" t="s">
        <v>818</v>
      </c>
      <c r="AH252" t="s">
        <v>819</v>
      </c>
      <c r="AI252" t="s">
        <v>1844</v>
      </c>
      <c r="AJ252" t="s">
        <v>830</v>
      </c>
      <c r="AX252" t="s">
        <v>189</v>
      </c>
      <c r="AY252" t="s">
        <v>818</v>
      </c>
      <c r="AZ252" t="s">
        <v>818</v>
      </c>
      <c r="BA252" t="s">
        <v>818</v>
      </c>
      <c r="BB252" t="s">
        <v>818</v>
      </c>
      <c r="BC252" t="s">
        <v>818</v>
      </c>
      <c r="BD252" t="s">
        <v>818</v>
      </c>
      <c r="BE252" t="s">
        <v>818</v>
      </c>
      <c r="BF252" t="s">
        <v>818</v>
      </c>
      <c r="BG252" t="s">
        <v>818</v>
      </c>
      <c r="BH252" t="s">
        <v>818</v>
      </c>
      <c r="BI252" t="s">
        <v>818</v>
      </c>
      <c r="BJ252" t="s">
        <v>818</v>
      </c>
      <c r="BK252" t="s">
        <v>818</v>
      </c>
      <c r="BL252" t="s">
        <v>818</v>
      </c>
      <c r="BM252" t="s">
        <v>818</v>
      </c>
      <c r="BN252" t="s">
        <v>1877</v>
      </c>
      <c r="BO252" t="s">
        <v>818</v>
      </c>
      <c r="BP252" t="s">
        <v>818</v>
      </c>
      <c r="BS252" t="s">
        <v>423</v>
      </c>
    </row>
    <row r="253" spans="1:73" x14ac:dyDescent="0.35">
      <c r="A253">
        <v>5889</v>
      </c>
      <c r="B253">
        <v>2020</v>
      </c>
      <c r="C253" t="s">
        <v>9</v>
      </c>
      <c r="D253">
        <v>1</v>
      </c>
      <c r="E253" t="s">
        <v>624</v>
      </c>
      <c r="F253" t="s">
        <v>1104</v>
      </c>
      <c r="G253" t="s">
        <v>625</v>
      </c>
      <c r="J253">
        <v>32</v>
      </c>
      <c r="K253">
        <v>2</v>
      </c>
      <c r="L253">
        <v>216</v>
      </c>
      <c r="M253">
        <v>227</v>
      </c>
      <c r="N253" t="s">
        <v>1113</v>
      </c>
      <c r="O253" t="s">
        <v>1112</v>
      </c>
      <c r="P253" t="s">
        <v>625</v>
      </c>
      <c r="Q253" t="s">
        <v>21</v>
      </c>
      <c r="R253" t="s">
        <v>791</v>
      </c>
      <c r="S253">
        <v>458</v>
      </c>
      <c r="T253" t="s">
        <v>13</v>
      </c>
      <c r="V253" t="s">
        <v>23</v>
      </c>
      <c r="W253" t="s">
        <v>103</v>
      </c>
      <c r="AB253" t="s">
        <v>103</v>
      </c>
      <c r="AC253" t="s">
        <v>158</v>
      </c>
      <c r="AD253" t="s">
        <v>817</v>
      </c>
      <c r="AE253" t="s">
        <v>819</v>
      </c>
      <c r="AF253" t="s">
        <v>818</v>
      </c>
      <c r="AG253" t="s">
        <v>819</v>
      </c>
      <c r="AH253" t="s">
        <v>818</v>
      </c>
      <c r="AP253" t="s">
        <v>2001</v>
      </c>
      <c r="AX253" t="s">
        <v>626</v>
      </c>
      <c r="AY253" t="s">
        <v>818</v>
      </c>
      <c r="AZ253" t="s">
        <v>1876</v>
      </c>
      <c r="BA253" t="s">
        <v>1876</v>
      </c>
      <c r="BB253" t="s">
        <v>818</v>
      </c>
      <c r="BC253" t="s">
        <v>818</v>
      </c>
      <c r="BD253" t="s">
        <v>818</v>
      </c>
      <c r="BE253" t="s">
        <v>818</v>
      </c>
      <c r="BF253" t="s">
        <v>818</v>
      </c>
      <c r="BG253" t="s">
        <v>818</v>
      </c>
      <c r="BH253" t="s">
        <v>818</v>
      </c>
      <c r="BI253" t="s">
        <v>818</v>
      </c>
      <c r="BJ253" t="s">
        <v>818</v>
      </c>
      <c r="BK253" t="s">
        <v>818</v>
      </c>
      <c r="BL253" t="s">
        <v>818</v>
      </c>
      <c r="BM253" t="s">
        <v>818</v>
      </c>
      <c r="BN253" t="s">
        <v>818</v>
      </c>
      <c r="BO253" t="s">
        <v>818</v>
      </c>
      <c r="BP253" t="s">
        <v>818</v>
      </c>
      <c r="BT253" t="s">
        <v>1918</v>
      </c>
      <c r="BU253" t="s">
        <v>2036</v>
      </c>
    </row>
    <row r="254" spans="1:73" x14ac:dyDescent="0.35">
      <c r="A254">
        <v>5814</v>
      </c>
      <c r="B254">
        <v>2017</v>
      </c>
      <c r="C254" t="s">
        <v>104</v>
      </c>
      <c r="D254">
        <v>1</v>
      </c>
      <c r="E254" t="s">
        <v>872</v>
      </c>
      <c r="F254" t="s">
        <v>873</v>
      </c>
      <c r="G254" t="s">
        <v>418</v>
      </c>
      <c r="J254">
        <v>20</v>
      </c>
      <c r="K254">
        <v>4</v>
      </c>
      <c r="L254">
        <v>553</v>
      </c>
      <c r="M254">
        <v>573</v>
      </c>
      <c r="N254" t="s">
        <v>875</v>
      </c>
      <c r="O254" t="s">
        <v>874</v>
      </c>
      <c r="P254" t="s">
        <v>418</v>
      </c>
      <c r="Q254" t="s">
        <v>37</v>
      </c>
      <c r="R254" t="s">
        <v>791</v>
      </c>
      <c r="S254">
        <v>445</v>
      </c>
      <c r="T254" t="s">
        <v>13</v>
      </c>
      <c r="V254" t="s">
        <v>23</v>
      </c>
      <c r="W254" t="s">
        <v>63</v>
      </c>
      <c r="AB254" t="s">
        <v>809</v>
      </c>
      <c r="AC254" t="s">
        <v>668</v>
      </c>
      <c r="AD254" t="s">
        <v>818</v>
      </c>
      <c r="AE254" t="s">
        <v>818</v>
      </c>
      <c r="AF254" t="s">
        <v>818</v>
      </c>
      <c r="AG254" t="s">
        <v>818</v>
      </c>
      <c r="AH254" t="s">
        <v>818</v>
      </c>
      <c r="AX254" t="s">
        <v>775</v>
      </c>
      <c r="AY254" t="s">
        <v>818</v>
      </c>
      <c r="AZ254" t="s">
        <v>818</v>
      </c>
      <c r="BA254" t="s">
        <v>818</v>
      </c>
      <c r="BB254" t="s">
        <v>818</v>
      </c>
      <c r="BC254" t="s">
        <v>818</v>
      </c>
      <c r="BD254" t="s">
        <v>818</v>
      </c>
      <c r="BE254" t="s">
        <v>818</v>
      </c>
      <c r="BF254" t="s">
        <v>818</v>
      </c>
      <c r="BG254" t="s">
        <v>818</v>
      </c>
      <c r="BH254" t="s">
        <v>1876</v>
      </c>
      <c r="BI254" t="s">
        <v>818</v>
      </c>
      <c r="BJ254" t="s">
        <v>818</v>
      </c>
      <c r="BK254" t="s">
        <v>818</v>
      </c>
      <c r="BL254" t="s">
        <v>818</v>
      </c>
      <c r="BM254" t="s">
        <v>818</v>
      </c>
      <c r="BN254" t="s">
        <v>818</v>
      </c>
      <c r="BO254" t="s">
        <v>818</v>
      </c>
      <c r="BP254" t="s">
        <v>818</v>
      </c>
      <c r="BS254" t="s">
        <v>1892</v>
      </c>
    </row>
    <row r="255" spans="1:73" x14ac:dyDescent="0.35">
      <c r="A255">
        <v>5871</v>
      </c>
      <c r="B255">
        <v>2019</v>
      </c>
      <c r="C255" t="s">
        <v>75</v>
      </c>
      <c r="D255">
        <v>1</v>
      </c>
      <c r="E255" t="s">
        <v>659</v>
      </c>
      <c r="F255" t="s">
        <v>1053</v>
      </c>
      <c r="G255" t="s">
        <v>979</v>
      </c>
      <c r="J255">
        <v>81</v>
      </c>
      <c r="L255">
        <v>878</v>
      </c>
      <c r="M255">
        <v>888</v>
      </c>
      <c r="N255" t="s">
        <v>1055</v>
      </c>
      <c r="O255" t="s">
        <v>1054</v>
      </c>
      <c r="P255" t="s">
        <v>660</v>
      </c>
      <c r="Q255" t="s">
        <v>29</v>
      </c>
      <c r="R255" t="s">
        <v>22</v>
      </c>
      <c r="S255">
        <v>824</v>
      </c>
      <c r="T255" t="s">
        <v>13</v>
      </c>
      <c r="V255" t="s">
        <v>30</v>
      </c>
      <c r="W255" t="s">
        <v>58</v>
      </c>
      <c r="AB255" t="s">
        <v>58</v>
      </c>
      <c r="AC255" t="s">
        <v>158</v>
      </c>
      <c r="AD255" t="s">
        <v>819</v>
      </c>
      <c r="AE255" t="s">
        <v>817</v>
      </c>
      <c r="AF255" t="s">
        <v>819</v>
      </c>
      <c r="AG255" t="s">
        <v>818</v>
      </c>
      <c r="AH255" t="s">
        <v>819</v>
      </c>
      <c r="AI255" t="s">
        <v>1851</v>
      </c>
      <c r="AN255" t="s">
        <v>617</v>
      </c>
      <c r="AX255" t="s">
        <v>1977</v>
      </c>
      <c r="AY255" t="s">
        <v>818</v>
      </c>
      <c r="AZ255" t="s">
        <v>818</v>
      </c>
      <c r="BA255" t="s">
        <v>818</v>
      </c>
      <c r="BB255" t="s">
        <v>818</v>
      </c>
      <c r="BC255" t="s">
        <v>818</v>
      </c>
      <c r="BD255" t="s">
        <v>818</v>
      </c>
      <c r="BE255" t="s">
        <v>818</v>
      </c>
      <c r="BF255" t="s">
        <v>818</v>
      </c>
      <c r="BG255" t="s">
        <v>818</v>
      </c>
      <c r="BH255" t="s">
        <v>818</v>
      </c>
      <c r="BI255" t="s">
        <v>818</v>
      </c>
      <c r="BJ255" t="s">
        <v>818</v>
      </c>
      <c r="BK255" t="s">
        <v>818</v>
      </c>
      <c r="BL255" t="s">
        <v>818</v>
      </c>
      <c r="BM255" t="s">
        <v>818</v>
      </c>
      <c r="BN255" t="s">
        <v>818</v>
      </c>
      <c r="BO255" t="s">
        <v>818</v>
      </c>
      <c r="BP255" t="s">
        <v>818</v>
      </c>
      <c r="BS255" t="s">
        <v>661</v>
      </c>
    </row>
    <row r="256" spans="1:73" x14ac:dyDescent="0.35">
      <c r="A256">
        <v>5924</v>
      </c>
      <c r="B256">
        <v>2016</v>
      </c>
      <c r="C256" t="s">
        <v>42</v>
      </c>
      <c r="D256">
        <v>1</v>
      </c>
      <c r="E256" t="s">
        <v>555</v>
      </c>
      <c r="F256" t="s">
        <v>1209</v>
      </c>
      <c r="G256" t="s">
        <v>889</v>
      </c>
      <c r="J256">
        <v>83</v>
      </c>
      <c r="L256">
        <v>84</v>
      </c>
      <c r="M256">
        <v>97</v>
      </c>
      <c r="N256" t="s">
        <v>1211</v>
      </c>
      <c r="O256" t="s">
        <v>1210</v>
      </c>
      <c r="P256" t="s">
        <v>140</v>
      </c>
      <c r="Q256" t="s">
        <v>21</v>
      </c>
      <c r="R256" t="s">
        <v>22</v>
      </c>
      <c r="S256">
        <v>364</v>
      </c>
      <c r="T256" t="s">
        <v>13</v>
      </c>
      <c r="V256" t="s">
        <v>30</v>
      </c>
      <c r="W256" t="s">
        <v>253</v>
      </c>
      <c r="AB256" t="s">
        <v>253</v>
      </c>
      <c r="AC256" t="s">
        <v>15</v>
      </c>
      <c r="AD256" t="s">
        <v>817</v>
      </c>
      <c r="AE256" t="s">
        <v>821</v>
      </c>
      <c r="AF256" t="s">
        <v>818</v>
      </c>
      <c r="AG256" t="s">
        <v>818</v>
      </c>
      <c r="AH256" t="s">
        <v>817</v>
      </c>
      <c r="AS256" t="s">
        <v>2022</v>
      </c>
      <c r="AX256" t="s">
        <v>556</v>
      </c>
      <c r="AY256" t="s">
        <v>818</v>
      </c>
      <c r="AZ256" t="s">
        <v>818</v>
      </c>
      <c r="BA256" t="s">
        <v>818</v>
      </c>
      <c r="BB256" t="s">
        <v>1877</v>
      </c>
      <c r="BC256" t="s">
        <v>1877</v>
      </c>
      <c r="BD256" t="s">
        <v>1877</v>
      </c>
      <c r="BE256" t="s">
        <v>818</v>
      </c>
      <c r="BF256" t="s">
        <v>818</v>
      </c>
      <c r="BG256" t="s">
        <v>818</v>
      </c>
      <c r="BH256" t="s">
        <v>818</v>
      </c>
      <c r="BI256" t="s">
        <v>818</v>
      </c>
      <c r="BJ256" t="s">
        <v>818</v>
      </c>
      <c r="BK256" t="s">
        <v>818</v>
      </c>
      <c r="BL256" t="s">
        <v>818</v>
      </c>
      <c r="BM256" t="s">
        <v>818</v>
      </c>
      <c r="BN256" t="s">
        <v>818</v>
      </c>
      <c r="BO256" t="s">
        <v>818</v>
      </c>
      <c r="BP256" t="s">
        <v>1877</v>
      </c>
    </row>
    <row r="257" spans="1:73" x14ac:dyDescent="0.35">
      <c r="A257">
        <v>6009</v>
      </c>
      <c r="B257">
        <v>2020</v>
      </c>
      <c r="C257" t="s">
        <v>9</v>
      </c>
      <c r="D257">
        <v>1</v>
      </c>
      <c r="E257" t="s">
        <v>384</v>
      </c>
      <c r="F257" t="s">
        <v>1423</v>
      </c>
      <c r="G257" t="s">
        <v>944</v>
      </c>
      <c r="J257">
        <v>95</v>
      </c>
      <c r="N257" t="s">
        <v>1425</v>
      </c>
      <c r="O257" t="s">
        <v>1424</v>
      </c>
      <c r="P257" t="s">
        <v>385</v>
      </c>
      <c r="Q257" t="s">
        <v>21</v>
      </c>
      <c r="R257" t="s">
        <v>83</v>
      </c>
      <c r="S257">
        <v>306</v>
      </c>
      <c r="T257" t="s">
        <v>13</v>
      </c>
      <c r="V257" t="s">
        <v>23</v>
      </c>
      <c r="W257" t="s">
        <v>244</v>
      </c>
      <c r="AB257" t="s">
        <v>815</v>
      </c>
      <c r="AC257" t="s">
        <v>45</v>
      </c>
      <c r="AD257" t="s">
        <v>819</v>
      </c>
      <c r="AE257" t="s">
        <v>819</v>
      </c>
      <c r="AF257" t="s">
        <v>819</v>
      </c>
      <c r="AG257" t="s">
        <v>821</v>
      </c>
      <c r="AH257" t="s">
        <v>817</v>
      </c>
      <c r="AI257" t="s">
        <v>1838</v>
      </c>
      <c r="AX257" t="s">
        <v>386</v>
      </c>
      <c r="AY257" t="s">
        <v>818</v>
      </c>
      <c r="AZ257" t="s">
        <v>818</v>
      </c>
      <c r="BA257" t="s">
        <v>818</v>
      </c>
      <c r="BB257" t="s">
        <v>1876</v>
      </c>
      <c r="BC257" t="s">
        <v>818</v>
      </c>
      <c r="BD257" t="s">
        <v>1876</v>
      </c>
      <c r="BE257" t="s">
        <v>818</v>
      </c>
      <c r="BF257" t="s">
        <v>818</v>
      </c>
      <c r="BG257" t="s">
        <v>818</v>
      </c>
      <c r="BH257" t="s">
        <v>818</v>
      </c>
      <c r="BI257" t="s">
        <v>818</v>
      </c>
      <c r="BJ257" t="s">
        <v>818</v>
      </c>
      <c r="BK257" t="s">
        <v>818</v>
      </c>
      <c r="BL257" t="s">
        <v>818</v>
      </c>
      <c r="BM257" t="s">
        <v>818</v>
      </c>
      <c r="BN257" t="s">
        <v>818</v>
      </c>
      <c r="BO257" t="s">
        <v>818</v>
      </c>
      <c r="BP257" t="s">
        <v>818</v>
      </c>
      <c r="BT257" t="s">
        <v>1919</v>
      </c>
      <c r="BU257" t="s">
        <v>2036</v>
      </c>
    </row>
    <row r="258" spans="1:73" x14ac:dyDescent="0.35">
      <c r="A258">
        <v>6013</v>
      </c>
      <c r="B258">
        <v>2022</v>
      </c>
      <c r="C258" t="s">
        <v>26</v>
      </c>
      <c r="D258">
        <v>1</v>
      </c>
      <c r="E258" t="s">
        <v>376</v>
      </c>
      <c r="F258" t="s">
        <v>1432</v>
      </c>
      <c r="G258" t="s">
        <v>889</v>
      </c>
      <c r="J258">
        <v>149</v>
      </c>
      <c r="N258" t="s">
        <v>1434</v>
      </c>
      <c r="O258" t="s">
        <v>1433</v>
      </c>
      <c r="P258" t="s">
        <v>140</v>
      </c>
      <c r="Q258" t="s">
        <v>21</v>
      </c>
      <c r="R258" t="s">
        <v>83</v>
      </c>
      <c r="S258">
        <v>782</v>
      </c>
      <c r="T258" t="s">
        <v>13</v>
      </c>
      <c r="V258" t="s">
        <v>23</v>
      </c>
      <c r="W258" t="s">
        <v>244</v>
      </c>
      <c r="AB258" t="s">
        <v>815</v>
      </c>
      <c r="AC258" t="s">
        <v>45</v>
      </c>
      <c r="AD258" t="s">
        <v>819</v>
      </c>
      <c r="AE258" t="s">
        <v>819</v>
      </c>
      <c r="AF258" t="s">
        <v>819</v>
      </c>
      <c r="AG258" t="s">
        <v>817</v>
      </c>
      <c r="AH258" t="s">
        <v>817</v>
      </c>
      <c r="AP258" t="s">
        <v>2002</v>
      </c>
      <c r="AQ258" t="s">
        <v>2000</v>
      </c>
      <c r="AX258" t="s">
        <v>377</v>
      </c>
      <c r="AY258" t="s">
        <v>818</v>
      </c>
      <c r="AZ258" t="s">
        <v>1876</v>
      </c>
      <c r="BA258" t="s">
        <v>818</v>
      </c>
      <c r="BB258" t="s">
        <v>1876</v>
      </c>
      <c r="BC258" t="s">
        <v>818</v>
      </c>
      <c r="BD258" t="s">
        <v>818</v>
      </c>
      <c r="BE258" t="s">
        <v>818</v>
      </c>
      <c r="BF258" t="s">
        <v>818</v>
      </c>
      <c r="BG258" t="s">
        <v>818</v>
      </c>
      <c r="BH258" t="s">
        <v>1876</v>
      </c>
      <c r="BI258" t="s">
        <v>818</v>
      </c>
      <c r="BJ258" t="s">
        <v>818</v>
      </c>
      <c r="BK258" t="s">
        <v>818</v>
      </c>
      <c r="BL258" t="s">
        <v>818</v>
      </c>
      <c r="BM258" t="s">
        <v>818</v>
      </c>
      <c r="BN258" t="s">
        <v>818</v>
      </c>
      <c r="BO258" t="s">
        <v>818</v>
      </c>
      <c r="BP258" t="s">
        <v>818</v>
      </c>
    </row>
    <row r="259" spans="1:73" x14ac:dyDescent="0.35">
      <c r="A259">
        <v>6070</v>
      </c>
      <c r="B259">
        <v>2020</v>
      </c>
      <c r="C259" t="s">
        <v>9</v>
      </c>
      <c r="D259">
        <v>1</v>
      </c>
      <c r="E259" t="s">
        <v>258</v>
      </c>
      <c r="F259" t="s">
        <v>1578</v>
      </c>
      <c r="G259" t="s">
        <v>889</v>
      </c>
      <c r="J259">
        <v>134</v>
      </c>
      <c r="N259" t="s">
        <v>1580</v>
      </c>
      <c r="O259" t="s">
        <v>1579</v>
      </c>
      <c r="P259" t="s">
        <v>140</v>
      </c>
      <c r="Q259" t="s">
        <v>21</v>
      </c>
      <c r="R259" t="s">
        <v>22</v>
      </c>
      <c r="S259">
        <v>795</v>
      </c>
      <c r="T259" t="s">
        <v>13</v>
      </c>
      <c r="V259" t="s">
        <v>14</v>
      </c>
      <c r="W259" t="s">
        <v>244</v>
      </c>
      <c r="AB259" t="s">
        <v>815</v>
      </c>
      <c r="AC259" t="s">
        <v>91</v>
      </c>
      <c r="AD259" t="s">
        <v>819</v>
      </c>
      <c r="AE259" t="s">
        <v>821</v>
      </c>
      <c r="AF259" t="s">
        <v>818</v>
      </c>
      <c r="AG259" t="s">
        <v>818</v>
      </c>
      <c r="AH259" t="s">
        <v>821</v>
      </c>
      <c r="AX259" t="s">
        <v>259</v>
      </c>
      <c r="AY259" t="s">
        <v>818</v>
      </c>
      <c r="AZ259" t="s">
        <v>1876</v>
      </c>
      <c r="BA259" t="s">
        <v>818</v>
      </c>
      <c r="BB259" t="s">
        <v>818</v>
      </c>
      <c r="BC259" t="s">
        <v>818</v>
      </c>
      <c r="BD259" t="s">
        <v>818</v>
      </c>
      <c r="BE259" t="s">
        <v>818</v>
      </c>
      <c r="BF259" t="s">
        <v>818</v>
      </c>
      <c r="BG259" t="s">
        <v>818</v>
      </c>
      <c r="BH259" t="s">
        <v>818</v>
      </c>
      <c r="BI259" t="s">
        <v>818</v>
      </c>
      <c r="BJ259" t="s">
        <v>818</v>
      </c>
      <c r="BK259" t="s">
        <v>818</v>
      </c>
      <c r="BL259" t="s">
        <v>818</v>
      </c>
      <c r="BM259" t="s">
        <v>818</v>
      </c>
      <c r="BN259" t="s">
        <v>818</v>
      </c>
      <c r="BO259" t="s">
        <v>818</v>
      </c>
      <c r="BP259" t="s">
        <v>818</v>
      </c>
    </row>
    <row r="260" spans="1:73" x14ac:dyDescent="0.35">
      <c r="A260">
        <v>6018</v>
      </c>
      <c r="B260">
        <v>2022</v>
      </c>
      <c r="C260" t="s">
        <v>26</v>
      </c>
      <c r="D260">
        <v>1</v>
      </c>
      <c r="E260" t="s">
        <v>368</v>
      </c>
      <c r="F260" t="s">
        <v>1441</v>
      </c>
      <c r="G260" t="s">
        <v>369</v>
      </c>
      <c r="N260" t="s">
        <v>1443</v>
      </c>
      <c r="O260" t="s">
        <v>1442</v>
      </c>
      <c r="P260" t="s">
        <v>369</v>
      </c>
      <c r="Q260" t="s">
        <v>21</v>
      </c>
      <c r="R260" t="s">
        <v>22</v>
      </c>
      <c r="S260">
        <v>210</v>
      </c>
      <c r="T260" t="s">
        <v>13</v>
      </c>
      <c r="V260" t="s">
        <v>14</v>
      </c>
      <c r="W260" t="s">
        <v>800</v>
      </c>
      <c r="X260" t="s">
        <v>168</v>
      </c>
      <c r="Y260" t="s">
        <v>298</v>
      </c>
      <c r="AB260" t="s">
        <v>1992</v>
      </c>
      <c r="AC260" t="s">
        <v>370</v>
      </c>
      <c r="AD260" t="s">
        <v>817</v>
      </c>
      <c r="AE260" t="s">
        <v>817</v>
      </c>
      <c r="AF260" t="s">
        <v>819</v>
      </c>
      <c r="AG260" t="s">
        <v>819</v>
      </c>
      <c r="AH260" t="s">
        <v>819</v>
      </c>
      <c r="AP260" t="s">
        <v>2001</v>
      </c>
      <c r="AX260" t="s">
        <v>371</v>
      </c>
      <c r="AY260" t="s">
        <v>818</v>
      </c>
      <c r="AZ260" t="s">
        <v>818</v>
      </c>
      <c r="BA260" t="s">
        <v>1876</v>
      </c>
      <c r="BB260" t="s">
        <v>818</v>
      </c>
      <c r="BC260" t="s">
        <v>818</v>
      </c>
      <c r="BD260" t="s">
        <v>818</v>
      </c>
      <c r="BE260" t="s">
        <v>818</v>
      </c>
      <c r="BF260" t="s">
        <v>818</v>
      </c>
      <c r="BG260" t="s">
        <v>818</v>
      </c>
      <c r="BH260" t="s">
        <v>818</v>
      </c>
      <c r="BI260" t="s">
        <v>818</v>
      </c>
      <c r="BJ260" t="s">
        <v>818</v>
      </c>
      <c r="BK260" t="s">
        <v>818</v>
      </c>
      <c r="BL260" t="s">
        <v>818</v>
      </c>
      <c r="BM260" t="s">
        <v>818</v>
      </c>
      <c r="BN260" t="s">
        <v>818</v>
      </c>
      <c r="BO260" t="s">
        <v>818</v>
      </c>
      <c r="BP260" t="s">
        <v>818</v>
      </c>
    </row>
    <row r="261" spans="1:73" x14ac:dyDescent="0.35">
      <c r="A261">
        <v>6053</v>
      </c>
      <c r="B261">
        <v>2022</v>
      </c>
      <c r="C261" t="s">
        <v>26</v>
      </c>
      <c r="D261">
        <v>1</v>
      </c>
      <c r="E261" t="s">
        <v>294</v>
      </c>
      <c r="F261" t="s">
        <v>1534</v>
      </c>
      <c r="G261" t="s">
        <v>525</v>
      </c>
      <c r="J261">
        <v>14</v>
      </c>
      <c r="K261">
        <v>19</v>
      </c>
      <c r="N261" t="s">
        <v>1536</v>
      </c>
      <c r="O261" t="s">
        <v>1535</v>
      </c>
      <c r="P261" t="s">
        <v>144</v>
      </c>
      <c r="Q261" t="s">
        <v>124</v>
      </c>
      <c r="R261" t="s">
        <v>22</v>
      </c>
      <c r="S261">
        <v>400</v>
      </c>
      <c r="T261" t="s">
        <v>13</v>
      </c>
      <c r="V261" t="s">
        <v>14</v>
      </c>
      <c r="W261" t="s">
        <v>95</v>
      </c>
      <c r="AB261" t="s">
        <v>816</v>
      </c>
      <c r="AC261" t="s">
        <v>15</v>
      </c>
      <c r="AD261" t="s">
        <v>818</v>
      </c>
      <c r="AE261" t="s">
        <v>819</v>
      </c>
      <c r="AF261" t="s">
        <v>818</v>
      </c>
      <c r="AG261" t="s">
        <v>818</v>
      </c>
      <c r="AH261" t="s">
        <v>818</v>
      </c>
      <c r="AP261" t="s">
        <v>2022</v>
      </c>
      <c r="AX261" t="s">
        <v>295</v>
      </c>
      <c r="AY261" t="s">
        <v>818</v>
      </c>
      <c r="AZ261" t="s">
        <v>1876</v>
      </c>
      <c r="BA261" t="s">
        <v>818</v>
      </c>
      <c r="BB261" t="s">
        <v>818</v>
      </c>
      <c r="BC261" t="s">
        <v>818</v>
      </c>
      <c r="BD261" t="s">
        <v>818</v>
      </c>
      <c r="BE261" t="s">
        <v>818</v>
      </c>
      <c r="BF261" t="s">
        <v>818</v>
      </c>
      <c r="BG261" t="s">
        <v>818</v>
      </c>
      <c r="BH261" t="s">
        <v>818</v>
      </c>
      <c r="BI261" t="s">
        <v>1877</v>
      </c>
      <c r="BJ261" t="s">
        <v>1876</v>
      </c>
      <c r="BK261" t="s">
        <v>818</v>
      </c>
      <c r="BL261" t="s">
        <v>1876</v>
      </c>
      <c r="BM261" t="s">
        <v>818</v>
      </c>
      <c r="BN261" t="s">
        <v>818</v>
      </c>
      <c r="BO261" t="s">
        <v>818</v>
      </c>
      <c r="BP261" t="s">
        <v>818</v>
      </c>
      <c r="BS261" t="s">
        <v>296</v>
      </c>
      <c r="BT261" t="s">
        <v>1946</v>
      </c>
    </row>
    <row r="262" spans="1:73" x14ac:dyDescent="0.35">
      <c r="A262">
        <v>6047</v>
      </c>
      <c r="B262">
        <v>2021</v>
      </c>
      <c r="C262" t="s">
        <v>55</v>
      </c>
      <c r="D262">
        <v>1</v>
      </c>
      <c r="E262" t="s">
        <v>305</v>
      </c>
      <c r="F262" t="s">
        <v>1520</v>
      </c>
      <c r="G262" t="s">
        <v>1522</v>
      </c>
      <c r="J262">
        <v>7</v>
      </c>
      <c r="K262">
        <v>1</v>
      </c>
      <c r="N262" t="s">
        <v>1523</v>
      </c>
      <c r="O262" t="s">
        <v>1521</v>
      </c>
      <c r="P262" t="s">
        <v>306</v>
      </c>
      <c r="Q262" t="s">
        <v>124</v>
      </c>
      <c r="R262" t="s">
        <v>22</v>
      </c>
      <c r="S262">
        <v>30</v>
      </c>
      <c r="T262" t="s">
        <v>13</v>
      </c>
      <c r="V262" t="s">
        <v>23</v>
      </c>
      <c r="W262" t="s">
        <v>111</v>
      </c>
      <c r="AB262" t="s">
        <v>815</v>
      </c>
      <c r="AC262" t="s">
        <v>133</v>
      </c>
      <c r="AD262" t="s">
        <v>818</v>
      </c>
      <c r="AE262" t="s">
        <v>821</v>
      </c>
      <c r="AF262" t="s">
        <v>818</v>
      </c>
      <c r="AG262" t="s">
        <v>818</v>
      </c>
      <c r="AH262" t="s">
        <v>818</v>
      </c>
      <c r="AS262" t="s">
        <v>2002</v>
      </c>
      <c r="AX262" t="s">
        <v>307</v>
      </c>
      <c r="AY262" t="s">
        <v>818</v>
      </c>
      <c r="AZ262" t="s">
        <v>818</v>
      </c>
      <c r="BA262" t="s">
        <v>818</v>
      </c>
      <c r="BB262" t="s">
        <v>1877</v>
      </c>
      <c r="BC262" t="s">
        <v>1877</v>
      </c>
      <c r="BD262" t="s">
        <v>818</v>
      </c>
      <c r="BE262" t="s">
        <v>818</v>
      </c>
      <c r="BF262" t="s">
        <v>818</v>
      </c>
      <c r="BG262" t="s">
        <v>818</v>
      </c>
      <c r="BH262" t="s">
        <v>818</v>
      </c>
      <c r="BI262" t="s">
        <v>818</v>
      </c>
      <c r="BJ262" t="s">
        <v>818</v>
      </c>
      <c r="BK262" t="s">
        <v>818</v>
      </c>
      <c r="BL262" t="s">
        <v>818</v>
      </c>
      <c r="BM262" t="s">
        <v>818</v>
      </c>
      <c r="BN262" t="s">
        <v>818</v>
      </c>
      <c r="BO262" t="s">
        <v>818</v>
      </c>
      <c r="BP262" t="s">
        <v>818</v>
      </c>
      <c r="BQ262" t="s">
        <v>1885</v>
      </c>
      <c r="BT262" t="s">
        <v>1873</v>
      </c>
      <c r="BU262" t="s">
        <v>2037</v>
      </c>
    </row>
    <row r="263" spans="1:73" x14ac:dyDescent="0.35">
      <c r="A263">
        <v>6138</v>
      </c>
      <c r="B263">
        <v>2013</v>
      </c>
      <c r="C263" t="s">
        <v>34</v>
      </c>
      <c r="D263">
        <v>1</v>
      </c>
      <c r="E263" t="s">
        <v>35</v>
      </c>
      <c r="F263" t="s">
        <v>1779</v>
      </c>
      <c r="G263" t="s">
        <v>309</v>
      </c>
      <c r="J263">
        <v>25</v>
      </c>
      <c r="K263">
        <v>5</v>
      </c>
      <c r="L263">
        <v>778</v>
      </c>
      <c r="M263">
        <v>796</v>
      </c>
      <c r="N263" t="s">
        <v>1781</v>
      </c>
      <c r="O263" t="s">
        <v>1780</v>
      </c>
      <c r="P263" t="s">
        <v>36</v>
      </c>
      <c r="Q263" t="s">
        <v>37</v>
      </c>
      <c r="R263" t="s">
        <v>791</v>
      </c>
      <c r="S263">
        <v>240</v>
      </c>
      <c r="T263" t="s">
        <v>13</v>
      </c>
      <c r="V263" t="s">
        <v>23</v>
      </c>
      <c r="W263" t="s">
        <v>58</v>
      </c>
      <c r="X263" t="s">
        <v>799</v>
      </c>
      <c r="AB263" t="s">
        <v>816</v>
      </c>
      <c r="AC263" t="s">
        <v>38</v>
      </c>
      <c r="AD263" t="s">
        <v>819</v>
      </c>
      <c r="AE263" t="s">
        <v>818</v>
      </c>
      <c r="AF263" t="s">
        <v>818</v>
      </c>
      <c r="AG263" t="s">
        <v>818</v>
      </c>
      <c r="AH263" t="s">
        <v>819</v>
      </c>
      <c r="AP263" t="s">
        <v>2022</v>
      </c>
      <c r="AX263" t="s">
        <v>39</v>
      </c>
      <c r="AY263" t="s">
        <v>818</v>
      </c>
      <c r="AZ263" t="s">
        <v>818</v>
      </c>
      <c r="BA263" t="s">
        <v>818</v>
      </c>
      <c r="BB263" t="s">
        <v>1878</v>
      </c>
      <c r="BC263" t="s">
        <v>818</v>
      </c>
      <c r="BD263" t="s">
        <v>818</v>
      </c>
      <c r="BE263" t="s">
        <v>818</v>
      </c>
      <c r="BF263" t="s">
        <v>818</v>
      </c>
      <c r="BG263" t="s">
        <v>818</v>
      </c>
      <c r="BH263" t="s">
        <v>1876</v>
      </c>
      <c r="BI263" t="s">
        <v>818</v>
      </c>
      <c r="BJ263" t="s">
        <v>818</v>
      </c>
      <c r="BK263" t="s">
        <v>818</v>
      </c>
      <c r="BL263" t="s">
        <v>818</v>
      </c>
      <c r="BM263" t="s">
        <v>818</v>
      </c>
      <c r="BN263" t="s">
        <v>818</v>
      </c>
      <c r="BO263" t="s">
        <v>1877</v>
      </c>
      <c r="BP263" t="s">
        <v>1877</v>
      </c>
      <c r="BQ263" t="s">
        <v>40</v>
      </c>
      <c r="BS263" t="s">
        <v>41</v>
      </c>
      <c r="BT263" t="s">
        <v>1978</v>
      </c>
    </row>
    <row r="264" spans="1:73" x14ac:dyDescent="0.35">
      <c r="A264">
        <v>5943</v>
      </c>
      <c r="B264">
        <v>2022</v>
      </c>
      <c r="C264" t="s">
        <v>26</v>
      </c>
      <c r="D264">
        <v>1</v>
      </c>
      <c r="E264" t="s">
        <v>520</v>
      </c>
      <c r="F264" t="s">
        <v>1259</v>
      </c>
      <c r="G264" t="s">
        <v>944</v>
      </c>
      <c r="J264">
        <v>112</v>
      </c>
      <c r="N264" t="s">
        <v>1261</v>
      </c>
      <c r="O264" t="s">
        <v>1260</v>
      </c>
      <c r="P264" t="s">
        <v>224</v>
      </c>
      <c r="Q264" t="s">
        <v>21</v>
      </c>
      <c r="R264" t="s">
        <v>22</v>
      </c>
      <c r="S264">
        <v>1960</v>
      </c>
      <c r="T264" t="s">
        <v>13</v>
      </c>
      <c r="V264" t="s">
        <v>23</v>
      </c>
      <c r="W264" t="s">
        <v>244</v>
      </c>
      <c r="X264" t="s">
        <v>298</v>
      </c>
      <c r="Y264" t="s">
        <v>796</v>
      </c>
      <c r="AB264" t="s">
        <v>1992</v>
      </c>
      <c r="AC264" t="s">
        <v>506</v>
      </c>
      <c r="AD264" t="s">
        <v>821</v>
      </c>
      <c r="AE264" t="s">
        <v>817</v>
      </c>
      <c r="AF264" t="s">
        <v>821</v>
      </c>
      <c r="AG264" t="s">
        <v>818</v>
      </c>
      <c r="AH264" t="s">
        <v>817</v>
      </c>
      <c r="AI264" t="s">
        <v>1823</v>
      </c>
      <c r="AL264" t="s">
        <v>426</v>
      </c>
      <c r="AS264" t="s">
        <v>2005</v>
      </c>
      <c r="AX264" t="s">
        <v>521</v>
      </c>
      <c r="AY264" t="s">
        <v>818</v>
      </c>
      <c r="AZ264" t="s">
        <v>818</v>
      </c>
      <c r="BA264" t="s">
        <v>1876</v>
      </c>
      <c r="BB264" t="s">
        <v>818</v>
      </c>
      <c r="BC264" t="s">
        <v>818</v>
      </c>
      <c r="BD264" t="s">
        <v>818</v>
      </c>
      <c r="BE264" t="s">
        <v>818</v>
      </c>
      <c r="BF264" t="s">
        <v>818</v>
      </c>
      <c r="BG264" t="s">
        <v>818</v>
      </c>
      <c r="BH264" t="s">
        <v>818</v>
      </c>
      <c r="BI264" t="s">
        <v>818</v>
      </c>
      <c r="BJ264" t="s">
        <v>818</v>
      </c>
      <c r="BK264" t="s">
        <v>818</v>
      </c>
      <c r="BL264" t="s">
        <v>818</v>
      </c>
      <c r="BM264" t="s">
        <v>818</v>
      </c>
      <c r="BN264" t="s">
        <v>818</v>
      </c>
      <c r="BO264" t="s">
        <v>818</v>
      </c>
      <c r="BP264" t="s">
        <v>818</v>
      </c>
      <c r="BT264" t="s">
        <v>2116</v>
      </c>
      <c r="BU264" t="s">
        <v>2038</v>
      </c>
    </row>
    <row r="265" spans="1:73" x14ac:dyDescent="0.35">
      <c r="A265">
        <v>5915</v>
      </c>
      <c r="B265">
        <v>2022</v>
      </c>
      <c r="C265" t="s">
        <v>26</v>
      </c>
      <c r="D265">
        <v>1</v>
      </c>
      <c r="E265" t="s">
        <v>574</v>
      </c>
      <c r="F265" t="s">
        <v>1178</v>
      </c>
      <c r="G265" t="s">
        <v>1099</v>
      </c>
      <c r="J265">
        <v>47</v>
      </c>
      <c r="K265">
        <v>1</v>
      </c>
      <c r="L265">
        <v>77</v>
      </c>
      <c r="M265">
        <v>96</v>
      </c>
      <c r="N265" t="s">
        <v>1180</v>
      </c>
      <c r="O265" t="s">
        <v>1179</v>
      </c>
      <c r="P265" t="s">
        <v>575</v>
      </c>
      <c r="Q265" t="s">
        <v>21</v>
      </c>
      <c r="R265" t="s">
        <v>22</v>
      </c>
      <c r="S265">
        <v>137</v>
      </c>
      <c r="T265" t="s">
        <v>13</v>
      </c>
      <c r="V265" t="s">
        <v>23</v>
      </c>
      <c r="W265" t="s">
        <v>244</v>
      </c>
      <c r="AB265" t="s">
        <v>815</v>
      </c>
      <c r="AC265" t="s">
        <v>91</v>
      </c>
      <c r="AD265" t="s">
        <v>821</v>
      </c>
      <c r="AE265" t="s">
        <v>818</v>
      </c>
      <c r="AF265" t="s">
        <v>821</v>
      </c>
      <c r="AG265" t="s">
        <v>817</v>
      </c>
      <c r="AH265" t="s">
        <v>818</v>
      </c>
      <c r="AY265" t="s">
        <v>1878</v>
      </c>
      <c r="AZ265" t="s">
        <v>1876</v>
      </c>
      <c r="BA265" t="s">
        <v>1876</v>
      </c>
      <c r="BB265" t="s">
        <v>818</v>
      </c>
      <c r="BC265" t="s">
        <v>818</v>
      </c>
      <c r="BD265" t="s">
        <v>818</v>
      </c>
      <c r="BE265" t="s">
        <v>818</v>
      </c>
      <c r="BF265" t="s">
        <v>818</v>
      </c>
      <c r="BG265" t="s">
        <v>818</v>
      </c>
      <c r="BH265" t="s">
        <v>818</v>
      </c>
      <c r="BI265" t="s">
        <v>818</v>
      </c>
      <c r="BJ265" t="s">
        <v>818</v>
      </c>
      <c r="BK265" t="s">
        <v>818</v>
      </c>
      <c r="BL265" t="s">
        <v>818</v>
      </c>
      <c r="BM265" t="s">
        <v>818</v>
      </c>
      <c r="BN265" t="s">
        <v>1876</v>
      </c>
      <c r="BO265" t="s">
        <v>818</v>
      </c>
      <c r="BP265" t="s">
        <v>818</v>
      </c>
    </row>
    <row r="266" spans="1:73" x14ac:dyDescent="0.35">
      <c r="A266">
        <v>5970</v>
      </c>
      <c r="B266">
        <v>2021</v>
      </c>
      <c r="C266" t="s">
        <v>55</v>
      </c>
      <c r="D266">
        <v>1</v>
      </c>
      <c r="E266" t="s">
        <v>462</v>
      </c>
      <c r="F266" t="s">
        <v>1327</v>
      </c>
      <c r="G266" t="s">
        <v>889</v>
      </c>
      <c r="J266">
        <v>146</v>
      </c>
      <c r="N266" t="s">
        <v>1329</v>
      </c>
      <c r="O266" t="s">
        <v>1328</v>
      </c>
      <c r="P266" t="s">
        <v>140</v>
      </c>
      <c r="Q266" t="s">
        <v>21</v>
      </c>
      <c r="R266" t="s">
        <v>22</v>
      </c>
      <c r="S266">
        <v>1024</v>
      </c>
      <c r="T266" t="s">
        <v>13</v>
      </c>
      <c r="V266" t="s">
        <v>14</v>
      </c>
      <c r="W266" t="s">
        <v>172</v>
      </c>
      <c r="AB266" t="s">
        <v>1992</v>
      </c>
      <c r="AC266" t="s">
        <v>78</v>
      </c>
      <c r="AD266" t="s">
        <v>819</v>
      </c>
      <c r="AE266" t="s">
        <v>817</v>
      </c>
      <c r="AF266" t="s">
        <v>819</v>
      </c>
      <c r="AG266" t="s">
        <v>819</v>
      </c>
      <c r="AH266" t="s">
        <v>818</v>
      </c>
      <c r="AI266" t="s">
        <v>1839</v>
      </c>
      <c r="AN266" t="s">
        <v>832</v>
      </c>
      <c r="AP266" t="s">
        <v>2000</v>
      </c>
      <c r="AX266" t="s">
        <v>463</v>
      </c>
      <c r="AY266" t="s">
        <v>1876</v>
      </c>
      <c r="AZ266" t="s">
        <v>818</v>
      </c>
      <c r="BA266" t="s">
        <v>818</v>
      </c>
      <c r="BB266" t="s">
        <v>818</v>
      </c>
      <c r="BC266" t="s">
        <v>818</v>
      </c>
      <c r="BD266" t="s">
        <v>818</v>
      </c>
      <c r="BE266" t="s">
        <v>818</v>
      </c>
      <c r="BF266" t="s">
        <v>1876</v>
      </c>
      <c r="BG266" t="s">
        <v>818</v>
      </c>
      <c r="BH266" t="s">
        <v>818</v>
      </c>
      <c r="BI266" t="s">
        <v>818</v>
      </c>
      <c r="BJ266" t="s">
        <v>818</v>
      </c>
      <c r="BK266" t="s">
        <v>818</v>
      </c>
      <c r="BL266" t="s">
        <v>818</v>
      </c>
      <c r="BM266" t="s">
        <v>818</v>
      </c>
      <c r="BN266" t="s">
        <v>818</v>
      </c>
      <c r="BO266" t="s">
        <v>818</v>
      </c>
      <c r="BP266" t="s">
        <v>818</v>
      </c>
      <c r="BT266" t="s">
        <v>464</v>
      </c>
      <c r="BU266" t="s">
        <v>2037</v>
      </c>
    </row>
    <row r="267" spans="1:73" x14ac:dyDescent="0.35">
      <c r="A267">
        <v>6026</v>
      </c>
      <c r="B267">
        <v>2021</v>
      </c>
      <c r="C267" t="s">
        <v>55</v>
      </c>
      <c r="D267">
        <v>1</v>
      </c>
      <c r="E267" t="s">
        <v>355</v>
      </c>
      <c r="F267" t="s">
        <v>1458</v>
      </c>
      <c r="G267" t="s">
        <v>1460</v>
      </c>
      <c r="J267">
        <v>30</v>
      </c>
      <c r="N267" t="s">
        <v>1461</v>
      </c>
      <c r="O267" t="s">
        <v>1459</v>
      </c>
      <c r="P267" t="s">
        <v>356</v>
      </c>
      <c r="Q267" t="s">
        <v>21</v>
      </c>
      <c r="R267" t="s">
        <v>22</v>
      </c>
      <c r="S267">
        <v>334</v>
      </c>
      <c r="T267" t="s">
        <v>13</v>
      </c>
      <c r="V267" t="s">
        <v>14</v>
      </c>
      <c r="W267" t="s">
        <v>103</v>
      </c>
      <c r="AB267" t="s">
        <v>103</v>
      </c>
      <c r="AC267" t="s">
        <v>250</v>
      </c>
      <c r="AD267" t="s">
        <v>821</v>
      </c>
      <c r="AE267" t="s">
        <v>818</v>
      </c>
      <c r="AF267" t="s">
        <v>817</v>
      </c>
      <c r="AG267" t="s">
        <v>818</v>
      </c>
      <c r="AH267" t="s">
        <v>817</v>
      </c>
      <c r="AX267" t="s">
        <v>357</v>
      </c>
      <c r="AY267" t="s">
        <v>818</v>
      </c>
      <c r="AZ267" t="s">
        <v>1877</v>
      </c>
      <c r="BA267" t="s">
        <v>818</v>
      </c>
      <c r="BB267" t="s">
        <v>818</v>
      </c>
      <c r="BC267" t="s">
        <v>818</v>
      </c>
      <c r="BD267" t="s">
        <v>818</v>
      </c>
      <c r="BE267" t="s">
        <v>818</v>
      </c>
      <c r="BF267" t="s">
        <v>818</v>
      </c>
      <c r="BG267" t="s">
        <v>818</v>
      </c>
      <c r="BH267" t="s">
        <v>818</v>
      </c>
      <c r="BI267" t="s">
        <v>818</v>
      </c>
      <c r="BJ267" t="s">
        <v>818</v>
      </c>
      <c r="BK267" t="s">
        <v>818</v>
      </c>
      <c r="BL267" t="s">
        <v>818</v>
      </c>
      <c r="BM267" t="s">
        <v>818</v>
      </c>
      <c r="BN267" t="s">
        <v>818</v>
      </c>
      <c r="BO267" t="s">
        <v>818</v>
      </c>
      <c r="BP267" t="s">
        <v>818</v>
      </c>
      <c r="BT267" t="s">
        <v>358</v>
      </c>
      <c r="BU267" t="s">
        <v>2036</v>
      </c>
    </row>
    <row r="268" spans="1:73" x14ac:dyDescent="0.35">
      <c r="A268">
        <v>5912</v>
      </c>
      <c r="B268">
        <v>2017</v>
      </c>
      <c r="C268" t="s">
        <v>104</v>
      </c>
      <c r="D268">
        <v>1</v>
      </c>
      <c r="E268" t="s">
        <v>581</v>
      </c>
      <c r="F268" t="s">
        <v>1168</v>
      </c>
      <c r="G268" t="s">
        <v>571</v>
      </c>
      <c r="J268">
        <v>50</v>
      </c>
      <c r="L268">
        <v>84</v>
      </c>
      <c r="M268">
        <v>94</v>
      </c>
      <c r="N268" t="s">
        <v>1170</v>
      </c>
      <c r="O268" t="s">
        <v>1169</v>
      </c>
      <c r="P268" t="s">
        <v>272</v>
      </c>
      <c r="Q268" t="s">
        <v>21</v>
      </c>
      <c r="R268" t="s">
        <v>22</v>
      </c>
      <c r="S268">
        <v>305</v>
      </c>
      <c r="T268" t="s">
        <v>13</v>
      </c>
      <c r="V268" t="s">
        <v>14</v>
      </c>
      <c r="W268" t="s">
        <v>95</v>
      </c>
      <c r="AB268" t="s">
        <v>816</v>
      </c>
      <c r="AC268" t="s">
        <v>15</v>
      </c>
      <c r="AD268" t="s">
        <v>819</v>
      </c>
      <c r="AE268" t="s">
        <v>819</v>
      </c>
      <c r="AF268" t="s">
        <v>819</v>
      </c>
      <c r="AG268" t="s">
        <v>819</v>
      </c>
      <c r="AH268" t="s">
        <v>819</v>
      </c>
      <c r="AI268" t="s">
        <v>1844</v>
      </c>
      <c r="AP268" t="s">
        <v>2003</v>
      </c>
      <c r="AX268" t="s">
        <v>582</v>
      </c>
      <c r="AY268" t="s">
        <v>818</v>
      </c>
      <c r="AZ268" t="s">
        <v>818</v>
      </c>
      <c r="BA268" t="s">
        <v>818</v>
      </c>
      <c r="BB268" t="s">
        <v>1876</v>
      </c>
      <c r="BC268" t="s">
        <v>818</v>
      </c>
      <c r="BD268" t="s">
        <v>1876</v>
      </c>
      <c r="BE268" t="s">
        <v>818</v>
      </c>
      <c r="BF268" t="s">
        <v>818</v>
      </c>
      <c r="BG268" t="s">
        <v>818</v>
      </c>
      <c r="BH268" t="s">
        <v>818</v>
      </c>
      <c r="BI268" t="s">
        <v>818</v>
      </c>
      <c r="BJ268" t="s">
        <v>818</v>
      </c>
      <c r="BK268" t="s">
        <v>818</v>
      </c>
      <c r="BL268" t="s">
        <v>818</v>
      </c>
      <c r="BM268" t="s">
        <v>818</v>
      </c>
      <c r="BN268" t="s">
        <v>818</v>
      </c>
      <c r="BO268" t="s">
        <v>818</v>
      </c>
      <c r="BP268" t="s">
        <v>818</v>
      </c>
      <c r="BQ268" t="s">
        <v>1886</v>
      </c>
    </row>
    <row r="269" spans="1:73" x14ac:dyDescent="0.35">
      <c r="A269">
        <v>6129</v>
      </c>
      <c r="B269">
        <v>2012</v>
      </c>
      <c r="C269" t="s">
        <v>67</v>
      </c>
      <c r="D269">
        <v>1</v>
      </c>
      <c r="E269" t="s">
        <v>68</v>
      </c>
      <c r="F269" t="s">
        <v>1756</v>
      </c>
      <c r="G269" t="s">
        <v>1758</v>
      </c>
      <c r="J269">
        <v>14</v>
      </c>
      <c r="K269">
        <v>1</v>
      </c>
      <c r="L269">
        <v>1</v>
      </c>
      <c r="M269">
        <v>12</v>
      </c>
      <c r="N269">
        <v>0</v>
      </c>
      <c r="O269" t="s">
        <v>1757</v>
      </c>
      <c r="P269" t="s">
        <v>69</v>
      </c>
      <c r="Q269" t="s">
        <v>12</v>
      </c>
      <c r="R269" t="s">
        <v>791</v>
      </c>
      <c r="S269" t="s">
        <v>189</v>
      </c>
      <c r="T269" t="s">
        <v>13</v>
      </c>
      <c r="V269" t="s">
        <v>23</v>
      </c>
      <c r="W269" t="s">
        <v>794</v>
      </c>
      <c r="AB269" t="s">
        <v>816</v>
      </c>
      <c r="AC269" t="s">
        <v>32</v>
      </c>
      <c r="AD269" t="s">
        <v>819</v>
      </c>
      <c r="AE269" t="s">
        <v>818</v>
      </c>
      <c r="AF269" t="s">
        <v>818</v>
      </c>
      <c r="AG269" t="s">
        <v>818</v>
      </c>
      <c r="AH269" t="s">
        <v>818</v>
      </c>
      <c r="AI269" t="s">
        <v>1831</v>
      </c>
      <c r="AP269" t="s">
        <v>2022</v>
      </c>
      <c r="AX269" t="s">
        <v>70</v>
      </c>
      <c r="AY269" t="s">
        <v>818</v>
      </c>
      <c r="AZ269" t="s">
        <v>818</v>
      </c>
      <c r="BA269" t="s">
        <v>818</v>
      </c>
      <c r="BB269" t="s">
        <v>818</v>
      </c>
      <c r="BC269" t="s">
        <v>818</v>
      </c>
      <c r="BD269" t="s">
        <v>818</v>
      </c>
      <c r="BE269" t="s">
        <v>818</v>
      </c>
      <c r="BF269" t="s">
        <v>818</v>
      </c>
      <c r="BG269" t="s">
        <v>818</v>
      </c>
      <c r="BH269" t="s">
        <v>818</v>
      </c>
      <c r="BI269" t="s">
        <v>818</v>
      </c>
      <c r="BJ269" t="s">
        <v>818</v>
      </c>
      <c r="BK269" t="s">
        <v>818</v>
      </c>
      <c r="BL269" t="s">
        <v>818</v>
      </c>
      <c r="BM269" t="s">
        <v>818</v>
      </c>
      <c r="BN269" t="s">
        <v>818</v>
      </c>
      <c r="BO269" t="s">
        <v>818</v>
      </c>
      <c r="BP269" t="s">
        <v>818</v>
      </c>
      <c r="BS269" t="s">
        <v>71</v>
      </c>
    </row>
    <row r="270" spans="1:73" x14ac:dyDescent="0.35">
      <c r="A270">
        <v>6045</v>
      </c>
      <c r="B270">
        <v>2022</v>
      </c>
      <c r="C270" t="s">
        <v>26</v>
      </c>
      <c r="D270">
        <v>1</v>
      </c>
      <c r="E270" t="s">
        <v>310</v>
      </c>
      <c r="F270" t="s">
        <v>1514</v>
      </c>
      <c r="G270" t="s">
        <v>309</v>
      </c>
      <c r="J270">
        <v>34</v>
      </c>
      <c r="K270">
        <v>5</v>
      </c>
      <c r="L270">
        <v>2272</v>
      </c>
      <c r="M270">
        <v>2304</v>
      </c>
      <c r="N270" t="s">
        <v>1516</v>
      </c>
      <c r="O270" t="s">
        <v>1515</v>
      </c>
      <c r="P270" t="s">
        <v>309</v>
      </c>
      <c r="Q270" t="s">
        <v>12</v>
      </c>
      <c r="R270" t="s">
        <v>83</v>
      </c>
      <c r="S270">
        <v>674</v>
      </c>
      <c r="T270" t="s">
        <v>13</v>
      </c>
      <c r="V270" t="s">
        <v>311</v>
      </c>
      <c r="W270" t="s">
        <v>298</v>
      </c>
      <c r="AB270" t="s">
        <v>816</v>
      </c>
      <c r="AC270" t="s">
        <v>45</v>
      </c>
      <c r="AD270" t="s">
        <v>817</v>
      </c>
      <c r="AE270" t="s">
        <v>819</v>
      </c>
      <c r="AF270" t="s">
        <v>819</v>
      </c>
      <c r="AG270" t="s">
        <v>817</v>
      </c>
      <c r="AH270" t="s">
        <v>821</v>
      </c>
      <c r="AL270" t="s">
        <v>613</v>
      </c>
      <c r="AM270" t="s">
        <v>1830</v>
      </c>
      <c r="AP270" t="s">
        <v>2000</v>
      </c>
      <c r="AS270" t="s">
        <v>2002</v>
      </c>
      <c r="AX270" t="s">
        <v>1979</v>
      </c>
      <c r="AY270" t="s">
        <v>818</v>
      </c>
      <c r="AZ270" t="s">
        <v>818</v>
      </c>
      <c r="BA270" t="s">
        <v>818</v>
      </c>
      <c r="BB270" t="s">
        <v>818</v>
      </c>
      <c r="BC270" t="s">
        <v>818</v>
      </c>
      <c r="BD270" t="s">
        <v>818</v>
      </c>
      <c r="BE270" t="s">
        <v>818</v>
      </c>
      <c r="BF270" t="s">
        <v>818</v>
      </c>
      <c r="BG270" t="s">
        <v>1876</v>
      </c>
      <c r="BH270" t="s">
        <v>818</v>
      </c>
      <c r="BI270" t="s">
        <v>818</v>
      </c>
      <c r="BJ270" t="s">
        <v>818</v>
      </c>
      <c r="BK270" t="s">
        <v>818</v>
      </c>
      <c r="BL270" t="s">
        <v>818</v>
      </c>
      <c r="BM270" t="s">
        <v>818</v>
      </c>
      <c r="BN270" t="s">
        <v>818</v>
      </c>
      <c r="BO270" t="s">
        <v>818</v>
      </c>
      <c r="BP270" t="s">
        <v>818</v>
      </c>
    </row>
    <row r="271" spans="1:73" x14ac:dyDescent="0.35">
      <c r="A271">
        <v>5932</v>
      </c>
      <c r="B271">
        <v>2017</v>
      </c>
      <c r="C271" t="s">
        <v>104</v>
      </c>
      <c r="D271">
        <v>1</v>
      </c>
      <c r="E271" t="s">
        <v>543</v>
      </c>
      <c r="F271" t="s">
        <v>1134</v>
      </c>
      <c r="G271" t="s">
        <v>860</v>
      </c>
      <c r="J271">
        <v>33</v>
      </c>
      <c r="K271">
        <v>4</v>
      </c>
      <c r="L271">
        <v>537</v>
      </c>
      <c r="M271">
        <v>551</v>
      </c>
      <c r="N271" t="s">
        <v>1226</v>
      </c>
      <c r="O271" t="s">
        <v>1225</v>
      </c>
      <c r="P271" t="s">
        <v>44</v>
      </c>
      <c r="Q271" t="s">
        <v>21</v>
      </c>
      <c r="R271" t="s">
        <v>22</v>
      </c>
      <c r="S271">
        <v>481</v>
      </c>
      <c r="T271" t="s">
        <v>13</v>
      </c>
      <c r="V271" t="s">
        <v>14</v>
      </c>
      <c r="W271" t="s">
        <v>298</v>
      </c>
      <c r="AB271" t="s">
        <v>816</v>
      </c>
      <c r="AC271" t="s">
        <v>116</v>
      </c>
      <c r="AD271" t="s">
        <v>819</v>
      </c>
      <c r="AE271" t="s">
        <v>818</v>
      </c>
      <c r="AF271" t="s">
        <v>818</v>
      </c>
      <c r="AG271" t="s">
        <v>819</v>
      </c>
      <c r="AH271" t="s">
        <v>821</v>
      </c>
      <c r="AY271" t="s">
        <v>818</v>
      </c>
      <c r="AZ271" t="s">
        <v>818</v>
      </c>
      <c r="BA271" t="s">
        <v>1876</v>
      </c>
      <c r="BB271" t="s">
        <v>818</v>
      </c>
      <c r="BC271" t="s">
        <v>818</v>
      </c>
      <c r="BD271" t="s">
        <v>818</v>
      </c>
      <c r="BE271" t="s">
        <v>818</v>
      </c>
      <c r="BF271" t="s">
        <v>818</v>
      </c>
      <c r="BG271" t="s">
        <v>818</v>
      </c>
      <c r="BH271" t="s">
        <v>818</v>
      </c>
      <c r="BI271" t="s">
        <v>818</v>
      </c>
      <c r="BJ271" t="s">
        <v>818</v>
      </c>
      <c r="BK271" t="s">
        <v>818</v>
      </c>
      <c r="BL271" t="s">
        <v>818</v>
      </c>
      <c r="BM271" t="s">
        <v>818</v>
      </c>
      <c r="BN271" t="s">
        <v>818</v>
      </c>
      <c r="BO271" t="s">
        <v>818</v>
      </c>
      <c r="BP271" t="s">
        <v>818</v>
      </c>
      <c r="BT271" t="s">
        <v>544</v>
      </c>
      <c r="BU271" t="s">
        <v>2037</v>
      </c>
    </row>
    <row r="272" spans="1:73" x14ac:dyDescent="0.35">
      <c r="A272">
        <v>5999</v>
      </c>
      <c r="B272">
        <v>2009</v>
      </c>
      <c r="C272" t="s">
        <v>234</v>
      </c>
      <c r="D272">
        <v>1</v>
      </c>
      <c r="E272" t="s">
        <v>398</v>
      </c>
      <c r="F272" t="s">
        <v>1412</v>
      </c>
      <c r="G272" t="s">
        <v>889</v>
      </c>
      <c r="J272">
        <v>37</v>
      </c>
      <c r="K272">
        <v>6</v>
      </c>
      <c r="L272">
        <v>1094</v>
      </c>
      <c r="M272">
        <v>1104</v>
      </c>
      <c r="N272" t="s">
        <v>1414</v>
      </c>
      <c r="O272" t="s">
        <v>1413</v>
      </c>
      <c r="P272" t="s">
        <v>140</v>
      </c>
      <c r="Q272" t="s">
        <v>21</v>
      </c>
      <c r="R272" t="s">
        <v>22</v>
      </c>
      <c r="S272">
        <v>147</v>
      </c>
      <c r="T272" t="s">
        <v>13</v>
      </c>
      <c r="V272" t="s">
        <v>23</v>
      </c>
      <c r="W272" t="s">
        <v>95</v>
      </c>
      <c r="AB272" t="s">
        <v>816</v>
      </c>
      <c r="AC272" t="s">
        <v>84</v>
      </c>
      <c r="AD272" t="s">
        <v>819</v>
      </c>
      <c r="AE272" t="s">
        <v>818</v>
      </c>
      <c r="AF272" t="s">
        <v>817</v>
      </c>
      <c r="AG272" t="s">
        <v>818</v>
      </c>
      <c r="AH272" t="s">
        <v>817</v>
      </c>
      <c r="AI272" t="s">
        <v>1847</v>
      </c>
      <c r="AX272" t="s">
        <v>399</v>
      </c>
      <c r="AY272" t="s">
        <v>818</v>
      </c>
      <c r="AZ272" t="s">
        <v>1876</v>
      </c>
      <c r="BA272" t="s">
        <v>1876</v>
      </c>
      <c r="BB272" t="s">
        <v>818</v>
      </c>
      <c r="BC272" t="s">
        <v>818</v>
      </c>
      <c r="BD272" t="s">
        <v>818</v>
      </c>
      <c r="BE272" t="s">
        <v>818</v>
      </c>
      <c r="BF272" t="s">
        <v>818</v>
      </c>
      <c r="BG272" t="s">
        <v>818</v>
      </c>
      <c r="BH272" t="s">
        <v>818</v>
      </c>
      <c r="BI272" t="s">
        <v>818</v>
      </c>
      <c r="BJ272" t="s">
        <v>818</v>
      </c>
      <c r="BK272" t="s">
        <v>818</v>
      </c>
      <c r="BL272" t="s">
        <v>818</v>
      </c>
      <c r="BM272" t="s">
        <v>818</v>
      </c>
      <c r="BN272" t="s">
        <v>818</v>
      </c>
      <c r="BO272" t="s">
        <v>818</v>
      </c>
      <c r="BP272" t="s">
        <v>818</v>
      </c>
    </row>
    <row r="273" spans="1:75" x14ac:dyDescent="0.35">
      <c r="A273">
        <v>5910</v>
      </c>
      <c r="B273">
        <v>2019</v>
      </c>
      <c r="C273" t="s">
        <v>75</v>
      </c>
      <c r="D273">
        <v>1</v>
      </c>
      <c r="E273" t="s">
        <v>583</v>
      </c>
      <c r="F273" t="s">
        <v>1164</v>
      </c>
      <c r="G273" t="s">
        <v>1166</v>
      </c>
      <c r="J273">
        <v>14</v>
      </c>
      <c r="N273" t="s">
        <v>1167</v>
      </c>
      <c r="O273" t="s">
        <v>1165</v>
      </c>
      <c r="P273" t="s">
        <v>584</v>
      </c>
      <c r="Q273" t="s">
        <v>21</v>
      </c>
      <c r="R273" t="s">
        <v>22</v>
      </c>
      <c r="S273">
        <v>600</v>
      </c>
      <c r="T273" t="s">
        <v>13</v>
      </c>
      <c r="V273" t="s">
        <v>14</v>
      </c>
      <c r="W273" t="s">
        <v>298</v>
      </c>
      <c r="AB273" t="s">
        <v>816</v>
      </c>
      <c r="AC273" t="s">
        <v>45</v>
      </c>
      <c r="AD273" t="s">
        <v>819</v>
      </c>
      <c r="AE273" t="s">
        <v>818</v>
      </c>
      <c r="AF273" t="s">
        <v>817</v>
      </c>
      <c r="AG273" t="s">
        <v>817</v>
      </c>
      <c r="AH273" t="s">
        <v>817</v>
      </c>
      <c r="AI273" t="s">
        <v>847</v>
      </c>
      <c r="AN273" t="s">
        <v>472</v>
      </c>
      <c r="AP273" t="s">
        <v>2002</v>
      </c>
      <c r="AQ273" t="s">
        <v>2022</v>
      </c>
      <c r="AS273" t="s">
        <v>2002</v>
      </c>
      <c r="AV273" t="s">
        <v>16</v>
      </c>
      <c r="AX273" t="s">
        <v>2115</v>
      </c>
      <c r="AY273" t="s">
        <v>818</v>
      </c>
      <c r="AZ273" t="s">
        <v>1876</v>
      </c>
      <c r="BA273" t="s">
        <v>818</v>
      </c>
      <c r="BB273" t="s">
        <v>1876</v>
      </c>
      <c r="BC273" t="s">
        <v>818</v>
      </c>
      <c r="BD273" t="s">
        <v>1876</v>
      </c>
      <c r="BE273" t="s">
        <v>818</v>
      </c>
      <c r="BF273" t="s">
        <v>818</v>
      </c>
      <c r="BG273" t="s">
        <v>818</v>
      </c>
      <c r="BH273" t="s">
        <v>818</v>
      </c>
      <c r="BI273" t="s">
        <v>818</v>
      </c>
      <c r="BJ273" t="s">
        <v>818</v>
      </c>
      <c r="BK273" t="s">
        <v>818</v>
      </c>
      <c r="BL273" t="s">
        <v>818</v>
      </c>
      <c r="BM273" t="s">
        <v>818</v>
      </c>
      <c r="BN273" t="s">
        <v>818</v>
      </c>
      <c r="BO273" t="s">
        <v>818</v>
      </c>
      <c r="BP273" t="s">
        <v>818</v>
      </c>
    </row>
    <row r="274" spans="1:75" x14ac:dyDescent="0.35">
      <c r="A274">
        <v>5843</v>
      </c>
      <c r="B274">
        <v>2021</v>
      </c>
      <c r="C274" t="s">
        <v>55</v>
      </c>
      <c r="D274">
        <v>1</v>
      </c>
      <c r="E274" t="s">
        <v>717</v>
      </c>
      <c r="F274" t="s">
        <v>960</v>
      </c>
      <c r="G274" t="s">
        <v>718</v>
      </c>
      <c r="J274">
        <v>28</v>
      </c>
      <c r="L274">
        <v>1381</v>
      </c>
      <c r="M274">
        <v>1395</v>
      </c>
      <c r="N274" t="s">
        <v>962</v>
      </c>
      <c r="O274" t="s">
        <v>961</v>
      </c>
      <c r="P274" t="s">
        <v>718</v>
      </c>
      <c r="Q274" t="s">
        <v>21</v>
      </c>
      <c r="R274" t="s">
        <v>22</v>
      </c>
      <c r="S274">
        <v>623</v>
      </c>
      <c r="T274" t="s">
        <v>13</v>
      </c>
      <c r="V274" t="s">
        <v>23</v>
      </c>
      <c r="W274" t="s">
        <v>103</v>
      </c>
      <c r="AB274" t="s">
        <v>103</v>
      </c>
      <c r="AC274" t="s">
        <v>116</v>
      </c>
      <c r="AD274" t="s">
        <v>818</v>
      </c>
      <c r="AE274" t="s">
        <v>817</v>
      </c>
      <c r="AF274" t="s">
        <v>821</v>
      </c>
      <c r="AG274" t="s">
        <v>818</v>
      </c>
      <c r="AH274" t="s">
        <v>819</v>
      </c>
      <c r="AS274" t="s">
        <v>2002</v>
      </c>
      <c r="AX274" t="s">
        <v>719</v>
      </c>
      <c r="AY274" t="s">
        <v>818</v>
      </c>
      <c r="AZ274" t="s">
        <v>818</v>
      </c>
      <c r="BA274" t="s">
        <v>1876</v>
      </c>
      <c r="BB274" t="s">
        <v>818</v>
      </c>
      <c r="BC274" t="s">
        <v>818</v>
      </c>
      <c r="BD274" t="s">
        <v>818</v>
      </c>
      <c r="BE274" t="s">
        <v>818</v>
      </c>
      <c r="BF274" t="s">
        <v>818</v>
      </c>
      <c r="BG274" t="s">
        <v>818</v>
      </c>
      <c r="BH274" t="s">
        <v>818</v>
      </c>
      <c r="BI274" t="s">
        <v>818</v>
      </c>
      <c r="BJ274" t="s">
        <v>818</v>
      </c>
      <c r="BK274" t="s">
        <v>818</v>
      </c>
      <c r="BL274" t="s">
        <v>818</v>
      </c>
      <c r="BM274" t="s">
        <v>818</v>
      </c>
      <c r="BN274" t="s">
        <v>1876</v>
      </c>
      <c r="BO274" t="s">
        <v>818</v>
      </c>
      <c r="BP274" t="s">
        <v>818</v>
      </c>
    </row>
    <row r="275" spans="1:75" x14ac:dyDescent="0.35">
      <c r="A275">
        <v>5981</v>
      </c>
      <c r="B275">
        <v>2020</v>
      </c>
      <c r="C275" t="s">
        <v>9</v>
      </c>
      <c r="D275">
        <v>1</v>
      </c>
      <c r="E275" t="s">
        <v>437</v>
      </c>
      <c r="F275" t="s">
        <v>1364</v>
      </c>
      <c r="G275" t="s">
        <v>1298</v>
      </c>
      <c r="J275">
        <v>12</v>
      </c>
      <c r="K275">
        <v>6</v>
      </c>
      <c r="L275">
        <v>1349</v>
      </c>
      <c r="M275">
        <v>1365</v>
      </c>
      <c r="N275" t="s">
        <v>1366</v>
      </c>
      <c r="O275" t="s">
        <v>1365</v>
      </c>
      <c r="P275" t="s">
        <v>82</v>
      </c>
      <c r="Q275" t="s">
        <v>29</v>
      </c>
      <c r="R275" t="s">
        <v>22</v>
      </c>
      <c r="S275">
        <v>297</v>
      </c>
      <c r="T275" t="s">
        <v>13</v>
      </c>
      <c r="V275" t="s">
        <v>23</v>
      </c>
      <c r="W275" t="s">
        <v>795</v>
      </c>
      <c r="X275" t="s">
        <v>244</v>
      </c>
      <c r="AB275" t="s">
        <v>1992</v>
      </c>
      <c r="AC275" t="s">
        <v>354</v>
      </c>
      <c r="AD275" t="s">
        <v>819</v>
      </c>
      <c r="AE275" t="s">
        <v>819</v>
      </c>
      <c r="AF275" t="s">
        <v>821</v>
      </c>
      <c r="AG275" t="s">
        <v>818</v>
      </c>
      <c r="AH275" t="s">
        <v>819</v>
      </c>
      <c r="AI275" t="s">
        <v>617</v>
      </c>
      <c r="AX275" t="s">
        <v>438</v>
      </c>
      <c r="AY275" t="s">
        <v>818</v>
      </c>
      <c r="AZ275" t="s">
        <v>818</v>
      </c>
      <c r="BA275" t="s">
        <v>818</v>
      </c>
      <c r="BB275" t="s">
        <v>818</v>
      </c>
      <c r="BC275" t="s">
        <v>818</v>
      </c>
      <c r="BD275" t="s">
        <v>1877</v>
      </c>
      <c r="BE275" t="s">
        <v>818</v>
      </c>
      <c r="BF275" t="s">
        <v>818</v>
      </c>
      <c r="BG275" t="s">
        <v>818</v>
      </c>
      <c r="BH275" t="s">
        <v>818</v>
      </c>
      <c r="BI275" t="s">
        <v>818</v>
      </c>
      <c r="BJ275" t="s">
        <v>818</v>
      </c>
      <c r="BK275" t="s">
        <v>818</v>
      </c>
      <c r="BL275" t="s">
        <v>818</v>
      </c>
      <c r="BM275" t="s">
        <v>818</v>
      </c>
      <c r="BN275" t="s">
        <v>818</v>
      </c>
      <c r="BO275" t="s">
        <v>818</v>
      </c>
      <c r="BP275" t="s">
        <v>818</v>
      </c>
    </row>
    <row r="276" spans="1:75" x14ac:dyDescent="0.35">
      <c r="A276">
        <v>6130</v>
      </c>
      <c r="B276">
        <v>2021</v>
      </c>
      <c r="C276" t="s">
        <v>55</v>
      </c>
      <c r="D276">
        <v>1</v>
      </c>
      <c r="E276" t="s">
        <v>64</v>
      </c>
      <c r="F276" t="s">
        <v>1759</v>
      </c>
      <c r="G276" t="s">
        <v>65</v>
      </c>
      <c r="J276">
        <v>87</v>
      </c>
      <c r="N276" t="s">
        <v>1761</v>
      </c>
      <c r="O276" t="s">
        <v>1760</v>
      </c>
      <c r="P276" t="s">
        <v>65</v>
      </c>
      <c r="Q276" t="s">
        <v>21</v>
      </c>
      <c r="R276" t="s">
        <v>22</v>
      </c>
      <c r="S276">
        <v>474</v>
      </c>
      <c r="T276" t="s">
        <v>13</v>
      </c>
      <c r="U276" t="s">
        <v>16</v>
      </c>
      <c r="V276" t="s">
        <v>14</v>
      </c>
      <c r="W276" t="s">
        <v>63</v>
      </c>
      <c r="AB276" t="s">
        <v>809</v>
      </c>
      <c r="AC276" t="s">
        <v>45</v>
      </c>
      <c r="AD276" t="s">
        <v>817</v>
      </c>
      <c r="AE276" t="s">
        <v>819</v>
      </c>
      <c r="AF276" t="s">
        <v>819</v>
      </c>
      <c r="AG276" t="s">
        <v>817</v>
      </c>
      <c r="AH276" t="s">
        <v>818</v>
      </c>
      <c r="AI276" t="s">
        <v>1831</v>
      </c>
      <c r="AX276" t="s">
        <v>66</v>
      </c>
      <c r="AY276" t="s">
        <v>818</v>
      </c>
      <c r="AZ276" t="s">
        <v>818</v>
      </c>
      <c r="BA276" t="s">
        <v>818</v>
      </c>
      <c r="BB276" t="s">
        <v>818</v>
      </c>
      <c r="BC276" t="s">
        <v>818</v>
      </c>
      <c r="BD276" t="s">
        <v>818</v>
      </c>
      <c r="BE276" t="s">
        <v>818</v>
      </c>
      <c r="BF276" t="s">
        <v>818</v>
      </c>
      <c r="BG276" t="s">
        <v>818</v>
      </c>
      <c r="BH276" t="s">
        <v>818</v>
      </c>
      <c r="BI276" t="s">
        <v>1876</v>
      </c>
      <c r="BJ276" t="s">
        <v>1876</v>
      </c>
      <c r="BK276" t="s">
        <v>818</v>
      </c>
      <c r="BL276" t="s">
        <v>818</v>
      </c>
      <c r="BM276" t="s">
        <v>818</v>
      </c>
      <c r="BN276" t="s">
        <v>818</v>
      </c>
      <c r="BO276" t="s">
        <v>818</v>
      </c>
      <c r="BP276" t="s">
        <v>818</v>
      </c>
    </row>
    <row r="277" spans="1:75" x14ac:dyDescent="0.35">
      <c r="A277">
        <v>6011</v>
      </c>
      <c r="B277">
        <v>2019</v>
      </c>
      <c r="C277" t="s">
        <v>75</v>
      </c>
      <c r="D277">
        <v>1</v>
      </c>
      <c r="E277" t="s">
        <v>382</v>
      </c>
      <c r="F277" t="s">
        <v>1426</v>
      </c>
      <c r="G277" t="s">
        <v>162</v>
      </c>
      <c r="J277">
        <v>55</v>
      </c>
      <c r="K277">
        <v>4</v>
      </c>
      <c r="L277">
        <v>581</v>
      </c>
      <c r="M277">
        <v>596</v>
      </c>
      <c r="N277" t="s">
        <v>1428</v>
      </c>
      <c r="O277" t="s">
        <v>1427</v>
      </c>
      <c r="P277" t="s">
        <v>57</v>
      </c>
      <c r="Q277" t="s">
        <v>21</v>
      </c>
      <c r="R277" t="s">
        <v>83</v>
      </c>
      <c r="S277">
        <v>5054</v>
      </c>
      <c r="T277" t="s">
        <v>13</v>
      </c>
      <c r="V277" t="s">
        <v>14</v>
      </c>
      <c r="W277" t="s">
        <v>244</v>
      </c>
      <c r="AB277" t="s">
        <v>815</v>
      </c>
      <c r="AC277" t="s">
        <v>49</v>
      </c>
      <c r="AD277" t="s">
        <v>819</v>
      </c>
      <c r="AE277" t="s">
        <v>817</v>
      </c>
      <c r="AF277" t="s">
        <v>818</v>
      </c>
      <c r="AG277" t="s">
        <v>819</v>
      </c>
      <c r="AH277" t="s">
        <v>818</v>
      </c>
      <c r="AX277" t="s">
        <v>383</v>
      </c>
      <c r="AY277" t="s">
        <v>818</v>
      </c>
      <c r="AZ277" t="s">
        <v>1876</v>
      </c>
      <c r="BA277" t="s">
        <v>818</v>
      </c>
      <c r="BB277" t="s">
        <v>818</v>
      </c>
      <c r="BC277" t="s">
        <v>818</v>
      </c>
      <c r="BD277" t="s">
        <v>818</v>
      </c>
      <c r="BE277" t="s">
        <v>818</v>
      </c>
      <c r="BF277" t="s">
        <v>818</v>
      </c>
      <c r="BG277" t="s">
        <v>818</v>
      </c>
      <c r="BH277" t="s">
        <v>818</v>
      </c>
      <c r="BI277" t="s">
        <v>818</v>
      </c>
      <c r="BJ277" t="s">
        <v>818</v>
      </c>
      <c r="BK277" t="s">
        <v>818</v>
      </c>
      <c r="BL277" t="s">
        <v>818</v>
      </c>
      <c r="BM277" t="s">
        <v>818</v>
      </c>
      <c r="BN277" t="s">
        <v>818</v>
      </c>
      <c r="BO277" t="s">
        <v>818</v>
      </c>
      <c r="BP277" t="s">
        <v>818</v>
      </c>
    </row>
    <row r="278" spans="1:75" x14ac:dyDescent="0.35">
      <c r="A278">
        <v>5942</v>
      </c>
      <c r="B278">
        <v>2019</v>
      </c>
      <c r="C278" t="s">
        <v>75</v>
      </c>
      <c r="D278">
        <v>1</v>
      </c>
      <c r="E278" t="s">
        <v>522</v>
      </c>
      <c r="F278" t="s">
        <v>1255</v>
      </c>
      <c r="G278" t="s">
        <v>1257</v>
      </c>
      <c r="J278">
        <v>43</v>
      </c>
      <c r="K278">
        <v>4</v>
      </c>
      <c r="L278">
        <v>218</v>
      </c>
      <c r="M278">
        <v>229</v>
      </c>
      <c r="N278" t="s">
        <v>1258</v>
      </c>
      <c r="O278" t="s">
        <v>1256</v>
      </c>
      <c r="P278" t="s">
        <v>290</v>
      </c>
      <c r="Q278" t="s">
        <v>21</v>
      </c>
      <c r="R278" t="s">
        <v>22</v>
      </c>
      <c r="S278">
        <v>112</v>
      </c>
      <c r="T278" t="s">
        <v>13</v>
      </c>
      <c r="V278" t="s">
        <v>811</v>
      </c>
      <c r="W278" t="s">
        <v>244</v>
      </c>
      <c r="AB278" t="s">
        <v>815</v>
      </c>
      <c r="AC278" t="s">
        <v>523</v>
      </c>
      <c r="AD278" t="s">
        <v>817</v>
      </c>
      <c r="AE278" t="s">
        <v>818</v>
      </c>
      <c r="AF278" t="s">
        <v>817</v>
      </c>
      <c r="AG278" t="s">
        <v>818</v>
      </c>
      <c r="AH278" t="s">
        <v>817</v>
      </c>
      <c r="AL278" t="s">
        <v>472</v>
      </c>
      <c r="AM278" t="s">
        <v>1852</v>
      </c>
      <c r="AX278" t="s">
        <v>1980</v>
      </c>
      <c r="AY278" t="s">
        <v>818</v>
      </c>
      <c r="AZ278" t="s">
        <v>1878</v>
      </c>
      <c r="BA278" t="s">
        <v>818</v>
      </c>
      <c r="BB278" t="s">
        <v>818</v>
      </c>
      <c r="BC278" t="s">
        <v>818</v>
      </c>
      <c r="BD278" t="s">
        <v>818</v>
      </c>
      <c r="BE278" t="s">
        <v>818</v>
      </c>
      <c r="BF278" t="s">
        <v>818</v>
      </c>
      <c r="BG278" t="s">
        <v>818</v>
      </c>
      <c r="BH278" t="s">
        <v>818</v>
      </c>
      <c r="BI278" t="s">
        <v>818</v>
      </c>
      <c r="BJ278" t="s">
        <v>818</v>
      </c>
      <c r="BK278" t="s">
        <v>818</v>
      </c>
      <c r="BL278" t="s">
        <v>818</v>
      </c>
      <c r="BM278" t="s">
        <v>818</v>
      </c>
      <c r="BN278" t="s">
        <v>818</v>
      </c>
      <c r="BO278" t="s">
        <v>818</v>
      </c>
      <c r="BP278" t="s">
        <v>818</v>
      </c>
      <c r="BT278" t="s">
        <v>837</v>
      </c>
      <c r="BV278" t="s">
        <v>837</v>
      </c>
      <c r="BW278" t="s">
        <v>2099</v>
      </c>
    </row>
    <row r="279" spans="1:75" x14ac:dyDescent="0.35">
      <c r="A279">
        <v>5942</v>
      </c>
      <c r="B279">
        <v>2019</v>
      </c>
      <c r="C279" t="s">
        <v>75</v>
      </c>
      <c r="D279">
        <v>2</v>
      </c>
      <c r="E279" t="s">
        <v>522</v>
      </c>
      <c r="F279" t="s">
        <v>1255</v>
      </c>
      <c r="G279" t="s">
        <v>1257</v>
      </c>
      <c r="J279">
        <v>43</v>
      </c>
      <c r="K279">
        <v>4</v>
      </c>
      <c r="L279">
        <v>218</v>
      </c>
      <c r="M279">
        <v>229</v>
      </c>
      <c r="N279" t="s">
        <v>1258</v>
      </c>
      <c r="O279" t="s">
        <v>1256</v>
      </c>
      <c r="P279" t="s">
        <v>290</v>
      </c>
      <c r="Q279" t="s">
        <v>21</v>
      </c>
      <c r="R279" t="s">
        <v>22</v>
      </c>
      <c r="S279">
        <v>97</v>
      </c>
      <c r="T279" t="s">
        <v>13</v>
      </c>
      <c r="V279" t="s">
        <v>811</v>
      </c>
      <c r="W279" t="s">
        <v>244</v>
      </c>
      <c r="AB279" t="s">
        <v>815</v>
      </c>
      <c r="AC279" t="s">
        <v>523</v>
      </c>
      <c r="AD279" t="s">
        <v>819</v>
      </c>
      <c r="AE279" t="s">
        <v>818</v>
      </c>
      <c r="AF279" t="s">
        <v>817</v>
      </c>
      <c r="AG279" t="s">
        <v>818</v>
      </c>
      <c r="AH279" t="s">
        <v>817</v>
      </c>
      <c r="AL279" t="s">
        <v>472</v>
      </c>
      <c r="AM279" t="s">
        <v>1852</v>
      </c>
      <c r="AX279" t="s">
        <v>838</v>
      </c>
      <c r="AY279" t="s">
        <v>818</v>
      </c>
      <c r="AZ279" t="s">
        <v>818</v>
      </c>
      <c r="BA279" t="s">
        <v>818</v>
      </c>
      <c r="BB279" t="s">
        <v>818</v>
      </c>
      <c r="BC279" t="s">
        <v>818</v>
      </c>
      <c r="BD279" t="s">
        <v>818</v>
      </c>
      <c r="BE279" t="s">
        <v>818</v>
      </c>
      <c r="BF279" t="s">
        <v>818</v>
      </c>
      <c r="BG279" t="s">
        <v>818</v>
      </c>
      <c r="BH279" t="s">
        <v>818</v>
      </c>
      <c r="BI279" t="s">
        <v>818</v>
      </c>
      <c r="BJ279" t="s">
        <v>818</v>
      </c>
      <c r="BK279" t="s">
        <v>818</v>
      </c>
      <c r="BL279" t="s">
        <v>818</v>
      </c>
      <c r="BM279" t="s">
        <v>818</v>
      </c>
      <c r="BN279" t="s">
        <v>818</v>
      </c>
      <c r="BO279" t="s">
        <v>818</v>
      </c>
      <c r="BP279" t="s">
        <v>818</v>
      </c>
      <c r="BS279" t="s">
        <v>732</v>
      </c>
      <c r="BT279" t="s">
        <v>837</v>
      </c>
      <c r="BV279" t="s">
        <v>837</v>
      </c>
      <c r="BW279" t="s">
        <v>2100</v>
      </c>
    </row>
    <row r="280" spans="1:75" x14ac:dyDescent="0.35">
      <c r="A280">
        <v>6066</v>
      </c>
      <c r="B280">
        <v>2022</v>
      </c>
      <c r="C280" t="s">
        <v>26</v>
      </c>
      <c r="D280">
        <v>1</v>
      </c>
      <c r="E280" t="s">
        <v>265</v>
      </c>
      <c r="F280" t="s">
        <v>1568</v>
      </c>
      <c r="G280" t="s">
        <v>1570</v>
      </c>
      <c r="J280">
        <v>22</v>
      </c>
      <c r="K280">
        <v>1</v>
      </c>
      <c r="L280">
        <v>77</v>
      </c>
      <c r="M280">
        <v>96</v>
      </c>
      <c r="N280" t="s">
        <v>1571</v>
      </c>
      <c r="O280" t="s">
        <v>1569</v>
      </c>
      <c r="P280" t="s">
        <v>266</v>
      </c>
      <c r="Q280" t="s">
        <v>1981</v>
      </c>
      <c r="R280" t="s">
        <v>791</v>
      </c>
      <c r="S280" t="s">
        <v>189</v>
      </c>
      <c r="T280" t="s">
        <v>13</v>
      </c>
      <c r="V280" t="s">
        <v>30</v>
      </c>
      <c r="W280" t="s">
        <v>253</v>
      </c>
      <c r="AB280" t="s">
        <v>253</v>
      </c>
      <c r="AC280" t="s">
        <v>84</v>
      </c>
      <c r="AD280" t="s">
        <v>819</v>
      </c>
      <c r="AE280" t="s">
        <v>818</v>
      </c>
      <c r="AF280" t="s">
        <v>819</v>
      </c>
      <c r="AG280" t="s">
        <v>819</v>
      </c>
      <c r="AH280" t="s">
        <v>818</v>
      </c>
      <c r="AP280" t="s">
        <v>2022</v>
      </c>
      <c r="AQ280" t="s">
        <v>2000</v>
      </c>
      <c r="AR280" t="s">
        <v>2001</v>
      </c>
      <c r="AX280" t="s">
        <v>1982</v>
      </c>
      <c r="AY280" t="s">
        <v>818</v>
      </c>
      <c r="AZ280" t="s">
        <v>818</v>
      </c>
      <c r="BA280" t="s">
        <v>818</v>
      </c>
      <c r="BB280" t="s">
        <v>818</v>
      </c>
      <c r="BC280" t="s">
        <v>1877</v>
      </c>
      <c r="BD280" t="s">
        <v>818</v>
      </c>
      <c r="BE280" t="s">
        <v>818</v>
      </c>
      <c r="BF280" t="s">
        <v>818</v>
      </c>
      <c r="BG280" t="s">
        <v>818</v>
      </c>
      <c r="BH280" t="s">
        <v>818</v>
      </c>
      <c r="BI280" t="s">
        <v>818</v>
      </c>
      <c r="BJ280" t="s">
        <v>1877</v>
      </c>
      <c r="BK280" t="s">
        <v>1877</v>
      </c>
      <c r="BL280" t="s">
        <v>818</v>
      </c>
      <c r="BM280" t="s">
        <v>818</v>
      </c>
      <c r="BN280" t="s">
        <v>1877</v>
      </c>
      <c r="BO280" t="s">
        <v>818</v>
      </c>
      <c r="BP280" t="s">
        <v>1877</v>
      </c>
      <c r="BT280" t="s">
        <v>1875</v>
      </c>
    </row>
    <row r="281" spans="1:75" x14ac:dyDescent="0.35">
      <c r="A281">
        <v>5813</v>
      </c>
      <c r="B281">
        <v>2021</v>
      </c>
      <c r="C281" t="s">
        <v>55</v>
      </c>
      <c r="D281">
        <v>1</v>
      </c>
      <c r="E281" t="s">
        <v>776</v>
      </c>
      <c r="F281" t="s">
        <v>868</v>
      </c>
      <c r="G281" t="s">
        <v>870</v>
      </c>
      <c r="J281">
        <v>8</v>
      </c>
      <c r="K281">
        <v>12</v>
      </c>
      <c r="L281">
        <v>51</v>
      </c>
      <c r="M281">
        <v>61</v>
      </c>
      <c r="N281" t="s">
        <v>871</v>
      </c>
      <c r="O281" t="s">
        <v>869</v>
      </c>
      <c r="P281" t="s">
        <v>777</v>
      </c>
      <c r="Q281" t="s">
        <v>21</v>
      </c>
      <c r="R281" t="s">
        <v>22</v>
      </c>
      <c r="S281">
        <v>250</v>
      </c>
      <c r="T281" t="s">
        <v>13</v>
      </c>
      <c r="V281" t="s">
        <v>14</v>
      </c>
      <c r="W281" t="s">
        <v>172</v>
      </c>
      <c r="AB281" t="s">
        <v>1992</v>
      </c>
      <c r="AC281" t="s">
        <v>250</v>
      </c>
      <c r="AD281" t="s">
        <v>819</v>
      </c>
      <c r="AE281" t="s">
        <v>817</v>
      </c>
      <c r="AF281" t="s">
        <v>819</v>
      </c>
      <c r="AG281" t="s">
        <v>818</v>
      </c>
      <c r="AH281" t="s">
        <v>817</v>
      </c>
      <c r="AI281" t="s">
        <v>472</v>
      </c>
      <c r="AP281" t="s">
        <v>2002</v>
      </c>
      <c r="AQ281" t="s">
        <v>2003</v>
      </c>
      <c r="AX281" t="s">
        <v>778</v>
      </c>
      <c r="AY281" t="s">
        <v>818</v>
      </c>
      <c r="AZ281" t="s">
        <v>818</v>
      </c>
      <c r="BA281" t="s">
        <v>818</v>
      </c>
      <c r="BB281" t="s">
        <v>1876</v>
      </c>
      <c r="BC281" t="s">
        <v>818</v>
      </c>
      <c r="BD281" t="s">
        <v>818</v>
      </c>
      <c r="BE281" t="s">
        <v>818</v>
      </c>
      <c r="BF281" t="s">
        <v>818</v>
      </c>
      <c r="BG281" t="s">
        <v>818</v>
      </c>
      <c r="BH281" t="s">
        <v>818</v>
      </c>
      <c r="BI281" t="s">
        <v>818</v>
      </c>
      <c r="BJ281" t="s">
        <v>818</v>
      </c>
      <c r="BK281" t="s">
        <v>818</v>
      </c>
      <c r="BL281" t="s">
        <v>818</v>
      </c>
      <c r="BM281" t="s">
        <v>818</v>
      </c>
      <c r="BN281" t="s">
        <v>818</v>
      </c>
      <c r="BO281" t="s">
        <v>818</v>
      </c>
      <c r="BP281" t="s">
        <v>818</v>
      </c>
    </row>
    <row r="282" spans="1:75" x14ac:dyDescent="0.35">
      <c r="A282">
        <v>5958</v>
      </c>
      <c r="B282">
        <v>2017</v>
      </c>
      <c r="C282" t="s">
        <v>104</v>
      </c>
      <c r="D282">
        <v>1</v>
      </c>
      <c r="E282" t="s">
        <v>492</v>
      </c>
      <c r="F282" t="s">
        <v>1293</v>
      </c>
      <c r="G282" t="s">
        <v>493</v>
      </c>
      <c r="J282">
        <v>5</v>
      </c>
      <c r="K282">
        <v>1</v>
      </c>
      <c r="N282" t="s">
        <v>1295</v>
      </c>
      <c r="O282" t="s">
        <v>1294</v>
      </c>
      <c r="P282" t="s">
        <v>493</v>
      </c>
      <c r="Q282" t="s">
        <v>21</v>
      </c>
      <c r="R282" t="s">
        <v>22</v>
      </c>
      <c r="S282">
        <v>250</v>
      </c>
      <c r="T282" t="s">
        <v>13</v>
      </c>
      <c r="V282" t="s">
        <v>14</v>
      </c>
      <c r="W282" t="s">
        <v>172</v>
      </c>
      <c r="AB282" t="s">
        <v>1992</v>
      </c>
      <c r="AC282" t="s">
        <v>15</v>
      </c>
      <c r="AD282" t="s">
        <v>819</v>
      </c>
      <c r="AE282" t="s">
        <v>817</v>
      </c>
      <c r="AF282" t="s">
        <v>818</v>
      </c>
      <c r="AG282" t="s">
        <v>819</v>
      </c>
      <c r="AH282" t="s">
        <v>817</v>
      </c>
      <c r="AI282" t="s">
        <v>1837</v>
      </c>
      <c r="AN282" t="s">
        <v>472</v>
      </c>
      <c r="AP282" t="s">
        <v>2002</v>
      </c>
      <c r="AW282">
        <v>1</v>
      </c>
      <c r="AX282" t="s">
        <v>2011</v>
      </c>
      <c r="AY282" t="s">
        <v>818</v>
      </c>
      <c r="AZ282" t="s">
        <v>818</v>
      </c>
      <c r="BA282" t="s">
        <v>818</v>
      </c>
      <c r="BB282" t="s">
        <v>818</v>
      </c>
      <c r="BC282" t="s">
        <v>818</v>
      </c>
      <c r="BD282" t="s">
        <v>1876</v>
      </c>
      <c r="BE282" t="s">
        <v>818</v>
      </c>
      <c r="BF282" t="s">
        <v>818</v>
      </c>
      <c r="BG282" t="s">
        <v>1876</v>
      </c>
      <c r="BH282" t="s">
        <v>818</v>
      </c>
      <c r="BI282" t="s">
        <v>818</v>
      </c>
      <c r="BJ282" t="s">
        <v>818</v>
      </c>
      <c r="BK282" t="s">
        <v>818</v>
      </c>
      <c r="BL282" t="s">
        <v>818</v>
      </c>
      <c r="BM282" t="s">
        <v>818</v>
      </c>
      <c r="BN282" t="s">
        <v>818</v>
      </c>
      <c r="BO282" t="s">
        <v>818</v>
      </c>
      <c r="BP282" t="s">
        <v>818</v>
      </c>
      <c r="BQ282" t="s">
        <v>2030</v>
      </c>
    </row>
    <row r="283" spans="1:75" x14ac:dyDescent="0.35">
      <c r="A283">
        <v>6000</v>
      </c>
      <c r="B283">
        <v>2012</v>
      </c>
      <c r="C283" t="s">
        <v>67</v>
      </c>
      <c r="D283">
        <v>1</v>
      </c>
      <c r="E283" t="s">
        <v>395</v>
      </c>
      <c r="F283" t="s">
        <v>1415</v>
      </c>
      <c r="G283" t="s">
        <v>675</v>
      </c>
      <c r="J283">
        <v>43</v>
      </c>
      <c r="K283">
        <v>4</v>
      </c>
      <c r="L283">
        <v>429</v>
      </c>
      <c r="M283">
        <v>440</v>
      </c>
      <c r="N283" t="s">
        <v>1417</v>
      </c>
      <c r="O283" t="s">
        <v>1416</v>
      </c>
      <c r="P283" t="s">
        <v>396</v>
      </c>
      <c r="Q283" t="s">
        <v>397</v>
      </c>
      <c r="R283" t="s">
        <v>791</v>
      </c>
      <c r="S283">
        <v>249</v>
      </c>
      <c r="T283" t="s">
        <v>13</v>
      </c>
      <c r="V283" t="s">
        <v>14</v>
      </c>
      <c r="W283" t="s">
        <v>95</v>
      </c>
      <c r="AB283" t="s">
        <v>816</v>
      </c>
      <c r="AC283" t="s">
        <v>15</v>
      </c>
      <c r="AD283" t="s">
        <v>817</v>
      </c>
      <c r="AE283" t="s">
        <v>819</v>
      </c>
      <c r="AF283" t="s">
        <v>819</v>
      </c>
      <c r="AG283" t="s">
        <v>818</v>
      </c>
      <c r="AH283" t="s">
        <v>817</v>
      </c>
      <c r="AY283" t="s">
        <v>818</v>
      </c>
      <c r="AZ283" t="s">
        <v>1878</v>
      </c>
      <c r="BA283" t="s">
        <v>818</v>
      </c>
      <c r="BB283" t="s">
        <v>818</v>
      </c>
      <c r="BC283" t="s">
        <v>818</v>
      </c>
      <c r="BD283" t="s">
        <v>1878</v>
      </c>
      <c r="BE283" t="s">
        <v>818</v>
      </c>
      <c r="BF283" t="s">
        <v>818</v>
      </c>
      <c r="BG283" t="s">
        <v>818</v>
      </c>
      <c r="BH283" t="s">
        <v>818</v>
      </c>
      <c r="BI283" t="s">
        <v>818</v>
      </c>
      <c r="BJ283" t="s">
        <v>818</v>
      </c>
      <c r="BK283" t="s">
        <v>818</v>
      </c>
      <c r="BL283" t="s">
        <v>818</v>
      </c>
      <c r="BM283" t="s">
        <v>818</v>
      </c>
      <c r="BN283" t="s">
        <v>818</v>
      </c>
      <c r="BO283" t="s">
        <v>818</v>
      </c>
      <c r="BP283" t="s">
        <v>818</v>
      </c>
    </row>
    <row r="284" spans="1:75" x14ac:dyDescent="0.35">
      <c r="A284">
        <v>5919</v>
      </c>
      <c r="B284">
        <v>2021</v>
      </c>
      <c r="C284" t="s">
        <v>55</v>
      </c>
      <c r="D284">
        <v>1</v>
      </c>
      <c r="E284" t="s">
        <v>565</v>
      </c>
      <c r="F284" t="s">
        <v>1189</v>
      </c>
      <c r="G284" t="s">
        <v>1191</v>
      </c>
      <c r="H284" t="s">
        <v>1192</v>
      </c>
      <c r="I284" t="s">
        <v>1193</v>
      </c>
      <c r="J284">
        <v>16</v>
      </c>
      <c r="K284">
        <v>1</v>
      </c>
      <c r="L284">
        <v>10</v>
      </c>
      <c r="M284">
        <v>20</v>
      </c>
      <c r="N284" t="s">
        <v>1194</v>
      </c>
      <c r="O284" t="s">
        <v>1190</v>
      </c>
      <c r="P284" t="s">
        <v>566</v>
      </c>
      <c r="Q284" t="s">
        <v>21</v>
      </c>
      <c r="R284" t="s">
        <v>22</v>
      </c>
      <c r="S284">
        <v>150</v>
      </c>
      <c r="T284" t="s">
        <v>13</v>
      </c>
      <c r="V284" t="s">
        <v>23</v>
      </c>
      <c r="W284" t="s">
        <v>795</v>
      </c>
      <c r="AB284" t="s">
        <v>814</v>
      </c>
      <c r="AC284" t="s">
        <v>15</v>
      </c>
      <c r="AD284" t="s">
        <v>819</v>
      </c>
      <c r="AE284" t="s">
        <v>818</v>
      </c>
      <c r="AF284" t="s">
        <v>819</v>
      </c>
      <c r="AG284" t="s">
        <v>818</v>
      </c>
      <c r="AH284" t="s">
        <v>818</v>
      </c>
      <c r="AX284" t="s">
        <v>189</v>
      </c>
      <c r="AY284" t="s">
        <v>818</v>
      </c>
      <c r="AZ284" t="s">
        <v>818</v>
      </c>
      <c r="BA284" t="s">
        <v>1876</v>
      </c>
      <c r="BB284" t="s">
        <v>1876</v>
      </c>
      <c r="BC284" t="s">
        <v>818</v>
      </c>
      <c r="BD284" t="s">
        <v>818</v>
      </c>
      <c r="BE284" t="s">
        <v>818</v>
      </c>
      <c r="BF284" t="s">
        <v>818</v>
      </c>
      <c r="BG284" t="s">
        <v>818</v>
      </c>
      <c r="BH284" t="s">
        <v>1878</v>
      </c>
      <c r="BI284" t="s">
        <v>818</v>
      </c>
      <c r="BJ284" t="s">
        <v>818</v>
      </c>
      <c r="BK284" t="s">
        <v>818</v>
      </c>
      <c r="BL284" t="s">
        <v>818</v>
      </c>
      <c r="BM284" t="s">
        <v>818</v>
      </c>
      <c r="BN284" t="s">
        <v>818</v>
      </c>
      <c r="BO284" t="s">
        <v>818</v>
      </c>
      <c r="BP284" t="s">
        <v>818</v>
      </c>
    </row>
    <row r="285" spans="1:75" x14ac:dyDescent="0.35">
      <c r="A285">
        <v>6103</v>
      </c>
      <c r="B285">
        <v>2015</v>
      </c>
      <c r="C285" t="s">
        <v>165</v>
      </c>
      <c r="D285">
        <v>1</v>
      </c>
      <c r="E285" t="s">
        <v>166</v>
      </c>
      <c r="F285" t="s">
        <v>1682</v>
      </c>
      <c r="G285" t="s">
        <v>1586</v>
      </c>
      <c r="J285">
        <v>50</v>
      </c>
      <c r="L285">
        <v>259</v>
      </c>
      <c r="M285">
        <v>268</v>
      </c>
      <c r="N285" t="s">
        <v>1684</v>
      </c>
      <c r="O285" t="s">
        <v>1683</v>
      </c>
      <c r="P285" t="s">
        <v>167</v>
      </c>
      <c r="Q285" t="s">
        <v>21</v>
      </c>
      <c r="R285" t="s">
        <v>22</v>
      </c>
      <c r="S285">
        <v>195</v>
      </c>
      <c r="T285" t="s">
        <v>13</v>
      </c>
      <c r="V285" t="s">
        <v>23</v>
      </c>
      <c r="W285" t="s">
        <v>168</v>
      </c>
      <c r="AB285" t="s">
        <v>1992</v>
      </c>
      <c r="AC285" t="s">
        <v>15</v>
      </c>
      <c r="AD285" t="s">
        <v>819</v>
      </c>
      <c r="AE285" t="s">
        <v>818</v>
      </c>
      <c r="AF285" t="s">
        <v>817</v>
      </c>
      <c r="AG285" t="s">
        <v>819</v>
      </c>
      <c r="AH285" t="s">
        <v>819</v>
      </c>
      <c r="AP285" t="s">
        <v>2022</v>
      </c>
      <c r="AQ285" t="s">
        <v>2001</v>
      </c>
      <c r="AX285" t="s">
        <v>169</v>
      </c>
      <c r="AY285" t="s">
        <v>818</v>
      </c>
      <c r="AZ285" t="s">
        <v>818</v>
      </c>
      <c r="BA285" t="s">
        <v>1876</v>
      </c>
      <c r="BB285" t="s">
        <v>818</v>
      </c>
      <c r="BC285" t="s">
        <v>818</v>
      </c>
      <c r="BD285" t="s">
        <v>818</v>
      </c>
      <c r="BE285" t="s">
        <v>818</v>
      </c>
      <c r="BF285" t="s">
        <v>818</v>
      </c>
      <c r="BG285" t="s">
        <v>818</v>
      </c>
      <c r="BH285" t="s">
        <v>818</v>
      </c>
      <c r="BI285" t="s">
        <v>818</v>
      </c>
      <c r="BJ285" t="s">
        <v>818</v>
      </c>
      <c r="BK285" t="s">
        <v>818</v>
      </c>
      <c r="BL285" t="s">
        <v>818</v>
      </c>
      <c r="BM285" t="s">
        <v>818</v>
      </c>
      <c r="BN285" t="s">
        <v>818</v>
      </c>
      <c r="BO285" t="s">
        <v>818</v>
      </c>
      <c r="BP285" t="s">
        <v>818</v>
      </c>
    </row>
    <row r="286" spans="1:75" x14ac:dyDescent="0.35">
      <c r="A286">
        <v>5926</v>
      </c>
      <c r="B286">
        <v>2023</v>
      </c>
      <c r="D286">
        <v>1</v>
      </c>
      <c r="E286" t="s">
        <v>550</v>
      </c>
      <c r="F286" t="s">
        <v>1216</v>
      </c>
      <c r="G286" t="s">
        <v>1095</v>
      </c>
      <c r="N286" t="s">
        <v>1218</v>
      </c>
      <c r="O286" t="s">
        <v>1217</v>
      </c>
      <c r="P286" t="s">
        <v>551</v>
      </c>
      <c r="Q286" t="s">
        <v>21</v>
      </c>
      <c r="R286" t="s">
        <v>22</v>
      </c>
      <c r="S286">
        <v>769</v>
      </c>
      <c r="T286" t="s">
        <v>13</v>
      </c>
      <c r="V286" t="s">
        <v>14</v>
      </c>
      <c r="W286" t="s">
        <v>172</v>
      </c>
      <c r="AB286" t="s">
        <v>1992</v>
      </c>
      <c r="AC286" t="s">
        <v>116</v>
      </c>
      <c r="AD286" t="s">
        <v>819</v>
      </c>
      <c r="AE286" t="s">
        <v>818</v>
      </c>
      <c r="AF286" t="s">
        <v>817</v>
      </c>
      <c r="AG286" t="s">
        <v>818</v>
      </c>
      <c r="AH286" t="s">
        <v>817</v>
      </c>
      <c r="AY286" t="s">
        <v>818</v>
      </c>
      <c r="AZ286" t="s">
        <v>1876</v>
      </c>
      <c r="BA286" t="s">
        <v>818</v>
      </c>
      <c r="BB286" t="s">
        <v>818</v>
      </c>
      <c r="BC286" t="s">
        <v>818</v>
      </c>
      <c r="BD286" t="s">
        <v>818</v>
      </c>
      <c r="BE286" t="s">
        <v>818</v>
      </c>
      <c r="BF286" t="s">
        <v>818</v>
      </c>
      <c r="BG286" t="s">
        <v>818</v>
      </c>
      <c r="BH286" t="s">
        <v>818</v>
      </c>
      <c r="BI286" t="s">
        <v>818</v>
      </c>
      <c r="BJ286" t="s">
        <v>818</v>
      </c>
      <c r="BK286" t="s">
        <v>818</v>
      </c>
      <c r="BL286" t="s">
        <v>818</v>
      </c>
      <c r="BM286" t="s">
        <v>818</v>
      </c>
      <c r="BN286" t="s">
        <v>818</v>
      </c>
      <c r="BO286" t="s">
        <v>818</v>
      </c>
      <c r="BP286" t="s">
        <v>818</v>
      </c>
    </row>
    <row r="287" spans="1:75" x14ac:dyDescent="0.35">
      <c r="A287">
        <v>5898</v>
      </c>
      <c r="B287">
        <v>2021</v>
      </c>
      <c r="C287" t="s">
        <v>55</v>
      </c>
      <c r="D287">
        <v>1</v>
      </c>
      <c r="E287" t="s">
        <v>607</v>
      </c>
      <c r="F287" t="s">
        <v>1131</v>
      </c>
      <c r="G287" t="s">
        <v>525</v>
      </c>
      <c r="J287">
        <v>13</v>
      </c>
      <c r="K287">
        <v>3</v>
      </c>
      <c r="N287" t="s">
        <v>1133</v>
      </c>
      <c r="O287" t="s">
        <v>1132</v>
      </c>
      <c r="P287" t="s">
        <v>144</v>
      </c>
      <c r="Q287" t="s">
        <v>21</v>
      </c>
      <c r="R287" t="s">
        <v>22</v>
      </c>
      <c r="S287">
        <v>131</v>
      </c>
      <c r="T287" t="s">
        <v>13</v>
      </c>
      <c r="V287" t="s">
        <v>14</v>
      </c>
      <c r="W287" t="s">
        <v>326</v>
      </c>
      <c r="AB287" t="s">
        <v>1992</v>
      </c>
      <c r="AC287" t="s">
        <v>158</v>
      </c>
      <c r="AD287" t="s">
        <v>817</v>
      </c>
      <c r="AE287" t="s">
        <v>817</v>
      </c>
      <c r="AF287" t="s">
        <v>819</v>
      </c>
      <c r="AG287" t="s">
        <v>819</v>
      </c>
      <c r="AH287" t="s">
        <v>817</v>
      </c>
      <c r="AI287" t="s">
        <v>732</v>
      </c>
      <c r="AX287" t="s">
        <v>2012</v>
      </c>
      <c r="AY287" t="s">
        <v>818</v>
      </c>
      <c r="AZ287" t="s">
        <v>1876</v>
      </c>
      <c r="BA287" t="s">
        <v>818</v>
      </c>
      <c r="BB287" t="s">
        <v>1876</v>
      </c>
      <c r="BC287" t="s">
        <v>818</v>
      </c>
      <c r="BD287" t="s">
        <v>818</v>
      </c>
      <c r="BE287" t="s">
        <v>818</v>
      </c>
      <c r="BF287" t="s">
        <v>818</v>
      </c>
      <c r="BG287" t="s">
        <v>818</v>
      </c>
      <c r="BH287" t="s">
        <v>818</v>
      </c>
      <c r="BI287" t="s">
        <v>818</v>
      </c>
      <c r="BJ287" t="s">
        <v>818</v>
      </c>
      <c r="BK287" t="s">
        <v>818</v>
      </c>
      <c r="BL287" t="s">
        <v>818</v>
      </c>
      <c r="BM287" t="s">
        <v>818</v>
      </c>
      <c r="BN287" t="s">
        <v>818</v>
      </c>
      <c r="BO287" t="s">
        <v>818</v>
      </c>
      <c r="BP287" t="s">
        <v>818</v>
      </c>
      <c r="BT287" t="s">
        <v>1983</v>
      </c>
      <c r="BU287" t="s">
        <v>2037</v>
      </c>
    </row>
    <row r="288" spans="1:75" x14ac:dyDescent="0.35">
      <c r="A288">
        <v>5902</v>
      </c>
      <c r="B288">
        <v>2023</v>
      </c>
      <c r="C288" t="s">
        <v>80</v>
      </c>
      <c r="D288">
        <v>1</v>
      </c>
      <c r="E288" t="s">
        <v>602</v>
      </c>
      <c r="F288" t="s">
        <v>1140</v>
      </c>
      <c r="G288" t="s">
        <v>603</v>
      </c>
      <c r="J288">
        <v>13</v>
      </c>
      <c r="K288">
        <v>1</v>
      </c>
      <c r="L288">
        <v>106</v>
      </c>
      <c r="M288">
        <v>118</v>
      </c>
      <c r="N288" t="s">
        <v>1142</v>
      </c>
      <c r="O288" t="s">
        <v>1141</v>
      </c>
      <c r="P288" t="s">
        <v>603</v>
      </c>
      <c r="Q288" t="s">
        <v>21</v>
      </c>
      <c r="R288" t="s">
        <v>22</v>
      </c>
      <c r="S288">
        <v>148</v>
      </c>
      <c r="T288" t="s">
        <v>13</v>
      </c>
      <c r="V288" t="s">
        <v>14</v>
      </c>
      <c r="W288" t="s">
        <v>244</v>
      </c>
      <c r="AB288" t="s">
        <v>815</v>
      </c>
      <c r="AC288" t="s">
        <v>250</v>
      </c>
      <c r="AD288" t="s">
        <v>817</v>
      </c>
      <c r="AE288" t="s">
        <v>817</v>
      </c>
      <c r="AF288" t="s">
        <v>819</v>
      </c>
      <c r="AG288" t="s">
        <v>818</v>
      </c>
      <c r="AH288" t="s">
        <v>819</v>
      </c>
      <c r="AI288" t="s">
        <v>96</v>
      </c>
      <c r="AP288" t="s">
        <v>2001</v>
      </c>
      <c r="AX288" t="s">
        <v>604</v>
      </c>
      <c r="AY288" t="s">
        <v>818</v>
      </c>
      <c r="AZ288" t="s">
        <v>818</v>
      </c>
      <c r="BA288" t="s">
        <v>1876</v>
      </c>
      <c r="BB288" t="s">
        <v>1876</v>
      </c>
      <c r="BC288" t="s">
        <v>818</v>
      </c>
      <c r="BD288" t="s">
        <v>818</v>
      </c>
      <c r="BE288" t="s">
        <v>818</v>
      </c>
      <c r="BF288" t="s">
        <v>818</v>
      </c>
      <c r="BG288" t="s">
        <v>818</v>
      </c>
      <c r="BH288" t="s">
        <v>818</v>
      </c>
      <c r="BI288" t="s">
        <v>818</v>
      </c>
      <c r="BJ288" t="s">
        <v>818</v>
      </c>
      <c r="BK288" t="s">
        <v>818</v>
      </c>
      <c r="BL288" t="s">
        <v>818</v>
      </c>
      <c r="BM288" t="s">
        <v>818</v>
      </c>
      <c r="BN288" t="s">
        <v>818</v>
      </c>
      <c r="BO288" t="s">
        <v>818</v>
      </c>
      <c r="BP288" t="s">
        <v>818</v>
      </c>
    </row>
    <row r="289" spans="1:75" x14ac:dyDescent="0.35">
      <c r="A289">
        <v>6116</v>
      </c>
      <c r="B289">
        <v>2013</v>
      </c>
      <c r="C289" t="s">
        <v>34</v>
      </c>
      <c r="D289">
        <v>1</v>
      </c>
      <c r="E289" t="s">
        <v>109</v>
      </c>
      <c r="F289" t="s">
        <v>1724</v>
      </c>
      <c r="G289" t="s">
        <v>983</v>
      </c>
      <c r="J289">
        <v>52</v>
      </c>
      <c r="K289">
        <v>2</v>
      </c>
      <c r="L289">
        <v>75</v>
      </c>
      <c r="M289">
        <v>103</v>
      </c>
      <c r="N289" t="s">
        <v>1726</v>
      </c>
      <c r="O289" t="s">
        <v>1725</v>
      </c>
      <c r="P289" t="s">
        <v>110</v>
      </c>
      <c r="Q289" t="s">
        <v>21</v>
      </c>
      <c r="R289" t="s">
        <v>22</v>
      </c>
      <c r="S289">
        <v>250</v>
      </c>
      <c r="T289" t="s">
        <v>13</v>
      </c>
      <c r="V289" t="s">
        <v>14</v>
      </c>
      <c r="W289" t="s">
        <v>111</v>
      </c>
      <c r="AB289" t="s">
        <v>815</v>
      </c>
      <c r="AC289" t="s">
        <v>112</v>
      </c>
      <c r="AD289" t="s">
        <v>819</v>
      </c>
      <c r="AE289" t="s">
        <v>819</v>
      </c>
      <c r="AF289" t="s">
        <v>819</v>
      </c>
      <c r="AG289" t="s">
        <v>818</v>
      </c>
      <c r="AH289" t="s">
        <v>817</v>
      </c>
      <c r="AI289" t="s">
        <v>346</v>
      </c>
      <c r="AP289" t="s">
        <v>2001</v>
      </c>
      <c r="AQ289" t="s">
        <v>2000</v>
      </c>
      <c r="AX289" t="s">
        <v>113</v>
      </c>
      <c r="AY289" t="s">
        <v>818</v>
      </c>
      <c r="AZ289" t="s">
        <v>1876</v>
      </c>
      <c r="BA289" t="s">
        <v>818</v>
      </c>
      <c r="BB289" t="s">
        <v>818</v>
      </c>
      <c r="BC289" t="s">
        <v>818</v>
      </c>
      <c r="BD289" t="s">
        <v>818</v>
      </c>
      <c r="BE289" t="s">
        <v>818</v>
      </c>
      <c r="BF289" t="s">
        <v>818</v>
      </c>
      <c r="BG289" t="s">
        <v>818</v>
      </c>
      <c r="BH289" t="s">
        <v>818</v>
      </c>
      <c r="BI289" t="s">
        <v>818</v>
      </c>
      <c r="BJ289" t="s">
        <v>818</v>
      </c>
      <c r="BK289" t="s">
        <v>818</v>
      </c>
      <c r="BL289" t="s">
        <v>818</v>
      </c>
      <c r="BM289" t="s">
        <v>818</v>
      </c>
      <c r="BN289" t="s">
        <v>818</v>
      </c>
      <c r="BO289" t="s">
        <v>818</v>
      </c>
      <c r="BP289" t="s">
        <v>818</v>
      </c>
      <c r="BS289" t="s">
        <v>25</v>
      </c>
    </row>
    <row r="290" spans="1:75" x14ac:dyDescent="0.35">
      <c r="A290">
        <v>6007</v>
      </c>
      <c r="B290">
        <v>2022</v>
      </c>
      <c r="C290" t="s">
        <v>26</v>
      </c>
      <c r="D290">
        <v>1</v>
      </c>
      <c r="E290" t="s">
        <v>387</v>
      </c>
      <c r="F290" t="s">
        <v>1420</v>
      </c>
      <c r="G290" t="s">
        <v>979</v>
      </c>
      <c r="J290">
        <v>122</v>
      </c>
      <c r="N290" t="s">
        <v>1422</v>
      </c>
      <c r="O290" t="s">
        <v>1421</v>
      </c>
      <c r="P290" t="s">
        <v>388</v>
      </c>
      <c r="Q290" t="s">
        <v>37</v>
      </c>
      <c r="R290" t="s">
        <v>791</v>
      </c>
      <c r="S290">
        <v>75</v>
      </c>
      <c r="T290" t="s">
        <v>13</v>
      </c>
      <c r="V290" t="s">
        <v>30</v>
      </c>
      <c r="W290" t="s">
        <v>253</v>
      </c>
      <c r="AB290" t="s">
        <v>253</v>
      </c>
      <c r="AC290" t="s">
        <v>84</v>
      </c>
      <c r="AD290" t="s">
        <v>818</v>
      </c>
      <c r="AE290" t="s">
        <v>819</v>
      </c>
      <c r="AF290" t="s">
        <v>819</v>
      </c>
      <c r="AG290" t="s">
        <v>818</v>
      </c>
      <c r="AH290" t="s">
        <v>818</v>
      </c>
      <c r="AP290" t="s">
        <v>2022</v>
      </c>
      <c r="AQ290" t="s">
        <v>2003</v>
      </c>
      <c r="AR290" t="s">
        <v>2001</v>
      </c>
      <c r="AX290" t="s">
        <v>389</v>
      </c>
      <c r="AY290" t="s">
        <v>818</v>
      </c>
      <c r="AZ290" t="s">
        <v>818</v>
      </c>
      <c r="BA290" t="s">
        <v>818</v>
      </c>
      <c r="BB290" t="s">
        <v>818</v>
      </c>
      <c r="BC290" t="s">
        <v>818</v>
      </c>
      <c r="BD290" t="s">
        <v>818</v>
      </c>
      <c r="BE290" t="s">
        <v>818</v>
      </c>
      <c r="BF290" t="s">
        <v>818</v>
      </c>
      <c r="BG290" t="s">
        <v>818</v>
      </c>
      <c r="BH290" t="s">
        <v>1877</v>
      </c>
      <c r="BI290" t="s">
        <v>818</v>
      </c>
      <c r="BJ290" t="s">
        <v>818</v>
      </c>
      <c r="BK290" t="s">
        <v>818</v>
      </c>
      <c r="BL290" t="s">
        <v>1877</v>
      </c>
      <c r="BM290" t="s">
        <v>1877</v>
      </c>
      <c r="BN290" t="s">
        <v>818</v>
      </c>
      <c r="BO290" t="s">
        <v>818</v>
      </c>
      <c r="BP290" t="s">
        <v>818</v>
      </c>
      <c r="BQ290" t="s">
        <v>390</v>
      </c>
      <c r="BT290" t="s">
        <v>1948</v>
      </c>
      <c r="BU290" t="s">
        <v>2037</v>
      </c>
    </row>
    <row r="291" spans="1:75" x14ac:dyDescent="0.35">
      <c r="A291">
        <v>6079</v>
      </c>
      <c r="B291">
        <v>2018</v>
      </c>
      <c r="C291" t="s">
        <v>18</v>
      </c>
      <c r="D291">
        <v>1</v>
      </c>
      <c r="E291" t="s">
        <v>239</v>
      </c>
      <c r="F291" t="s">
        <v>1605</v>
      </c>
      <c r="G291" t="s">
        <v>860</v>
      </c>
      <c r="J291">
        <v>34</v>
      </c>
      <c r="K291">
        <v>3</v>
      </c>
      <c r="L291">
        <v>597</v>
      </c>
      <c r="M291">
        <v>615</v>
      </c>
      <c r="N291" t="s">
        <v>1607</v>
      </c>
      <c r="O291" t="s">
        <v>1606</v>
      </c>
      <c r="P291" t="s">
        <v>44</v>
      </c>
      <c r="Q291" t="s">
        <v>12</v>
      </c>
      <c r="R291" t="s">
        <v>22</v>
      </c>
      <c r="S291">
        <v>413</v>
      </c>
      <c r="T291" t="s">
        <v>13</v>
      </c>
      <c r="V291" t="s">
        <v>240</v>
      </c>
      <c r="W291" t="s">
        <v>244</v>
      </c>
      <c r="AB291" t="s">
        <v>815</v>
      </c>
      <c r="AC291" t="s">
        <v>116</v>
      </c>
      <c r="AD291" t="s">
        <v>818</v>
      </c>
      <c r="AE291" t="s">
        <v>818</v>
      </c>
      <c r="AF291" t="s">
        <v>819</v>
      </c>
      <c r="AG291" t="s">
        <v>818</v>
      </c>
      <c r="AH291" t="s">
        <v>818</v>
      </c>
      <c r="AS291" t="s">
        <v>2002</v>
      </c>
      <c r="AX291" t="s">
        <v>241</v>
      </c>
      <c r="AY291" t="s">
        <v>818</v>
      </c>
      <c r="AZ291" t="s">
        <v>818</v>
      </c>
      <c r="BA291" t="s">
        <v>818</v>
      </c>
      <c r="BB291" t="s">
        <v>818</v>
      </c>
      <c r="BC291" t="s">
        <v>818</v>
      </c>
      <c r="BD291" t="s">
        <v>818</v>
      </c>
      <c r="BE291" t="s">
        <v>818</v>
      </c>
      <c r="BF291" t="s">
        <v>818</v>
      </c>
      <c r="BG291" t="s">
        <v>1876</v>
      </c>
      <c r="BH291" t="s">
        <v>818</v>
      </c>
      <c r="BI291" t="s">
        <v>818</v>
      </c>
      <c r="BJ291" t="s">
        <v>818</v>
      </c>
      <c r="BK291" t="s">
        <v>818</v>
      </c>
      <c r="BL291" t="s">
        <v>818</v>
      </c>
      <c r="BM291" t="s">
        <v>818</v>
      </c>
      <c r="BN291" t="s">
        <v>818</v>
      </c>
      <c r="BO291" t="s">
        <v>818</v>
      </c>
      <c r="BP291" t="s">
        <v>818</v>
      </c>
    </row>
    <row r="292" spans="1:75" x14ac:dyDescent="0.35">
      <c r="A292">
        <v>6063</v>
      </c>
      <c r="B292">
        <v>2023</v>
      </c>
      <c r="D292">
        <v>1</v>
      </c>
      <c r="E292" t="s">
        <v>270</v>
      </c>
      <c r="F292" t="s">
        <v>1559</v>
      </c>
      <c r="G292" t="s">
        <v>246</v>
      </c>
      <c r="N292" t="s">
        <v>1561</v>
      </c>
      <c r="O292" t="s">
        <v>1560</v>
      </c>
      <c r="P292" t="s">
        <v>246</v>
      </c>
      <c r="Q292" t="s">
        <v>29</v>
      </c>
      <c r="R292" t="s">
        <v>22</v>
      </c>
      <c r="S292">
        <v>393</v>
      </c>
      <c r="T292" t="s">
        <v>13</v>
      </c>
      <c r="V292" t="s">
        <v>14</v>
      </c>
      <c r="W292" t="s">
        <v>111</v>
      </c>
      <c r="AB292" t="s">
        <v>815</v>
      </c>
      <c r="AC292" t="s">
        <v>116</v>
      </c>
      <c r="AD292" t="s">
        <v>819</v>
      </c>
      <c r="AE292" t="s">
        <v>817</v>
      </c>
      <c r="AF292" t="s">
        <v>819</v>
      </c>
      <c r="AG292" t="s">
        <v>818</v>
      </c>
      <c r="AH292" t="s">
        <v>818</v>
      </c>
      <c r="AX292" t="s">
        <v>189</v>
      </c>
      <c r="AY292" t="s">
        <v>818</v>
      </c>
      <c r="AZ292" t="s">
        <v>818</v>
      </c>
      <c r="BA292" t="s">
        <v>1876</v>
      </c>
      <c r="BB292" t="s">
        <v>818</v>
      </c>
      <c r="BC292" t="s">
        <v>1876</v>
      </c>
      <c r="BD292" t="s">
        <v>818</v>
      </c>
      <c r="BE292" t="s">
        <v>818</v>
      </c>
      <c r="BF292" t="s">
        <v>818</v>
      </c>
      <c r="BG292" t="s">
        <v>818</v>
      </c>
      <c r="BH292" t="s">
        <v>818</v>
      </c>
      <c r="BI292" t="s">
        <v>818</v>
      </c>
      <c r="BJ292" t="s">
        <v>818</v>
      </c>
      <c r="BK292" t="s">
        <v>818</v>
      </c>
      <c r="BL292" t="s">
        <v>818</v>
      </c>
      <c r="BM292" t="s">
        <v>818</v>
      </c>
      <c r="BN292" t="s">
        <v>818</v>
      </c>
      <c r="BO292" t="s">
        <v>818</v>
      </c>
      <c r="BP292" t="s">
        <v>818</v>
      </c>
    </row>
    <row r="293" spans="1:75" x14ac:dyDescent="0.35">
      <c r="A293">
        <v>5929</v>
      </c>
      <c r="B293">
        <v>2019</v>
      </c>
      <c r="C293" t="s">
        <v>75</v>
      </c>
      <c r="D293">
        <v>1</v>
      </c>
      <c r="E293" t="s">
        <v>547</v>
      </c>
      <c r="F293" t="s">
        <v>1220</v>
      </c>
      <c r="G293" t="s">
        <v>907</v>
      </c>
      <c r="J293">
        <v>22</v>
      </c>
      <c r="K293">
        <v>2</v>
      </c>
      <c r="L293">
        <v>265</v>
      </c>
      <c r="M293">
        <v>282</v>
      </c>
      <c r="N293" t="s">
        <v>1222</v>
      </c>
      <c r="O293" t="s">
        <v>1221</v>
      </c>
      <c r="P293" t="s">
        <v>418</v>
      </c>
      <c r="Q293" t="s">
        <v>21</v>
      </c>
      <c r="R293" t="s">
        <v>22</v>
      </c>
      <c r="S293">
        <v>515</v>
      </c>
      <c r="T293" t="s">
        <v>13</v>
      </c>
      <c r="V293" t="s">
        <v>14</v>
      </c>
      <c r="W293" t="s">
        <v>103</v>
      </c>
      <c r="AB293" t="s">
        <v>103</v>
      </c>
      <c r="AC293" t="s">
        <v>116</v>
      </c>
      <c r="AD293" t="s">
        <v>819</v>
      </c>
      <c r="AE293" t="s">
        <v>817</v>
      </c>
      <c r="AF293" t="s">
        <v>817</v>
      </c>
      <c r="AG293" t="s">
        <v>818</v>
      </c>
      <c r="AH293" t="s">
        <v>818</v>
      </c>
      <c r="AP293" t="s">
        <v>2003</v>
      </c>
      <c r="AX293" t="s">
        <v>548</v>
      </c>
      <c r="AY293" t="s">
        <v>818</v>
      </c>
      <c r="AZ293" t="s">
        <v>818</v>
      </c>
      <c r="BA293" t="s">
        <v>1876</v>
      </c>
      <c r="BB293" t="s">
        <v>1876</v>
      </c>
      <c r="BC293" t="s">
        <v>818</v>
      </c>
      <c r="BD293" t="s">
        <v>818</v>
      </c>
      <c r="BE293" t="s">
        <v>818</v>
      </c>
      <c r="BF293" t="s">
        <v>818</v>
      </c>
      <c r="BG293" t="s">
        <v>818</v>
      </c>
      <c r="BH293" t="s">
        <v>818</v>
      </c>
      <c r="BI293" t="s">
        <v>818</v>
      </c>
      <c r="BJ293" t="s">
        <v>818</v>
      </c>
      <c r="BK293" t="s">
        <v>818</v>
      </c>
      <c r="BL293" t="s">
        <v>818</v>
      </c>
      <c r="BM293" t="s">
        <v>818</v>
      </c>
      <c r="BN293" t="s">
        <v>818</v>
      </c>
      <c r="BO293" t="s">
        <v>818</v>
      </c>
      <c r="BP293" t="s">
        <v>818</v>
      </c>
      <c r="BT293" t="s">
        <v>549</v>
      </c>
      <c r="BU293" t="s">
        <v>2036</v>
      </c>
    </row>
    <row r="294" spans="1:75" x14ac:dyDescent="0.35">
      <c r="A294">
        <v>6112</v>
      </c>
      <c r="B294">
        <v>2022</v>
      </c>
      <c r="C294" t="s">
        <v>26</v>
      </c>
      <c r="D294">
        <v>1</v>
      </c>
      <c r="E294" t="s">
        <v>127</v>
      </c>
      <c r="F294" t="s">
        <v>1710</v>
      </c>
      <c r="G294" t="s">
        <v>128</v>
      </c>
      <c r="H294" t="s">
        <v>1343</v>
      </c>
      <c r="I294" t="s">
        <v>1344</v>
      </c>
      <c r="J294">
        <v>65</v>
      </c>
      <c r="K294">
        <v>3</v>
      </c>
      <c r="L294">
        <v>197</v>
      </c>
      <c r="N294" t="s">
        <v>1712</v>
      </c>
      <c r="O294" t="s">
        <v>1711</v>
      </c>
      <c r="P294" t="s">
        <v>128</v>
      </c>
      <c r="Q294" t="s">
        <v>21</v>
      </c>
      <c r="R294" t="s">
        <v>22</v>
      </c>
      <c r="S294">
        <v>260</v>
      </c>
      <c r="T294" t="s">
        <v>13</v>
      </c>
      <c r="V294" t="s">
        <v>14</v>
      </c>
      <c r="W294" t="s">
        <v>63</v>
      </c>
      <c r="AB294" t="s">
        <v>809</v>
      </c>
      <c r="AC294" t="s">
        <v>129</v>
      </c>
      <c r="AD294" t="s">
        <v>817</v>
      </c>
      <c r="AE294" t="s">
        <v>819</v>
      </c>
      <c r="AF294" t="s">
        <v>819</v>
      </c>
      <c r="AG294" t="s">
        <v>818</v>
      </c>
      <c r="AH294" t="s">
        <v>819</v>
      </c>
      <c r="AX294" t="s">
        <v>130</v>
      </c>
      <c r="AY294" t="s">
        <v>818</v>
      </c>
      <c r="AZ294" t="s">
        <v>1876</v>
      </c>
      <c r="BA294" t="s">
        <v>818</v>
      </c>
      <c r="BB294" t="s">
        <v>818</v>
      </c>
      <c r="BC294" t="s">
        <v>818</v>
      </c>
      <c r="BD294" t="s">
        <v>818</v>
      </c>
      <c r="BE294" t="s">
        <v>818</v>
      </c>
      <c r="BF294" t="s">
        <v>818</v>
      </c>
      <c r="BG294" t="s">
        <v>818</v>
      </c>
      <c r="BH294" t="s">
        <v>818</v>
      </c>
      <c r="BI294" t="s">
        <v>818</v>
      </c>
      <c r="BJ294" t="s">
        <v>818</v>
      </c>
      <c r="BK294" t="s">
        <v>818</v>
      </c>
      <c r="BL294" t="s">
        <v>818</v>
      </c>
      <c r="BM294" t="s">
        <v>818</v>
      </c>
      <c r="BN294" t="s">
        <v>818</v>
      </c>
      <c r="BO294" t="s">
        <v>818</v>
      </c>
      <c r="BP294" t="s">
        <v>818</v>
      </c>
    </row>
    <row r="295" spans="1:75" x14ac:dyDescent="0.35">
      <c r="A295">
        <v>6038</v>
      </c>
      <c r="B295">
        <v>2017</v>
      </c>
      <c r="C295" t="s">
        <v>104</v>
      </c>
      <c r="D295">
        <v>1</v>
      </c>
      <c r="E295" t="s">
        <v>322</v>
      </c>
      <c r="F295" t="s">
        <v>1494</v>
      </c>
      <c r="G295" t="s">
        <v>864</v>
      </c>
      <c r="J295">
        <v>34</v>
      </c>
      <c r="K295">
        <v>2</v>
      </c>
      <c r="L295">
        <v>317</v>
      </c>
      <c r="M295">
        <v>331</v>
      </c>
      <c r="N295" t="s">
        <v>1496</v>
      </c>
      <c r="O295" t="s">
        <v>1495</v>
      </c>
      <c r="P295" t="s">
        <v>99</v>
      </c>
      <c r="Q295" t="s">
        <v>1971</v>
      </c>
      <c r="R295" t="s">
        <v>22</v>
      </c>
      <c r="S295">
        <v>210</v>
      </c>
      <c r="T295" t="s">
        <v>13</v>
      </c>
      <c r="U295" t="s">
        <v>16</v>
      </c>
      <c r="V295" t="s">
        <v>14</v>
      </c>
      <c r="W295" t="s">
        <v>95</v>
      </c>
      <c r="AB295" t="s">
        <v>816</v>
      </c>
      <c r="AC295" t="s">
        <v>196</v>
      </c>
      <c r="AD295" t="s">
        <v>818</v>
      </c>
      <c r="AE295" t="s">
        <v>821</v>
      </c>
      <c r="AF295" t="s">
        <v>818</v>
      </c>
      <c r="AG295" t="s">
        <v>818</v>
      </c>
      <c r="AH295" t="s">
        <v>818</v>
      </c>
      <c r="AS295" t="s">
        <v>2000</v>
      </c>
      <c r="AX295" t="s">
        <v>323</v>
      </c>
      <c r="AY295" t="s">
        <v>818</v>
      </c>
      <c r="AZ295" t="s">
        <v>818</v>
      </c>
      <c r="BA295" t="s">
        <v>818</v>
      </c>
      <c r="BB295" t="s">
        <v>818</v>
      </c>
      <c r="BC295" t="s">
        <v>818</v>
      </c>
      <c r="BD295" t="s">
        <v>818</v>
      </c>
      <c r="BE295" t="s">
        <v>818</v>
      </c>
      <c r="BF295" t="s">
        <v>818</v>
      </c>
      <c r="BG295" t="s">
        <v>818</v>
      </c>
      <c r="BH295" t="s">
        <v>818</v>
      </c>
      <c r="BI295" t="s">
        <v>1877</v>
      </c>
      <c r="BJ295" t="s">
        <v>1876</v>
      </c>
      <c r="BK295" t="s">
        <v>818</v>
      </c>
      <c r="BL295" t="s">
        <v>818</v>
      </c>
      <c r="BM295" t="s">
        <v>818</v>
      </c>
      <c r="BN295" t="s">
        <v>818</v>
      </c>
      <c r="BO295" t="s">
        <v>818</v>
      </c>
      <c r="BP295" t="s">
        <v>818</v>
      </c>
    </row>
    <row r="296" spans="1:75" x14ac:dyDescent="0.35">
      <c r="A296">
        <v>6083</v>
      </c>
      <c r="B296">
        <v>2022</v>
      </c>
      <c r="C296" t="s">
        <v>26</v>
      </c>
      <c r="D296">
        <v>1</v>
      </c>
      <c r="E296" t="s">
        <v>227</v>
      </c>
      <c r="F296" t="s">
        <v>1616</v>
      </c>
      <c r="G296" t="s">
        <v>228</v>
      </c>
      <c r="J296">
        <v>48</v>
      </c>
      <c r="K296">
        <v>2</v>
      </c>
      <c r="L296">
        <v>335</v>
      </c>
      <c r="M296">
        <v>354</v>
      </c>
      <c r="N296" t="s">
        <v>1618</v>
      </c>
      <c r="O296" t="s">
        <v>1617</v>
      </c>
      <c r="P296" t="s">
        <v>228</v>
      </c>
      <c r="Q296" t="s">
        <v>124</v>
      </c>
      <c r="R296" t="s">
        <v>791</v>
      </c>
      <c r="S296">
        <v>190</v>
      </c>
      <c r="T296" t="s">
        <v>13</v>
      </c>
      <c r="V296" t="s">
        <v>23</v>
      </c>
      <c r="W296" t="s">
        <v>111</v>
      </c>
      <c r="AB296" t="s">
        <v>815</v>
      </c>
      <c r="AC296" t="s">
        <v>133</v>
      </c>
      <c r="AD296" t="s">
        <v>819</v>
      </c>
      <c r="AE296" t="s">
        <v>818</v>
      </c>
      <c r="AF296" t="s">
        <v>819</v>
      </c>
      <c r="AG296" t="s">
        <v>818</v>
      </c>
      <c r="AH296" t="s">
        <v>818</v>
      </c>
      <c r="AX296" t="s">
        <v>229</v>
      </c>
      <c r="AY296" t="s">
        <v>818</v>
      </c>
      <c r="AZ296" t="s">
        <v>818</v>
      </c>
      <c r="BA296" t="s">
        <v>818</v>
      </c>
      <c r="BB296" t="s">
        <v>1876</v>
      </c>
      <c r="BC296" t="s">
        <v>818</v>
      </c>
      <c r="BD296" t="s">
        <v>818</v>
      </c>
      <c r="BE296" t="s">
        <v>818</v>
      </c>
      <c r="BF296" t="s">
        <v>818</v>
      </c>
      <c r="BG296" t="s">
        <v>818</v>
      </c>
      <c r="BH296" t="s">
        <v>1876</v>
      </c>
      <c r="BI296" t="s">
        <v>818</v>
      </c>
      <c r="BJ296" t="s">
        <v>818</v>
      </c>
      <c r="BK296" t="s">
        <v>818</v>
      </c>
      <c r="BL296" t="s">
        <v>1876</v>
      </c>
      <c r="BM296" t="s">
        <v>818</v>
      </c>
      <c r="BN296" t="s">
        <v>818</v>
      </c>
      <c r="BO296" t="s">
        <v>818</v>
      </c>
      <c r="BP296" t="s">
        <v>818</v>
      </c>
      <c r="BT296" t="s">
        <v>230</v>
      </c>
      <c r="BU296" t="s">
        <v>2036</v>
      </c>
    </row>
    <row r="297" spans="1:75" x14ac:dyDescent="0.35">
      <c r="A297">
        <v>6097</v>
      </c>
      <c r="B297">
        <v>2012</v>
      </c>
      <c r="C297" t="s">
        <v>67</v>
      </c>
      <c r="D297">
        <v>1</v>
      </c>
      <c r="E297" t="s">
        <v>186</v>
      </c>
      <c r="F297" t="s">
        <v>1662</v>
      </c>
      <c r="G297" t="s">
        <v>889</v>
      </c>
      <c r="J297">
        <v>40</v>
      </c>
      <c r="K297">
        <v>2</v>
      </c>
      <c r="L297">
        <v>329</v>
      </c>
      <c r="M297">
        <v>341</v>
      </c>
      <c r="N297" t="s">
        <v>1664</v>
      </c>
      <c r="O297" t="s">
        <v>1663</v>
      </c>
      <c r="P297" t="s">
        <v>140</v>
      </c>
      <c r="Q297" t="s">
        <v>21</v>
      </c>
      <c r="R297" t="s">
        <v>22</v>
      </c>
      <c r="S297">
        <v>260</v>
      </c>
      <c r="T297" t="s">
        <v>13</v>
      </c>
      <c r="V297" t="s">
        <v>23</v>
      </c>
      <c r="W297" t="s">
        <v>793</v>
      </c>
      <c r="AB297" t="s">
        <v>815</v>
      </c>
      <c r="AC297" t="s">
        <v>53</v>
      </c>
      <c r="AD297" t="s">
        <v>819</v>
      </c>
      <c r="AE297" t="s">
        <v>821</v>
      </c>
      <c r="AF297" t="s">
        <v>819</v>
      </c>
      <c r="AG297" t="s">
        <v>819</v>
      </c>
      <c r="AH297" t="s">
        <v>818</v>
      </c>
      <c r="AP297" t="s">
        <v>2000</v>
      </c>
      <c r="AQ297" t="s">
        <v>2022</v>
      </c>
      <c r="AS297" t="s">
        <v>2002</v>
      </c>
      <c r="AX297" t="s">
        <v>187</v>
      </c>
      <c r="AY297" t="s">
        <v>818</v>
      </c>
      <c r="AZ297" t="s">
        <v>818</v>
      </c>
      <c r="BA297" t="s">
        <v>1876</v>
      </c>
      <c r="BB297" t="s">
        <v>818</v>
      </c>
      <c r="BC297" t="s">
        <v>818</v>
      </c>
      <c r="BD297" t="s">
        <v>818</v>
      </c>
      <c r="BE297" t="s">
        <v>818</v>
      </c>
      <c r="BF297" t="s">
        <v>818</v>
      </c>
      <c r="BG297" t="s">
        <v>818</v>
      </c>
      <c r="BH297" t="s">
        <v>818</v>
      </c>
      <c r="BI297" t="s">
        <v>818</v>
      </c>
      <c r="BJ297" t="s">
        <v>818</v>
      </c>
      <c r="BK297" t="s">
        <v>818</v>
      </c>
      <c r="BL297" t="s">
        <v>818</v>
      </c>
      <c r="BM297" t="s">
        <v>818</v>
      </c>
      <c r="BN297" t="s">
        <v>818</v>
      </c>
      <c r="BO297" t="s">
        <v>818</v>
      </c>
      <c r="BP297" t="s">
        <v>818</v>
      </c>
      <c r="BT297" t="s">
        <v>1918</v>
      </c>
      <c r="BU297" t="s">
        <v>2036</v>
      </c>
    </row>
    <row r="298" spans="1:75" x14ac:dyDescent="0.35">
      <c r="A298">
        <v>6044</v>
      </c>
      <c r="B298">
        <v>2018</v>
      </c>
      <c r="C298" t="s">
        <v>18</v>
      </c>
      <c r="D298">
        <v>1</v>
      </c>
      <c r="E298" t="s">
        <v>312</v>
      </c>
      <c r="F298" t="s">
        <v>1511</v>
      </c>
      <c r="G298" t="s">
        <v>571</v>
      </c>
      <c r="J298">
        <v>64</v>
      </c>
      <c r="L298">
        <v>91</v>
      </c>
      <c r="M298">
        <v>102</v>
      </c>
      <c r="N298" t="s">
        <v>1513</v>
      </c>
      <c r="O298" t="s">
        <v>1512</v>
      </c>
      <c r="P298" t="s">
        <v>272</v>
      </c>
      <c r="Q298" t="s">
        <v>12</v>
      </c>
      <c r="R298" t="s">
        <v>22</v>
      </c>
      <c r="S298">
        <v>495114</v>
      </c>
      <c r="T298" t="s">
        <v>13</v>
      </c>
      <c r="V298" t="s">
        <v>14</v>
      </c>
      <c r="W298" t="s">
        <v>793</v>
      </c>
      <c r="AB298" t="s">
        <v>815</v>
      </c>
      <c r="AC298" t="s">
        <v>53</v>
      </c>
      <c r="AD298" t="s">
        <v>819</v>
      </c>
      <c r="AE298" t="s">
        <v>817</v>
      </c>
      <c r="AF298" t="s">
        <v>819</v>
      </c>
      <c r="AG298" t="s">
        <v>818</v>
      </c>
      <c r="AH298" t="s">
        <v>819</v>
      </c>
      <c r="AI298" t="s">
        <v>830</v>
      </c>
      <c r="AJ298" t="s">
        <v>1852</v>
      </c>
      <c r="AK298" t="s">
        <v>1846</v>
      </c>
      <c r="AP298" t="s">
        <v>2003</v>
      </c>
      <c r="AQ298" t="s">
        <v>2000</v>
      </c>
      <c r="AX298" t="s">
        <v>313</v>
      </c>
      <c r="AY298" t="s">
        <v>818</v>
      </c>
      <c r="AZ298" t="s">
        <v>818</v>
      </c>
      <c r="BA298" t="s">
        <v>818</v>
      </c>
      <c r="BB298" t="s">
        <v>818</v>
      </c>
      <c r="BC298" t="s">
        <v>818</v>
      </c>
      <c r="BD298" t="s">
        <v>818</v>
      </c>
      <c r="BE298" t="s">
        <v>818</v>
      </c>
      <c r="BF298" t="s">
        <v>818</v>
      </c>
      <c r="BG298" t="s">
        <v>818</v>
      </c>
      <c r="BH298" t="s">
        <v>818</v>
      </c>
      <c r="BI298" t="s">
        <v>818</v>
      </c>
      <c r="BJ298" t="s">
        <v>818</v>
      </c>
      <c r="BK298" t="s">
        <v>818</v>
      </c>
      <c r="BL298" t="s">
        <v>818</v>
      </c>
      <c r="BM298" t="s">
        <v>818</v>
      </c>
      <c r="BN298" t="s">
        <v>818</v>
      </c>
      <c r="BO298" t="s">
        <v>818</v>
      </c>
      <c r="BP298" t="s">
        <v>818</v>
      </c>
    </row>
    <row r="299" spans="1:75" x14ac:dyDescent="0.35">
      <c r="A299">
        <v>6099</v>
      </c>
      <c r="B299">
        <v>2022</v>
      </c>
      <c r="C299" t="s">
        <v>26</v>
      </c>
      <c r="D299">
        <v>1</v>
      </c>
      <c r="E299" t="s">
        <v>181</v>
      </c>
      <c r="F299" t="s">
        <v>1668</v>
      </c>
      <c r="G299" t="s">
        <v>1670</v>
      </c>
      <c r="J299">
        <v>8</v>
      </c>
      <c r="K299">
        <v>3</v>
      </c>
      <c r="N299" t="s">
        <v>1671</v>
      </c>
      <c r="O299" t="s">
        <v>1669</v>
      </c>
      <c r="P299" t="s">
        <v>182</v>
      </c>
      <c r="Q299" t="s">
        <v>12</v>
      </c>
      <c r="R299" t="s">
        <v>22</v>
      </c>
      <c r="S299">
        <v>123</v>
      </c>
      <c r="T299" t="s">
        <v>13</v>
      </c>
      <c r="V299" t="s">
        <v>23</v>
      </c>
      <c r="W299" t="s">
        <v>793</v>
      </c>
      <c r="AB299" t="s">
        <v>815</v>
      </c>
      <c r="AC299" t="s">
        <v>15</v>
      </c>
      <c r="AD299" t="s">
        <v>819</v>
      </c>
      <c r="AE299" t="s">
        <v>817</v>
      </c>
      <c r="AF299" t="s">
        <v>817</v>
      </c>
      <c r="AG299" t="s">
        <v>818</v>
      </c>
      <c r="AH299" t="s">
        <v>821</v>
      </c>
      <c r="AI299" t="s">
        <v>1820</v>
      </c>
      <c r="AX299" t="s">
        <v>183</v>
      </c>
      <c r="AY299" t="s">
        <v>818</v>
      </c>
      <c r="AZ299" t="s">
        <v>818</v>
      </c>
      <c r="BA299" t="s">
        <v>818</v>
      </c>
      <c r="BB299" t="s">
        <v>818</v>
      </c>
      <c r="BC299" t="s">
        <v>818</v>
      </c>
      <c r="BD299" t="s">
        <v>818</v>
      </c>
      <c r="BE299" t="s">
        <v>818</v>
      </c>
      <c r="BF299" t="s">
        <v>818</v>
      </c>
      <c r="BG299" t="s">
        <v>818</v>
      </c>
      <c r="BH299" t="s">
        <v>818</v>
      </c>
      <c r="BI299" t="s">
        <v>818</v>
      </c>
      <c r="BJ299" t="s">
        <v>818</v>
      </c>
      <c r="BK299" t="s">
        <v>818</v>
      </c>
      <c r="BL299" t="s">
        <v>818</v>
      </c>
      <c r="BM299" t="s">
        <v>818</v>
      </c>
      <c r="BN299" t="s">
        <v>818</v>
      </c>
      <c r="BO299" t="s">
        <v>818</v>
      </c>
      <c r="BP299" t="s">
        <v>818</v>
      </c>
    </row>
    <row r="300" spans="1:75" x14ac:dyDescent="0.35">
      <c r="A300">
        <v>6012</v>
      </c>
      <c r="B300">
        <v>2018</v>
      </c>
      <c r="C300" t="s">
        <v>18</v>
      </c>
      <c r="D300">
        <v>1</v>
      </c>
      <c r="E300" t="s">
        <v>378</v>
      </c>
      <c r="F300" t="s">
        <v>1429</v>
      </c>
      <c r="G300" t="s">
        <v>923</v>
      </c>
      <c r="J300">
        <v>172</v>
      </c>
      <c r="L300">
        <v>2266</v>
      </c>
      <c r="M300">
        <v>2277</v>
      </c>
      <c r="N300" t="s">
        <v>1431</v>
      </c>
      <c r="O300" t="s">
        <v>1430</v>
      </c>
      <c r="P300" t="s">
        <v>379</v>
      </c>
      <c r="Q300" t="s">
        <v>37</v>
      </c>
      <c r="R300" t="s">
        <v>791</v>
      </c>
      <c r="S300">
        <v>32</v>
      </c>
      <c r="T300" t="s">
        <v>13</v>
      </c>
      <c r="V300" t="s">
        <v>14</v>
      </c>
      <c r="W300" t="s">
        <v>63</v>
      </c>
      <c r="AB300" t="s">
        <v>809</v>
      </c>
      <c r="AC300" t="s">
        <v>116</v>
      </c>
      <c r="AD300" t="s">
        <v>818</v>
      </c>
      <c r="AE300" t="s">
        <v>818</v>
      </c>
      <c r="AF300" t="s">
        <v>818</v>
      </c>
      <c r="AG300" t="s">
        <v>818</v>
      </c>
      <c r="AH300" t="s">
        <v>818</v>
      </c>
      <c r="AY300" t="s">
        <v>818</v>
      </c>
      <c r="AZ300" t="s">
        <v>818</v>
      </c>
      <c r="BA300" t="s">
        <v>818</v>
      </c>
      <c r="BB300" t="s">
        <v>818</v>
      </c>
      <c r="BC300" t="s">
        <v>818</v>
      </c>
      <c r="BD300" t="s">
        <v>818</v>
      </c>
      <c r="BE300" t="s">
        <v>818</v>
      </c>
      <c r="BF300" t="s">
        <v>818</v>
      </c>
      <c r="BG300" t="s">
        <v>818</v>
      </c>
      <c r="BH300" t="s">
        <v>818</v>
      </c>
      <c r="BI300" t="s">
        <v>818</v>
      </c>
      <c r="BJ300" t="s">
        <v>818</v>
      </c>
      <c r="BK300" t="s">
        <v>818</v>
      </c>
      <c r="BL300" t="s">
        <v>818</v>
      </c>
      <c r="BM300" t="s">
        <v>818</v>
      </c>
      <c r="BN300" t="s">
        <v>818</v>
      </c>
      <c r="BO300" t="s">
        <v>818</v>
      </c>
      <c r="BP300" t="s">
        <v>818</v>
      </c>
      <c r="BQ300" t="s">
        <v>380</v>
      </c>
      <c r="BS300" t="s">
        <v>380</v>
      </c>
      <c r="BT300" t="s">
        <v>381</v>
      </c>
    </row>
    <row r="301" spans="1:75" x14ac:dyDescent="0.35">
      <c r="A301">
        <v>5934</v>
      </c>
      <c r="B301">
        <v>2016</v>
      </c>
      <c r="C301" t="s">
        <v>42</v>
      </c>
      <c r="D301">
        <v>1</v>
      </c>
      <c r="E301" t="s">
        <v>541</v>
      </c>
      <c r="F301" t="s">
        <v>1126</v>
      </c>
      <c r="G301" t="s">
        <v>675</v>
      </c>
      <c r="J301">
        <v>47</v>
      </c>
      <c r="K301">
        <v>5</v>
      </c>
      <c r="L301">
        <v>547</v>
      </c>
      <c r="M301">
        <v>557</v>
      </c>
      <c r="N301" t="s">
        <v>1232</v>
      </c>
      <c r="O301" t="s">
        <v>1231</v>
      </c>
      <c r="P301" t="s">
        <v>301</v>
      </c>
      <c r="Q301" t="s">
        <v>21</v>
      </c>
      <c r="R301" t="s">
        <v>22</v>
      </c>
      <c r="S301">
        <v>113</v>
      </c>
      <c r="T301" t="s">
        <v>13</v>
      </c>
      <c r="V301" t="s">
        <v>810</v>
      </c>
      <c r="W301" t="s">
        <v>326</v>
      </c>
      <c r="AB301" t="s">
        <v>1992</v>
      </c>
      <c r="AC301" t="s">
        <v>250</v>
      </c>
      <c r="AD301" t="s">
        <v>817</v>
      </c>
      <c r="AE301" t="s">
        <v>818</v>
      </c>
      <c r="AF301" t="s">
        <v>821</v>
      </c>
      <c r="AG301" t="s">
        <v>819</v>
      </c>
      <c r="AH301" t="s">
        <v>818</v>
      </c>
      <c r="AN301" t="s">
        <v>832</v>
      </c>
      <c r="AS301" t="s">
        <v>2002</v>
      </c>
      <c r="AX301" t="s">
        <v>1984</v>
      </c>
      <c r="AY301" t="s">
        <v>1876</v>
      </c>
      <c r="AZ301" t="s">
        <v>1876</v>
      </c>
      <c r="BA301" t="s">
        <v>818</v>
      </c>
      <c r="BB301" t="s">
        <v>818</v>
      </c>
      <c r="BC301" t="s">
        <v>818</v>
      </c>
      <c r="BD301" t="s">
        <v>818</v>
      </c>
      <c r="BE301" t="s">
        <v>818</v>
      </c>
      <c r="BF301" t="s">
        <v>818</v>
      </c>
      <c r="BG301" t="s">
        <v>818</v>
      </c>
      <c r="BH301" t="s">
        <v>818</v>
      </c>
      <c r="BI301" t="s">
        <v>818</v>
      </c>
      <c r="BJ301" t="s">
        <v>818</v>
      </c>
      <c r="BK301" t="s">
        <v>818</v>
      </c>
      <c r="BL301" t="s">
        <v>818</v>
      </c>
      <c r="BM301" t="s">
        <v>818</v>
      </c>
      <c r="BN301" t="s">
        <v>818</v>
      </c>
      <c r="BO301" t="s">
        <v>818</v>
      </c>
      <c r="BP301" t="s">
        <v>818</v>
      </c>
      <c r="BT301" t="s">
        <v>1897</v>
      </c>
      <c r="BV301" t="s">
        <v>2070</v>
      </c>
      <c r="BW301" t="s">
        <v>2101</v>
      </c>
    </row>
    <row r="302" spans="1:75" x14ac:dyDescent="0.35">
      <c r="A302">
        <v>5934</v>
      </c>
      <c r="B302">
        <v>2016</v>
      </c>
      <c r="C302" t="s">
        <v>42</v>
      </c>
      <c r="D302">
        <v>2</v>
      </c>
      <c r="E302" t="s">
        <v>541</v>
      </c>
      <c r="F302" t="s">
        <v>1126</v>
      </c>
      <c r="G302" t="s">
        <v>675</v>
      </c>
      <c r="J302">
        <v>47</v>
      </c>
      <c r="K302">
        <v>5</v>
      </c>
      <c r="L302">
        <v>547</v>
      </c>
      <c r="M302">
        <v>557</v>
      </c>
      <c r="N302" t="s">
        <v>1232</v>
      </c>
      <c r="O302" t="s">
        <v>1231</v>
      </c>
      <c r="P302" t="s">
        <v>301</v>
      </c>
      <c r="Q302" t="s">
        <v>21</v>
      </c>
      <c r="R302" t="s">
        <v>22</v>
      </c>
      <c r="S302">
        <v>109</v>
      </c>
      <c r="T302" t="s">
        <v>13</v>
      </c>
      <c r="V302" t="s">
        <v>810</v>
      </c>
      <c r="W302" t="s">
        <v>326</v>
      </c>
      <c r="AB302" t="s">
        <v>1992</v>
      </c>
      <c r="AC302" t="s">
        <v>250</v>
      </c>
      <c r="AD302" t="s">
        <v>821</v>
      </c>
      <c r="AE302" t="s">
        <v>818</v>
      </c>
      <c r="AF302" t="s">
        <v>819</v>
      </c>
      <c r="AG302" t="s">
        <v>819</v>
      </c>
      <c r="AH302" t="s">
        <v>818</v>
      </c>
      <c r="AP302" t="s">
        <v>2002</v>
      </c>
      <c r="AW302">
        <v>1</v>
      </c>
      <c r="AX302" t="s">
        <v>833</v>
      </c>
      <c r="AY302" t="s">
        <v>1878</v>
      </c>
      <c r="AZ302" t="s">
        <v>1878</v>
      </c>
      <c r="BA302" t="s">
        <v>818</v>
      </c>
      <c r="BB302" t="s">
        <v>818</v>
      </c>
      <c r="BC302" t="s">
        <v>818</v>
      </c>
      <c r="BD302" t="s">
        <v>818</v>
      </c>
      <c r="BE302" t="s">
        <v>818</v>
      </c>
      <c r="BF302" t="s">
        <v>818</v>
      </c>
      <c r="BG302" t="s">
        <v>818</v>
      </c>
      <c r="BH302" t="s">
        <v>818</v>
      </c>
      <c r="BI302" t="s">
        <v>818</v>
      </c>
      <c r="BJ302" t="s">
        <v>818</v>
      </c>
      <c r="BK302" t="s">
        <v>818</v>
      </c>
      <c r="BL302" t="s">
        <v>818</v>
      </c>
      <c r="BM302" t="s">
        <v>818</v>
      </c>
      <c r="BN302" t="s">
        <v>818</v>
      </c>
      <c r="BO302" t="s">
        <v>818</v>
      </c>
      <c r="BP302" t="s">
        <v>818</v>
      </c>
      <c r="BT302" t="s">
        <v>2034</v>
      </c>
      <c r="BV302" t="s">
        <v>2070</v>
      </c>
      <c r="BW302" t="s">
        <v>2102</v>
      </c>
    </row>
    <row r="303" spans="1:75" x14ac:dyDescent="0.35">
      <c r="A303">
        <v>5886</v>
      </c>
      <c r="B303">
        <v>2020</v>
      </c>
      <c r="C303" t="s">
        <v>9</v>
      </c>
      <c r="D303">
        <v>1</v>
      </c>
      <c r="E303" t="s">
        <v>632</v>
      </c>
      <c r="F303" t="s">
        <v>1104</v>
      </c>
      <c r="G303" t="s">
        <v>860</v>
      </c>
      <c r="J303">
        <v>36</v>
      </c>
      <c r="K303">
        <v>2</v>
      </c>
      <c r="L303">
        <v>259</v>
      </c>
      <c r="M303">
        <v>280</v>
      </c>
      <c r="N303" t="s">
        <v>1106</v>
      </c>
      <c r="O303" t="s">
        <v>1105</v>
      </c>
      <c r="P303" t="s">
        <v>44</v>
      </c>
      <c r="Q303" t="s">
        <v>21</v>
      </c>
      <c r="R303" t="s">
        <v>22</v>
      </c>
      <c r="S303">
        <v>115</v>
      </c>
      <c r="T303" t="s">
        <v>13</v>
      </c>
      <c r="V303" t="s">
        <v>23</v>
      </c>
      <c r="W303" t="s">
        <v>103</v>
      </c>
      <c r="AB303" t="s">
        <v>103</v>
      </c>
      <c r="AC303" t="s">
        <v>158</v>
      </c>
      <c r="AD303" t="s">
        <v>817</v>
      </c>
      <c r="AE303" t="s">
        <v>817</v>
      </c>
      <c r="AF303" t="s">
        <v>817</v>
      </c>
      <c r="AG303" t="s">
        <v>819</v>
      </c>
      <c r="AH303" t="s">
        <v>819</v>
      </c>
      <c r="AI303" t="s">
        <v>732</v>
      </c>
      <c r="AL303" t="s">
        <v>472</v>
      </c>
      <c r="AP303" t="s">
        <v>2001</v>
      </c>
      <c r="AQ303" t="s">
        <v>2000</v>
      </c>
      <c r="AX303" t="s">
        <v>2020</v>
      </c>
      <c r="AY303" t="s">
        <v>818</v>
      </c>
      <c r="AZ303" t="s">
        <v>1876</v>
      </c>
      <c r="BA303" t="s">
        <v>1876</v>
      </c>
      <c r="BB303" t="s">
        <v>1876</v>
      </c>
      <c r="BC303" t="s">
        <v>818</v>
      </c>
      <c r="BD303" t="s">
        <v>818</v>
      </c>
      <c r="BE303" t="s">
        <v>818</v>
      </c>
      <c r="BF303" t="s">
        <v>818</v>
      </c>
      <c r="BG303" t="s">
        <v>818</v>
      </c>
      <c r="BH303" t="s">
        <v>818</v>
      </c>
      <c r="BI303" t="s">
        <v>818</v>
      </c>
      <c r="BJ303" t="s">
        <v>818</v>
      </c>
      <c r="BK303" t="s">
        <v>818</v>
      </c>
      <c r="BL303" t="s">
        <v>818</v>
      </c>
      <c r="BM303" t="s">
        <v>818</v>
      </c>
      <c r="BN303" t="s">
        <v>818</v>
      </c>
      <c r="BO303" t="s">
        <v>818</v>
      </c>
      <c r="BP303" t="s">
        <v>818</v>
      </c>
      <c r="BT303" t="s">
        <v>1920</v>
      </c>
      <c r="BU303" t="s">
        <v>2038</v>
      </c>
      <c r="BV303" t="s">
        <v>2066</v>
      </c>
      <c r="BW303" t="s">
        <v>2103</v>
      </c>
    </row>
    <row r="304" spans="1:75" x14ac:dyDescent="0.35">
      <c r="A304">
        <v>5886</v>
      </c>
      <c r="B304">
        <v>2020</v>
      </c>
      <c r="C304" t="s">
        <v>9</v>
      </c>
      <c r="D304">
        <v>2</v>
      </c>
      <c r="E304" t="s">
        <v>632</v>
      </c>
      <c r="F304" t="s">
        <v>1104</v>
      </c>
      <c r="G304" t="s">
        <v>860</v>
      </c>
      <c r="J304">
        <v>36</v>
      </c>
      <c r="K304">
        <v>2</v>
      </c>
      <c r="L304">
        <v>259</v>
      </c>
      <c r="M304">
        <v>280</v>
      </c>
      <c r="N304" t="s">
        <v>1106</v>
      </c>
      <c r="O304" t="s">
        <v>1105</v>
      </c>
      <c r="P304" t="s">
        <v>44</v>
      </c>
      <c r="Q304" t="s">
        <v>21</v>
      </c>
      <c r="R304" t="s">
        <v>22</v>
      </c>
      <c r="S304">
        <v>110</v>
      </c>
      <c r="T304" t="s">
        <v>13</v>
      </c>
      <c r="V304" t="s">
        <v>23</v>
      </c>
      <c r="W304" t="s">
        <v>103</v>
      </c>
      <c r="AB304" t="s">
        <v>103</v>
      </c>
      <c r="AC304" t="s">
        <v>158</v>
      </c>
      <c r="AD304" t="s">
        <v>817</v>
      </c>
      <c r="AE304" t="s">
        <v>817</v>
      </c>
      <c r="AF304" t="s">
        <v>817</v>
      </c>
      <c r="AG304" t="s">
        <v>819</v>
      </c>
      <c r="AH304" t="s">
        <v>817</v>
      </c>
      <c r="AL304" t="s">
        <v>732</v>
      </c>
      <c r="AM304" t="s">
        <v>472</v>
      </c>
      <c r="AP304" t="s">
        <v>2001</v>
      </c>
      <c r="AX304" t="s">
        <v>2021</v>
      </c>
      <c r="AY304" t="s">
        <v>818</v>
      </c>
      <c r="AZ304" t="s">
        <v>1876</v>
      </c>
      <c r="BA304" t="s">
        <v>1876</v>
      </c>
      <c r="BB304" t="s">
        <v>1876</v>
      </c>
      <c r="BC304" t="s">
        <v>818</v>
      </c>
      <c r="BD304" t="s">
        <v>818</v>
      </c>
      <c r="BE304" t="s">
        <v>818</v>
      </c>
      <c r="BF304" t="s">
        <v>1876</v>
      </c>
      <c r="BG304" t="s">
        <v>818</v>
      </c>
      <c r="BH304" t="s">
        <v>818</v>
      </c>
      <c r="BI304" t="s">
        <v>818</v>
      </c>
      <c r="BJ304" t="s">
        <v>818</v>
      </c>
      <c r="BK304" t="s">
        <v>818</v>
      </c>
      <c r="BL304" t="s">
        <v>818</v>
      </c>
      <c r="BM304" t="s">
        <v>818</v>
      </c>
      <c r="BN304" t="s">
        <v>818</v>
      </c>
      <c r="BO304" t="s">
        <v>818</v>
      </c>
      <c r="BP304" t="s">
        <v>818</v>
      </c>
      <c r="BT304" t="s">
        <v>1920</v>
      </c>
      <c r="BU304" t="s">
        <v>2038</v>
      </c>
      <c r="BV304" t="s">
        <v>2067</v>
      </c>
      <c r="BW304" t="s">
        <v>2104</v>
      </c>
    </row>
    <row r="305" spans="1:75" x14ac:dyDescent="0.35">
      <c r="A305">
        <v>6111</v>
      </c>
      <c r="B305">
        <v>2022</v>
      </c>
      <c r="C305" t="s">
        <v>26</v>
      </c>
      <c r="D305">
        <v>1</v>
      </c>
      <c r="E305" t="s">
        <v>131</v>
      </c>
      <c r="F305" t="s">
        <v>1706</v>
      </c>
      <c r="G305" t="s">
        <v>1708</v>
      </c>
      <c r="J305">
        <v>13</v>
      </c>
      <c r="K305">
        <v>4</v>
      </c>
      <c r="L305">
        <v>454</v>
      </c>
      <c r="M305">
        <v>469</v>
      </c>
      <c r="N305" t="s">
        <v>1709</v>
      </c>
      <c r="O305" t="s">
        <v>1707</v>
      </c>
      <c r="P305" t="s">
        <v>132</v>
      </c>
      <c r="Q305" t="s">
        <v>12</v>
      </c>
      <c r="R305" t="s">
        <v>22</v>
      </c>
      <c r="S305">
        <v>281</v>
      </c>
      <c r="T305" t="s">
        <v>13</v>
      </c>
      <c r="V305" t="s">
        <v>23</v>
      </c>
      <c r="W305" t="s">
        <v>795</v>
      </c>
      <c r="AB305" t="s">
        <v>814</v>
      </c>
      <c r="AC305" t="s">
        <v>133</v>
      </c>
      <c r="AD305" t="s">
        <v>817</v>
      </c>
      <c r="AE305" t="s">
        <v>817</v>
      </c>
      <c r="AF305" t="s">
        <v>821</v>
      </c>
      <c r="AG305" t="s">
        <v>817</v>
      </c>
      <c r="AH305" t="s">
        <v>819</v>
      </c>
      <c r="AI305" t="s">
        <v>134</v>
      </c>
      <c r="AN305" t="s">
        <v>486</v>
      </c>
      <c r="AO305" t="s">
        <v>732</v>
      </c>
      <c r="AS305" t="s">
        <v>2002</v>
      </c>
      <c r="AX305" t="s">
        <v>135</v>
      </c>
      <c r="AY305" t="s">
        <v>818</v>
      </c>
      <c r="AZ305" t="s">
        <v>818</v>
      </c>
      <c r="BA305" t="s">
        <v>818</v>
      </c>
      <c r="BB305" t="s">
        <v>818</v>
      </c>
      <c r="BC305" t="s">
        <v>818</v>
      </c>
      <c r="BD305" t="s">
        <v>818</v>
      </c>
      <c r="BE305" t="s">
        <v>818</v>
      </c>
      <c r="BF305" t="s">
        <v>818</v>
      </c>
      <c r="BG305" t="s">
        <v>818</v>
      </c>
      <c r="BH305" t="s">
        <v>818</v>
      </c>
      <c r="BI305" t="s">
        <v>818</v>
      </c>
      <c r="BJ305" t="s">
        <v>818</v>
      </c>
      <c r="BK305" t="s">
        <v>818</v>
      </c>
      <c r="BL305" t="s">
        <v>818</v>
      </c>
      <c r="BM305" t="s">
        <v>818</v>
      </c>
      <c r="BN305" t="s">
        <v>818</v>
      </c>
      <c r="BO305" t="s">
        <v>818</v>
      </c>
      <c r="BP305" t="s">
        <v>818</v>
      </c>
      <c r="BT305" t="s">
        <v>2032</v>
      </c>
    </row>
    <row r="306" spans="1:75" x14ac:dyDescent="0.35">
      <c r="A306">
        <v>5831</v>
      </c>
      <c r="B306">
        <v>2020</v>
      </c>
      <c r="C306" t="s">
        <v>9</v>
      </c>
      <c r="D306">
        <v>1</v>
      </c>
      <c r="E306" t="s">
        <v>743</v>
      </c>
      <c r="F306" t="s">
        <v>921</v>
      </c>
      <c r="G306" t="s">
        <v>923</v>
      </c>
      <c r="J306">
        <v>275</v>
      </c>
      <c r="N306" t="s">
        <v>924</v>
      </c>
      <c r="O306" t="s">
        <v>922</v>
      </c>
      <c r="P306" t="s">
        <v>379</v>
      </c>
      <c r="Q306" t="s">
        <v>12</v>
      </c>
      <c r="R306" t="s">
        <v>22</v>
      </c>
      <c r="S306">
        <v>39</v>
      </c>
      <c r="T306" t="s">
        <v>13</v>
      </c>
      <c r="V306" t="s">
        <v>23</v>
      </c>
      <c r="W306" t="s">
        <v>58</v>
      </c>
      <c r="AB306" t="s">
        <v>58</v>
      </c>
      <c r="AC306" t="s">
        <v>158</v>
      </c>
      <c r="AD306" t="s">
        <v>819</v>
      </c>
      <c r="AE306" t="s">
        <v>818</v>
      </c>
      <c r="AF306" t="s">
        <v>818</v>
      </c>
      <c r="AG306" t="s">
        <v>819</v>
      </c>
      <c r="AH306" t="s">
        <v>818</v>
      </c>
      <c r="AI306" t="s">
        <v>1845</v>
      </c>
      <c r="AN306" t="s">
        <v>472</v>
      </c>
      <c r="AP306" t="s">
        <v>2022</v>
      </c>
      <c r="AQ306" t="s">
        <v>2000</v>
      </c>
      <c r="AX306" t="s">
        <v>1857</v>
      </c>
      <c r="AY306" t="s">
        <v>818</v>
      </c>
      <c r="AZ306" t="s">
        <v>1876</v>
      </c>
      <c r="BA306" t="s">
        <v>818</v>
      </c>
      <c r="BB306" t="s">
        <v>818</v>
      </c>
      <c r="BC306" t="s">
        <v>1877</v>
      </c>
      <c r="BD306" t="s">
        <v>818</v>
      </c>
      <c r="BE306" t="s">
        <v>818</v>
      </c>
      <c r="BF306" t="s">
        <v>818</v>
      </c>
      <c r="BG306" t="s">
        <v>818</v>
      </c>
      <c r="BH306" t="s">
        <v>818</v>
      </c>
      <c r="BI306" t="s">
        <v>818</v>
      </c>
      <c r="BJ306" t="s">
        <v>818</v>
      </c>
      <c r="BK306" t="s">
        <v>818</v>
      </c>
      <c r="BL306" t="s">
        <v>818</v>
      </c>
      <c r="BM306" t="s">
        <v>818</v>
      </c>
      <c r="BN306" t="s">
        <v>818</v>
      </c>
      <c r="BO306" t="s">
        <v>818</v>
      </c>
      <c r="BP306" t="s">
        <v>818</v>
      </c>
      <c r="BQ306" t="s">
        <v>744</v>
      </c>
      <c r="BT306" t="s">
        <v>1936</v>
      </c>
    </row>
    <row r="307" spans="1:75" x14ac:dyDescent="0.35">
      <c r="A307">
        <v>5891</v>
      </c>
      <c r="B307">
        <v>2022</v>
      </c>
      <c r="D307">
        <v>1</v>
      </c>
      <c r="E307" t="s">
        <v>620</v>
      </c>
      <c r="F307" t="s">
        <v>1117</v>
      </c>
      <c r="G307" t="s">
        <v>860</v>
      </c>
      <c r="N307" t="s">
        <v>1119</v>
      </c>
      <c r="O307" t="s">
        <v>1118</v>
      </c>
      <c r="P307" t="s">
        <v>44</v>
      </c>
      <c r="Q307" t="s">
        <v>21</v>
      </c>
      <c r="R307" t="s">
        <v>22</v>
      </c>
      <c r="S307">
        <v>423</v>
      </c>
      <c r="T307" t="s">
        <v>13</v>
      </c>
      <c r="V307" t="s">
        <v>23</v>
      </c>
      <c r="W307" t="s">
        <v>244</v>
      </c>
      <c r="AB307" t="s">
        <v>815</v>
      </c>
      <c r="AC307" t="s">
        <v>158</v>
      </c>
      <c r="AD307" t="s">
        <v>819</v>
      </c>
      <c r="AE307" t="s">
        <v>817</v>
      </c>
      <c r="AF307" t="s">
        <v>819</v>
      </c>
      <c r="AG307" t="s">
        <v>819</v>
      </c>
      <c r="AH307" t="s">
        <v>819</v>
      </c>
      <c r="AI307" t="s">
        <v>621</v>
      </c>
      <c r="AP307" t="s">
        <v>2003</v>
      </c>
      <c r="AQ307" t="s">
        <v>2000</v>
      </c>
      <c r="AX307" t="s">
        <v>622</v>
      </c>
      <c r="AY307" t="s">
        <v>818</v>
      </c>
      <c r="AZ307" t="s">
        <v>1876</v>
      </c>
      <c r="BA307" t="s">
        <v>1876</v>
      </c>
      <c r="BB307" t="s">
        <v>1876</v>
      </c>
      <c r="BC307" t="s">
        <v>818</v>
      </c>
      <c r="BD307" t="s">
        <v>1876</v>
      </c>
      <c r="BE307" t="s">
        <v>818</v>
      </c>
      <c r="BF307" t="s">
        <v>818</v>
      </c>
      <c r="BG307" t="s">
        <v>818</v>
      </c>
      <c r="BH307" t="s">
        <v>818</v>
      </c>
      <c r="BI307" t="s">
        <v>818</v>
      </c>
      <c r="BJ307" t="s">
        <v>818</v>
      </c>
      <c r="BK307" t="s">
        <v>818</v>
      </c>
      <c r="BL307" t="s">
        <v>818</v>
      </c>
      <c r="BM307" t="s">
        <v>818</v>
      </c>
      <c r="BN307" t="s">
        <v>818</v>
      </c>
      <c r="BO307" t="s">
        <v>818</v>
      </c>
      <c r="BP307" t="s">
        <v>818</v>
      </c>
    </row>
    <row r="308" spans="1:75" x14ac:dyDescent="0.35">
      <c r="A308">
        <v>5973</v>
      </c>
      <c r="B308">
        <v>2016</v>
      </c>
      <c r="C308" t="s">
        <v>42</v>
      </c>
      <c r="D308">
        <v>1</v>
      </c>
      <c r="E308" t="s">
        <v>455</v>
      </c>
      <c r="F308" t="s">
        <v>1339</v>
      </c>
      <c r="G308" t="s">
        <v>1341</v>
      </c>
      <c r="J308">
        <v>22</v>
      </c>
      <c r="K308">
        <v>1</v>
      </c>
      <c r="L308">
        <v>130</v>
      </c>
      <c r="M308">
        <v>157</v>
      </c>
      <c r="N308" t="s">
        <v>1342</v>
      </c>
      <c r="O308" t="s">
        <v>1340</v>
      </c>
      <c r="P308" t="s">
        <v>456</v>
      </c>
      <c r="Q308" t="s">
        <v>12</v>
      </c>
      <c r="R308" t="s">
        <v>22</v>
      </c>
      <c r="S308">
        <v>421</v>
      </c>
      <c r="T308" t="s">
        <v>13</v>
      </c>
      <c r="U308" t="s">
        <v>16</v>
      </c>
      <c r="V308" t="s">
        <v>14</v>
      </c>
      <c r="W308" t="s">
        <v>95</v>
      </c>
      <c r="AB308" t="s">
        <v>816</v>
      </c>
      <c r="AC308" t="s">
        <v>84</v>
      </c>
      <c r="AD308" t="s">
        <v>819</v>
      </c>
      <c r="AE308" t="s">
        <v>818</v>
      </c>
      <c r="AF308" t="s">
        <v>819</v>
      </c>
      <c r="AG308" t="s">
        <v>818</v>
      </c>
      <c r="AH308" t="s">
        <v>818</v>
      </c>
      <c r="AN308" t="s">
        <v>1848</v>
      </c>
      <c r="AP308" t="s">
        <v>2003</v>
      </c>
      <c r="AS308" t="s">
        <v>2002</v>
      </c>
      <c r="AX308" t="s">
        <v>457</v>
      </c>
      <c r="AY308" t="s">
        <v>818</v>
      </c>
      <c r="AZ308" t="s">
        <v>818</v>
      </c>
      <c r="BA308" t="s">
        <v>818</v>
      </c>
      <c r="BB308" t="s">
        <v>818</v>
      </c>
      <c r="BC308" t="s">
        <v>818</v>
      </c>
      <c r="BD308" t="s">
        <v>818</v>
      </c>
      <c r="BE308" t="s">
        <v>818</v>
      </c>
      <c r="BF308" t="s">
        <v>818</v>
      </c>
      <c r="BG308" t="s">
        <v>818</v>
      </c>
      <c r="BH308" t="s">
        <v>818</v>
      </c>
      <c r="BI308" t="s">
        <v>818</v>
      </c>
      <c r="BJ308" t="s">
        <v>818</v>
      </c>
      <c r="BK308" t="s">
        <v>818</v>
      </c>
      <c r="BL308" t="s">
        <v>818</v>
      </c>
      <c r="BM308" t="s">
        <v>818</v>
      </c>
      <c r="BN308" t="s">
        <v>818</v>
      </c>
      <c r="BO308" t="s">
        <v>818</v>
      </c>
      <c r="BP308" t="s">
        <v>818</v>
      </c>
    </row>
    <row r="309" spans="1:75" x14ac:dyDescent="0.35">
      <c r="A309">
        <v>6123</v>
      </c>
      <c r="B309">
        <v>2023</v>
      </c>
      <c r="C309" t="s">
        <v>80</v>
      </c>
      <c r="D309">
        <v>1</v>
      </c>
      <c r="E309" t="s">
        <v>93</v>
      </c>
      <c r="F309" t="s">
        <v>1737</v>
      </c>
      <c r="G309" t="s">
        <v>246</v>
      </c>
      <c r="J309">
        <v>94</v>
      </c>
      <c r="K309">
        <v>2</v>
      </c>
      <c r="L309">
        <v>423</v>
      </c>
      <c r="M309">
        <v>443</v>
      </c>
      <c r="N309" t="s">
        <v>1739</v>
      </c>
      <c r="O309" t="s">
        <v>1738</v>
      </c>
      <c r="P309" t="s">
        <v>94</v>
      </c>
      <c r="Q309" t="s">
        <v>21</v>
      </c>
      <c r="R309" t="s">
        <v>22</v>
      </c>
      <c r="S309">
        <v>9000</v>
      </c>
      <c r="T309" t="s">
        <v>13</v>
      </c>
      <c r="V309" t="s">
        <v>14</v>
      </c>
      <c r="W309" t="s">
        <v>95</v>
      </c>
      <c r="AB309" t="s">
        <v>816</v>
      </c>
      <c r="AC309" t="s">
        <v>53</v>
      </c>
      <c r="AD309" t="s">
        <v>817</v>
      </c>
      <c r="AE309" t="s">
        <v>819</v>
      </c>
      <c r="AF309" t="s">
        <v>819</v>
      </c>
      <c r="AG309" t="s">
        <v>818</v>
      </c>
      <c r="AH309" t="s">
        <v>817</v>
      </c>
      <c r="AI309" t="s">
        <v>96</v>
      </c>
      <c r="AP309" t="s">
        <v>2003</v>
      </c>
      <c r="AX309" t="s">
        <v>97</v>
      </c>
      <c r="AY309" t="s">
        <v>1876</v>
      </c>
      <c r="AZ309" t="s">
        <v>1876</v>
      </c>
      <c r="BA309" t="s">
        <v>1876</v>
      </c>
      <c r="BB309" t="s">
        <v>818</v>
      </c>
      <c r="BC309" t="s">
        <v>818</v>
      </c>
      <c r="BD309" t="s">
        <v>818</v>
      </c>
      <c r="BE309" t="s">
        <v>818</v>
      </c>
      <c r="BF309" t="s">
        <v>818</v>
      </c>
      <c r="BG309" t="s">
        <v>818</v>
      </c>
      <c r="BH309" t="s">
        <v>818</v>
      </c>
      <c r="BI309" t="s">
        <v>818</v>
      </c>
      <c r="BJ309" t="s">
        <v>818</v>
      </c>
      <c r="BK309" t="s">
        <v>818</v>
      </c>
      <c r="BL309" t="s">
        <v>818</v>
      </c>
      <c r="BM309" t="s">
        <v>818</v>
      </c>
      <c r="BN309" t="s">
        <v>818</v>
      </c>
      <c r="BO309" t="s">
        <v>818</v>
      </c>
      <c r="BP309" t="s">
        <v>818</v>
      </c>
      <c r="BT309" t="s">
        <v>1921</v>
      </c>
      <c r="BU309" t="s">
        <v>2038</v>
      </c>
    </row>
    <row r="310" spans="1:75" x14ac:dyDescent="0.35">
      <c r="A310">
        <v>6077</v>
      </c>
      <c r="B310">
        <v>2022</v>
      </c>
      <c r="C310" t="s">
        <v>26</v>
      </c>
      <c r="D310">
        <v>1</v>
      </c>
      <c r="E310" t="s">
        <v>245</v>
      </c>
      <c r="F310" t="s">
        <v>1598</v>
      </c>
      <c r="G310" t="s">
        <v>246</v>
      </c>
      <c r="J310">
        <v>93</v>
      </c>
      <c r="K310">
        <v>1</v>
      </c>
      <c r="L310">
        <v>29</v>
      </c>
      <c r="M310">
        <v>53</v>
      </c>
      <c r="N310" t="s">
        <v>1600</v>
      </c>
      <c r="O310" t="s">
        <v>1599</v>
      </c>
      <c r="P310" t="s">
        <v>246</v>
      </c>
      <c r="Q310" t="s">
        <v>21</v>
      </c>
      <c r="R310" t="s">
        <v>22</v>
      </c>
      <c r="S310">
        <v>4704</v>
      </c>
      <c r="T310" t="s">
        <v>13</v>
      </c>
      <c r="V310" t="s">
        <v>14</v>
      </c>
      <c r="W310" t="s">
        <v>31</v>
      </c>
      <c r="AB310" t="s">
        <v>814</v>
      </c>
      <c r="AC310" t="s">
        <v>78</v>
      </c>
      <c r="AD310" t="s">
        <v>819</v>
      </c>
      <c r="AE310" t="s">
        <v>821</v>
      </c>
      <c r="AF310" t="s">
        <v>819</v>
      </c>
      <c r="AG310" t="s">
        <v>819</v>
      </c>
      <c r="AH310" t="s">
        <v>819</v>
      </c>
      <c r="AI310" t="s">
        <v>830</v>
      </c>
      <c r="AL310" t="s">
        <v>832</v>
      </c>
      <c r="AV310" t="s">
        <v>16</v>
      </c>
      <c r="AX310" t="s">
        <v>247</v>
      </c>
      <c r="AY310" t="s">
        <v>1876</v>
      </c>
      <c r="AZ310" t="s">
        <v>1876</v>
      </c>
      <c r="BA310" t="s">
        <v>818</v>
      </c>
      <c r="BB310" t="s">
        <v>818</v>
      </c>
      <c r="BC310" t="s">
        <v>818</v>
      </c>
      <c r="BD310" t="s">
        <v>818</v>
      </c>
      <c r="BE310" t="s">
        <v>818</v>
      </c>
      <c r="BF310" t="s">
        <v>1876</v>
      </c>
      <c r="BG310" t="s">
        <v>818</v>
      </c>
      <c r="BH310" t="s">
        <v>818</v>
      </c>
      <c r="BI310" t="s">
        <v>818</v>
      </c>
      <c r="BJ310" t="s">
        <v>818</v>
      </c>
      <c r="BK310" t="s">
        <v>818</v>
      </c>
      <c r="BL310" t="s">
        <v>818</v>
      </c>
      <c r="BM310" t="s">
        <v>818</v>
      </c>
      <c r="BN310" t="s">
        <v>818</v>
      </c>
      <c r="BO310" t="s">
        <v>818</v>
      </c>
      <c r="BP310" t="s">
        <v>818</v>
      </c>
    </row>
    <row r="311" spans="1:75" x14ac:dyDescent="0.35">
      <c r="A311">
        <v>6095</v>
      </c>
      <c r="B311">
        <v>2005</v>
      </c>
      <c r="C311" t="s">
        <v>190</v>
      </c>
      <c r="D311">
        <v>1</v>
      </c>
      <c r="E311" t="s">
        <v>191</v>
      </c>
      <c r="F311" t="s">
        <v>1654</v>
      </c>
      <c r="G311" t="s">
        <v>192</v>
      </c>
      <c r="H311" t="s">
        <v>1656</v>
      </c>
      <c r="I311" t="s">
        <v>1657</v>
      </c>
      <c r="J311">
        <v>13</v>
      </c>
      <c r="K311">
        <v>3</v>
      </c>
      <c r="L311">
        <v>177</v>
      </c>
      <c r="M311">
        <v>189</v>
      </c>
      <c r="N311" t="s">
        <v>1658</v>
      </c>
      <c r="O311" t="s">
        <v>1655</v>
      </c>
      <c r="P311" t="s">
        <v>192</v>
      </c>
      <c r="Q311" t="s">
        <v>37</v>
      </c>
      <c r="R311" t="s">
        <v>791</v>
      </c>
      <c r="S311">
        <v>100</v>
      </c>
      <c r="T311" t="s">
        <v>13</v>
      </c>
      <c r="V311" t="s">
        <v>14</v>
      </c>
      <c r="W311" t="s">
        <v>95</v>
      </c>
      <c r="AB311" t="s">
        <v>816</v>
      </c>
      <c r="AC311" t="s">
        <v>193</v>
      </c>
      <c r="AD311" t="s">
        <v>818</v>
      </c>
      <c r="AE311" t="s">
        <v>818</v>
      </c>
      <c r="AF311" t="s">
        <v>818</v>
      </c>
      <c r="AG311" t="s">
        <v>818</v>
      </c>
      <c r="AH311" t="s">
        <v>818</v>
      </c>
      <c r="AX311" t="s">
        <v>189</v>
      </c>
      <c r="AY311" t="s">
        <v>818</v>
      </c>
      <c r="AZ311" t="s">
        <v>1876</v>
      </c>
      <c r="BA311" t="s">
        <v>818</v>
      </c>
      <c r="BB311" t="s">
        <v>818</v>
      </c>
      <c r="BC311" t="s">
        <v>818</v>
      </c>
      <c r="BD311" t="s">
        <v>818</v>
      </c>
      <c r="BE311" t="s">
        <v>818</v>
      </c>
      <c r="BF311" t="s">
        <v>818</v>
      </c>
      <c r="BG311" t="s">
        <v>818</v>
      </c>
      <c r="BH311" t="s">
        <v>818</v>
      </c>
      <c r="BI311" t="s">
        <v>818</v>
      </c>
      <c r="BJ311" t="s">
        <v>818</v>
      </c>
      <c r="BK311" t="s">
        <v>818</v>
      </c>
      <c r="BL311" t="s">
        <v>818</v>
      </c>
      <c r="BM311" t="s">
        <v>818</v>
      </c>
      <c r="BN311" t="s">
        <v>818</v>
      </c>
      <c r="BO311" t="s">
        <v>818</v>
      </c>
      <c r="BP311" t="s">
        <v>818</v>
      </c>
    </row>
    <row r="312" spans="1:75" x14ac:dyDescent="0.35">
      <c r="A312">
        <v>6132</v>
      </c>
      <c r="B312">
        <v>2020</v>
      </c>
      <c r="C312" t="s">
        <v>9</v>
      </c>
      <c r="D312">
        <v>1</v>
      </c>
      <c r="E312" t="s">
        <v>61</v>
      </c>
      <c r="F312" t="s">
        <v>1762</v>
      </c>
      <c r="G312" t="s">
        <v>246</v>
      </c>
      <c r="J312">
        <v>91</v>
      </c>
      <c r="K312">
        <v>2</v>
      </c>
      <c r="L312">
        <v>213</v>
      </c>
      <c r="M312">
        <v>236</v>
      </c>
      <c r="N312" t="s">
        <v>1764</v>
      </c>
      <c r="O312" t="s">
        <v>1763</v>
      </c>
      <c r="P312" t="s">
        <v>62</v>
      </c>
      <c r="Q312" t="s">
        <v>12</v>
      </c>
      <c r="R312" t="s">
        <v>22</v>
      </c>
      <c r="S312">
        <v>595</v>
      </c>
      <c r="T312" t="s">
        <v>13</v>
      </c>
      <c r="V312" t="s">
        <v>14</v>
      </c>
      <c r="W312" t="s">
        <v>63</v>
      </c>
      <c r="AB312" t="s">
        <v>809</v>
      </c>
      <c r="AC312" t="s">
        <v>45</v>
      </c>
      <c r="AD312" t="s">
        <v>818</v>
      </c>
      <c r="AE312" t="s">
        <v>817</v>
      </c>
      <c r="AF312" t="s">
        <v>819</v>
      </c>
      <c r="AG312" t="s">
        <v>818</v>
      </c>
      <c r="AH312" t="s">
        <v>818</v>
      </c>
      <c r="AI312" t="s">
        <v>1818</v>
      </c>
      <c r="AJ312" t="s">
        <v>1827</v>
      </c>
      <c r="AK312" t="s">
        <v>1837</v>
      </c>
      <c r="AP312" t="s">
        <v>2003</v>
      </c>
      <c r="AQ312" t="s">
        <v>2000</v>
      </c>
      <c r="AX312" t="s">
        <v>1985</v>
      </c>
      <c r="AY312" t="s">
        <v>818</v>
      </c>
      <c r="AZ312" t="s">
        <v>818</v>
      </c>
      <c r="BA312" t="s">
        <v>818</v>
      </c>
      <c r="BB312" t="s">
        <v>818</v>
      </c>
      <c r="BC312" t="s">
        <v>818</v>
      </c>
      <c r="BD312" t="s">
        <v>818</v>
      </c>
      <c r="BE312" t="s">
        <v>818</v>
      </c>
      <c r="BF312" t="s">
        <v>818</v>
      </c>
      <c r="BG312" t="s">
        <v>818</v>
      </c>
      <c r="BH312" t="s">
        <v>818</v>
      </c>
      <c r="BI312" t="s">
        <v>818</v>
      </c>
      <c r="BJ312" t="s">
        <v>818</v>
      </c>
      <c r="BK312" t="s">
        <v>818</v>
      </c>
      <c r="BL312" t="s">
        <v>818</v>
      </c>
      <c r="BM312" t="s">
        <v>818</v>
      </c>
      <c r="BN312" t="s">
        <v>818</v>
      </c>
      <c r="BO312" t="s">
        <v>818</v>
      </c>
      <c r="BP312" t="s">
        <v>818</v>
      </c>
    </row>
    <row r="313" spans="1:75" x14ac:dyDescent="0.35">
      <c r="A313">
        <v>6106</v>
      </c>
      <c r="B313">
        <v>2019</v>
      </c>
      <c r="C313" t="s">
        <v>75</v>
      </c>
      <c r="D313">
        <v>1</v>
      </c>
      <c r="E313" t="s">
        <v>152</v>
      </c>
      <c r="F313" t="s">
        <v>1691</v>
      </c>
      <c r="G313" t="s">
        <v>1693</v>
      </c>
      <c r="H313" t="s">
        <v>1588</v>
      </c>
      <c r="I313" t="s">
        <v>1219</v>
      </c>
      <c r="J313">
        <v>46</v>
      </c>
      <c r="K313">
        <v>7</v>
      </c>
      <c r="L313">
        <v>1435</v>
      </c>
      <c r="M313">
        <v>1457</v>
      </c>
      <c r="N313" t="s">
        <v>1694</v>
      </c>
      <c r="O313" t="s">
        <v>1692</v>
      </c>
      <c r="P313" t="s">
        <v>153</v>
      </c>
      <c r="Q313" t="s">
        <v>1981</v>
      </c>
      <c r="R313" t="s">
        <v>791</v>
      </c>
      <c r="S313">
        <v>142</v>
      </c>
      <c r="T313" t="s">
        <v>13</v>
      </c>
      <c r="V313" t="s">
        <v>30</v>
      </c>
      <c r="W313" t="s">
        <v>253</v>
      </c>
      <c r="AB313" t="s">
        <v>253</v>
      </c>
      <c r="AC313" t="s">
        <v>112</v>
      </c>
      <c r="AD313" t="s">
        <v>818</v>
      </c>
      <c r="AE313" t="s">
        <v>818</v>
      </c>
      <c r="AF313" t="s">
        <v>818</v>
      </c>
      <c r="AG313" t="s">
        <v>819</v>
      </c>
      <c r="AH313" t="s">
        <v>818</v>
      </c>
      <c r="AP313" t="s">
        <v>2001</v>
      </c>
      <c r="AX313" t="s">
        <v>154</v>
      </c>
      <c r="AY313" t="s">
        <v>818</v>
      </c>
      <c r="AZ313" t="s">
        <v>818</v>
      </c>
      <c r="BA313" t="s">
        <v>818</v>
      </c>
      <c r="BB313" t="s">
        <v>818</v>
      </c>
      <c r="BC313" t="s">
        <v>818</v>
      </c>
      <c r="BD313" t="s">
        <v>818</v>
      </c>
      <c r="BE313" t="s">
        <v>818</v>
      </c>
      <c r="BF313" t="s">
        <v>818</v>
      </c>
      <c r="BG313" t="s">
        <v>818</v>
      </c>
      <c r="BH313" t="s">
        <v>818</v>
      </c>
      <c r="BI313" t="s">
        <v>818</v>
      </c>
      <c r="BJ313" t="s">
        <v>818</v>
      </c>
      <c r="BK313" t="s">
        <v>818</v>
      </c>
      <c r="BL313" t="s">
        <v>818</v>
      </c>
      <c r="BM313" t="s">
        <v>818</v>
      </c>
      <c r="BN313" t="s">
        <v>818</v>
      </c>
      <c r="BO313" t="s">
        <v>818</v>
      </c>
      <c r="BP313" t="s">
        <v>1877</v>
      </c>
      <c r="BQ313" t="s">
        <v>155</v>
      </c>
    </row>
    <row r="314" spans="1:75" x14ac:dyDescent="0.35">
      <c r="A314">
        <v>6068</v>
      </c>
      <c r="B314">
        <v>2005</v>
      </c>
      <c r="C314" t="s">
        <v>190</v>
      </c>
      <c r="D314">
        <v>1</v>
      </c>
      <c r="E314" t="s">
        <v>260</v>
      </c>
      <c r="F314" t="s">
        <v>1575</v>
      </c>
      <c r="G314" t="s">
        <v>889</v>
      </c>
      <c r="J314">
        <v>33</v>
      </c>
      <c r="K314">
        <v>10</v>
      </c>
      <c r="L314">
        <v>1721</v>
      </c>
      <c r="M314">
        <v>1733</v>
      </c>
      <c r="N314" t="s">
        <v>1577</v>
      </c>
      <c r="O314" t="s">
        <v>1576</v>
      </c>
      <c r="P314" t="s">
        <v>140</v>
      </c>
      <c r="Q314" t="s">
        <v>12</v>
      </c>
      <c r="R314" t="s">
        <v>22</v>
      </c>
      <c r="S314">
        <v>300</v>
      </c>
      <c r="T314" t="s">
        <v>13</v>
      </c>
      <c r="V314" t="s">
        <v>23</v>
      </c>
      <c r="W314" t="s">
        <v>244</v>
      </c>
      <c r="AB314" t="s">
        <v>815</v>
      </c>
      <c r="AC314" t="s">
        <v>133</v>
      </c>
      <c r="AD314" t="s">
        <v>818</v>
      </c>
      <c r="AE314" t="s">
        <v>818</v>
      </c>
      <c r="AF314" t="s">
        <v>818</v>
      </c>
      <c r="AG314" t="s">
        <v>818</v>
      </c>
      <c r="AH314" t="s">
        <v>818</v>
      </c>
      <c r="AX314" t="s">
        <v>261</v>
      </c>
      <c r="AY314" t="s">
        <v>818</v>
      </c>
      <c r="AZ314" t="s">
        <v>818</v>
      </c>
      <c r="BA314" t="s">
        <v>818</v>
      </c>
      <c r="BB314" t="s">
        <v>818</v>
      </c>
      <c r="BC314" t="s">
        <v>818</v>
      </c>
      <c r="BD314" t="s">
        <v>818</v>
      </c>
      <c r="BE314" t="s">
        <v>818</v>
      </c>
      <c r="BF314" t="s">
        <v>818</v>
      </c>
      <c r="BG314" t="s">
        <v>818</v>
      </c>
      <c r="BH314" t="s">
        <v>818</v>
      </c>
      <c r="BI314" t="s">
        <v>818</v>
      </c>
      <c r="BJ314" t="s">
        <v>818</v>
      </c>
      <c r="BK314" t="s">
        <v>818</v>
      </c>
      <c r="BL314" t="s">
        <v>818</v>
      </c>
      <c r="BM314" t="s">
        <v>818</v>
      </c>
      <c r="BN314" t="s">
        <v>818</v>
      </c>
      <c r="BO314" t="s">
        <v>818</v>
      </c>
      <c r="BP314" t="s">
        <v>818</v>
      </c>
    </row>
    <row r="315" spans="1:75" x14ac:dyDescent="0.35">
      <c r="A315">
        <v>5975</v>
      </c>
      <c r="B315">
        <v>2018</v>
      </c>
      <c r="C315" t="s">
        <v>18</v>
      </c>
      <c r="D315">
        <v>1</v>
      </c>
      <c r="E315" t="s">
        <v>452</v>
      </c>
      <c r="F315" t="s">
        <v>1345</v>
      </c>
      <c r="G315" t="s">
        <v>1347</v>
      </c>
      <c r="J315">
        <v>53</v>
      </c>
      <c r="K315">
        <v>4</v>
      </c>
      <c r="L315">
        <v>675</v>
      </c>
      <c r="M315">
        <v>693</v>
      </c>
      <c r="N315" t="s">
        <v>1348</v>
      </c>
      <c r="O315" t="s">
        <v>1346</v>
      </c>
      <c r="P315" t="s">
        <v>453</v>
      </c>
      <c r="Q315" t="s">
        <v>29</v>
      </c>
      <c r="R315" t="s">
        <v>22</v>
      </c>
      <c r="S315">
        <v>58</v>
      </c>
      <c r="T315" t="s">
        <v>13</v>
      </c>
      <c r="U315" t="s">
        <v>16</v>
      </c>
      <c r="V315" t="s">
        <v>14</v>
      </c>
      <c r="W315" t="s">
        <v>63</v>
      </c>
      <c r="AB315" t="s">
        <v>809</v>
      </c>
      <c r="AC315" t="s">
        <v>91</v>
      </c>
      <c r="AD315" t="s">
        <v>819</v>
      </c>
      <c r="AE315" t="s">
        <v>818</v>
      </c>
      <c r="AF315" t="s">
        <v>819</v>
      </c>
      <c r="AG315" t="s">
        <v>818</v>
      </c>
      <c r="AH315" t="s">
        <v>817</v>
      </c>
      <c r="AI315" t="s">
        <v>1818</v>
      </c>
      <c r="AX315" t="s">
        <v>454</v>
      </c>
      <c r="AY315" t="s">
        <v>818</v>
      </c>
      <c r="AZ315" t="s">
        <v>818</v>
      </c>
      <c r="BA315" t="s">
        <v>818</v>
      </c>
      <c r="BB315" t="s">
        <v>818</v>
      </c>
      <c r="BC315" t="s">
        <v>818</v>
      </c>
      <c r="BD315" t="s">
        <v>818</v>
      </c>
      <c r="BE315" t="s">
        <v>818</v>
      </c>
      <c r="BF315" t="s">
        <v>818</v>
      </c>
      <c r="BG315" t="s">
        <v>818</v>
      </c>
      <c r="BH315" t="s">
        <v>818</v>
      </c>
      <c r="BI315" t="s">
        <v>818</v>
      </c>
      <c r="BJ315" t="s">
        <v>1878</v>
      </c>
      <c r="BK315" t="s">
        <v>818</v>
      </c>
      <c r="BL315" t="s">
        <v>818</v>
      </c>
      <c r="BM315" t="s">
        <v>818</v>
      </c>
      <c r="BN315" t="s">
        <v>818</v>
      </c>
      <c r="BO315" t="s">
        <v>818</v>
      </c>
      <c r="BP315" t="s">
        <v>818</v>
      </c>
    </row>
    <row r="316" spans="1:75" x14ac:dyDescent="0.35">
      <c r="A316">
        <v>5840</v>
      </c>
      <c r="B316">
        <v>2021</v>
      </c>
      <c r="D316">
        <v>1</v>
      </c>
      <c r="E316" t="s">
        <v>723</v>
      </c>
      <c r="F316" t="s">
        <v>950</v>
      </c>
      <c r="G316" t="s">
        <v>603</v>
      </c>
      <c r="N316" t="s">
        <v>952</v>
      </c>
      <c r="O316" t="s">
        <v>951</v>
      </c>
      <c r="P316" t="s">
        <v>546</v>
      </c>
      <c r="Q316" t="s">
        <v>12</v>
      </c>
      <c r="R316" t="s">
        <v>22</v>
      </c>
      <c r="S316">
        <v>44</v>
      </c>
      <c r="T316" t="s">
        <v>13</v>
      </c>
      <c r="V316" t="s">
        <v>23</v>
      </c>
      <c r="W316" t="s">
        <v>103</v>
      </c>
      <c r="AB316" t="s">
        <v>103</v>
      </c>
      <c r="AC316" t="s">
        <v>250</v>
      </c>
      <c r="AD316" t="s">
        <v>817</v>
      </c>
      <c r="AE316" t="s">
        <v>817</v>
      </c>
      <c r="AF316" t="s">
        <v>817</v>
      </c>
      <c r="AG316" t="s">
        <v>819</v>
      </c>
      <c r="AH316" t="s">
        <v>818</v>
      </c>
      <c r="AI316" t="s">
        <v>1820</v>
      </c>
      <c r="AL316" t="s">
        <v>824</v>
      </c>
      <c r="AN316" t="s">
        <v>738</v>
      </c>
      <c r="AS316" t="s">
        <v>2003</v>
      </c>
      <c r="AT316" t="s">
        <v>2002</v>
      </c>
      <c r="AX316" t="s">
        <v>2013</v>
      </c>
      <c r="AY316" t="s">
        <v>818</v>
      </c>
      <c r="AZ316" t="s">
        <v>818</v>
      </c>
      <c r="BA316" t="s">
        <v>818</v>
      </c>
      <c r="BB316" t="s">
        <v>818</v>
      </c>
      <c r="BC316" t="s">
        <v>818</v>
      </c>
      <c r="BD316" t="s">
        <v>818</v>
      </c>
      <c r="BE316" t="s">
        <v>818</v>
      </c>
      <c r="BF316" t="s">
        <v>818</v>
      </c>
      <c r="BG316" t="s">
        <v>1876</v>
      </c>
      <c r="BH316" t="s">
        <v>818</v>
      </c>
      <c r="BI316" t="s">
        <v>818</v>
      </c>
      <c r="BJ316" t="s">
        <v>818</v>
      </c>
      <c r="BK316" t="s">
        <v>818</v>
      </c>
      <c r="BL316" t="s">
        <v>818</v>
      </c>
      <c r="BM316" t="s">
        <v>818</v>
      </c>
      <c r="BN316" t="s">
        <v>818</v>
      </c>
      <c r="BO316" t="s">
        <v>818</v>
      </c>
      <c r="BP316" t="s">
        <v>818</v>
      </c>
      <c r="BV316" t="s">
        <v>2056</v>
      </c>
    </row>
    <row r="317" spans="1:75" x14ac:dyDescent="0.35">
      <c r="A317">
        <v>5840</v>
      </c>
      <c r="B317">
        <v>2021</v>
      </c>
      <c r="D317">
        <v>2</v>
      </c>
      <c r="E317" t="s">
        <v>723</v>
      </c>
      <c r="F317" t="s">
        <v>950</v>
      </c>
      <c r="G317" t="s">
        <v>603</v>
      </c>
      <c r="N317" t="s">
        <v>952</v>
      </c>
      <c r="O317" t="s">
        <v>951</v>
      </c>
      <c r="P317" t="s">
        <v>546</v>
      </c>
      <c r="Q317" t="s">
        <v>12</v>
      </c>
      <c r="R317" t="s">
        <v>22</v>
      </c>
      <c r="S317">
        <v>58</v>
      </c>
      <c r="T317" t="s">
        <v>13</v>
      </c>
      <c r="V317" t="s">
        <v>23</v>
      </c>
      <c r="W317" t="s">
        <v>103</v>
      </c>
      <c r="AB317" t="s">
        <v>103</v>
      </c>
      <c r="AC317" t="s">
        <v>250</v>
      </c>
      <c r="AD317" t="s">
        <v>819</v>
      </c>
      <c r="AE317" t="s">
        <v>817</v>
      </c>
      <c r="AF317" t="s">
        <v>817</v>
      </c>
      <c r="AG317" t="s">
        <v>819</v>
      </c>
      <c r="AH317" t="s">
        <v>818</v>
      </c>
      <c r="AL317" t="s">
        <v>1820</v>
      </c>
      <c r="AM317" t="s">
        <v>824</v>
      </c>
      <c r="AN317" t="s">
        <v>738</v>
      </c>
      <c r="AP317" t="s">
        <v>2003</v>
      </c>
      <c r="AQ317" t="s">
        <v>2002</v>
      </c>
      <c r="AX317" t="s">
        <v>2014</v>
      </c>
      <c r="AY317" t="s">
        <v>818</v>
      </c>
      <c r="AZ317" t="s">
        <v>818</v>
      </c>
      <c r="BA317" t="s">
        <v>818</v>
      </c>
      <c r="BB317" t="s">
        <v>818</v>
      </c>
      <c r="BC317" t="s">
        <v>818</v>
      </c>
      <c r="BD317" t="s">
        <v>818</v>
      </c>
      <c r="BE317" t="s">
        <v>818</v>
      </c>
      <c r="BF317" t="s">
        <v>818</v>
      </c>
      <c r="BG317" t="s">
        <v>818</v>
      </c>
      <c r="BH317" t="s">
        <v>818</v>
      </c>
      <c r="BI317" t="s">
        <v>818</v>
      </c>
      <c r="BJ317" t="s">
        <v>818</v>
      </c>
      <c r="BK317" t="s">
        <v>818</v>
      </c>
      <c r="BL317" t="s">
        <v>818</v>
      </c>
      <c r="BM317" t="s">
        <v>818</v>
      </c>
      <c r="BN317" t="s">
        <v>818</v>
      </c>
      <c r="BO317" t="s">
        <v>818</v>
      </c>
      <c r="BP317" t="s">
        <v>818</v>
      </c>
      <c r="BV317" t="s">
        <v>2056</v>
      </c>
    </row>
    <row r="318" spans="1:75" x14ac:dyDescent="0.35">
      <c r="A318">
        <v>5840</v>
      </c>
      <c r="B318">
        <v>2021</v>
      </c>
      <c r="D318">
        <v>3</v>
      </c>
      <c r="E318" t="s">
        <v>723</v>
      </c>
      <c r="F318" t="s">
        <v>950</v>
      </c>
      <c r="G318" t="s">
        <v>603</v>
      </c>
      <c r="N318" t="s">
        <v>952</v>
      </c>
      <c r="O318" t="s">
        <v>951</v>
      </c>
      <c r="P318" t="s">
        <v>546</v>
      </c>
      <c r="Q318" t="s">
        <v>12</v>
      </c>
      <c r="R318" t="s">
        <v>22</v>
      </c>
      <c r="S318">
        <v>60</v>
      </c>
      <c r="T318" t="s">
        <v>13</v>
      </c>
      <c r="V318" t="s">
        <v>23</v>
      </c>
      <c r="W318" t="s">
        <v>103</v>
      </c>
      <c r="AB318" t="s">
        <v>103</v>
      </c>
      <c r="AC318" t="s">
        <v>250</v>
      </c>
      <c r="AD318" t="s">
        <v>817</v>
      </c>
      <c r="AE318" t="s">
        <v>817</v>
      </c>
      <c r="AF318" t="s">
        <v>821</v>
      </c>
      <c r="AG318" t="s">
        <v>819</v>
      </c>
      <c r="AH318" t="s">
        <v>818</v>
      </c>
      <c r="AI318" t="s">
        <v>824</v>
      </c>
      <c r="AL318" t="s">
        <v>1820</v>
      </c>
      <c r="AN318" t="s">
        <v>738</v>
      </c>
      <c r="AX318" t="s">
        <v>1922</v>
      </c>
      <c r="AY318" t="s">
        <v>818</v>
      </c>
      <c r="AZ318" t="s">
        <v>818</v>
      </c>
      <c r="BA318" t="s">
        <v>818</v>
      </c>
      <c r="BB318" t="s">
        <v>818</v>
      </c>
      <c r="BC318" t="s">
        <v>818</v>
      </c>
      <c r="BD318" t="s">
        <v>818</v>
      </c>
      <c r="BE318" t="s">
        <v>818</v>
      </c>
      <c r="BF318" t="s">
        <v>818</v>
      </c>
      <c r="BG318" t="s">
        <v>818</v>
      </c>
      <c r="BH318" t="s">
        <v>818</v>
      </c>
      <c r="BI318" t="s">
        <v>818</v>
      </c>
      <c r="BJ318" t="s">
        <v>818</v>
      </c>
      <c r="BK318" t="s">
        <v>818</v>
      </c>
      <c r="BL318" t="s">
        <v>818</v>
      </c>
      <c r="BM318" t="s">
        <v>818</v>
      </c>
      <c r="BN318" t="s">
        <v>818</v>
      </c>
      <c r="BO318" t="s">
        <v>818</v>
      </c>
      <c r="BP318" t="s">
        <v>818</v>
      </c>
      <c r="BV318" t="s">
        <v>2056</v>
      </c>
    </row>
    <row r="319" spans="1:75" x14ac:dyDescent="0.35">
      <c r="A319">
        <v>6024</v>
      </c>
      <c r="B319">
        <v>2011</v>
      </c>
      <c r="C319" t="s">
        <v>160</v>
      </c>
      <c r="D319">
        <v>1</v>
      </c>
      <c r="E319" t="s">
        <v>359</v>
      </c>
      <c r="F319" t="s">
        <v>1455</v>
      </c>
      <c r="G319" t="s">
        <v>1394</v>
      </c>
      <c r="J319">
        <v>20</v>
      </c>
      <c r="K319">
        <v>1</v>
      </c>
      <c r="L319">
        <v>153</v>
      </c>
      <c r="M319">
        <v>177</v>
      </c>
      <c r="N319" t="s">
        <v>1457</v>
      </c>
      <c r="O319" t="s">
        <v>1456</v>
      </c>
      <c r="P319" t="s">
        <v>360</v>
      </c>
      <c r="Q319" t="s">
        <v>21</v>
      </c>
      <c r="R319" t="s">
        <v>22</v>
      </c>
      <c r="S319">
        <f>42+152</f>
        <v>194</v>
      </c>
      <c r="T319" t="s">
        <v>13</v>
      </c>
      <c r="V319" t="s">
        <v>14</v>
      </c>
      <c r="W319" t="s">
        <v>795</v>
      </c>
      <c r="X319" t="s">
        <v>95</v>
      </c>
      <c r="AB319" t="s">
        <v>1992</v>
      </c>
      <c r="AC319" t="s">
        <v>15</v>
      </c>
      <c r="AD319" t="s">
        <v>819</v>
      </c>
      <c r="AE319" t="s">
        <v>817</v>
      </c>
      <c r="AF319" t="s">
        <v>817</v>
      </c>
      <c r="AG319" t="s">
        <v>818</v>
      </c>
      <c r="AH319" t="s">
        <v>817</v>
      </c>
      <c r="AV319" t="s">
        <v>16</v>
      </c>
      <c r="AX319" t="s">
        <v>1923</v>
      </c>
      <c r="AY319" t="s">
        <v>818</v>
      </c>
      <c r="AZ319" t="s">
        <v>1876</v>
      </c>
      <c r="BA319" t="s">
        <v>818</v>
      </c>
      <c r="BB319" t="s">
        <v>818</v>
      </c>
      <c r="BC319" t="s">
        <v>818</v>
      </c>
      <c r="BD319" t="s">
        <v>818</v>
      </c>
      <c r="BE319" t="s">
        <v>818</v>
      </c>
      <c r="BF319" t="s">
        <v>818</v>
      </c>
      <c r="BG319" t="s">
        <v>818</v>
      </c>
      <c r="BH319" t="s">
        <v>818</v>
      </c>
      <c r="BI319" t="s">
        <v>818</v>
      </c>
      <c r="BJ319" t="s">
        <v>818</v>
      </c>
      <c r="BK319" t="s">
        <v>818</v>
      </c>
      <c r="BL319" t="s">
        <v>818</v>
      </c>
      <c r="BM319" t="s">
        <v>818</v>
      </c>
      <c r="BN319" t="s">
        <v>818</v>
      </c>
      <c r="BO319" t="s">
        <v>818</v>
      </c>
      <c r="BP319" t="s">
        <v>818</v>
      </c>
      <c r="BV319" t="s">
        <v>2110</v>
      </c>
      <c r="BW319" t="s">
        <v>2105</v>
      </c>
    </row>
    <row r="320" spans="1:75" x14ac:dyDescent="0.35">
      <c r="A320">
        <v>6024</v>
      </c>
      <c r="B320">
        <v>2011</v>
      </c>
      <c r="C320" t="s">
        <v>160</v>
      </c>
      <c r="D320">
        <v>2</v>
      </c>
      <c r="E320" t="s">
        <v>359</v>
      </c>
      <c r="F320" t="s">
        <v>1455</v>
      </c>
      <c r="G320" t="s">
        <v>1394</v>
      </c>
      <c r="J320">
        <v>20</v>
      </c>
      <c r="K320">
        <v>1</v>
      </c>
      <c r="L320">
        <v>153</v>
      </c>
      <c r="M320">
        <v>177</v>
      </c>
      <c r="N320" t="s">
        <v>1457</v>
      </c>
      <c r="O320" t="s">
        <v>1456</v>
      </c>
      <c r="P320" t="s">
        <v>360</v>
      </c>
      <c r="Q320" t="s">
        <v>21</v>
      </c>
      <c r="R320" t="s">
        <v>22</v>
      </c>
      <c r="S320">
        <f>36+139</f>
        <v>175</v>
      </c>
      <c r="T320" t="s">
        <v>13</v>
      </c>
      <c r="V320" t="s">
        <v>14</v>
      </c>
      <c r="W320" t="s">
        <v>795</v>
      </c>
      <c r="X320" t="s">
        <v>95</v>
      </c>
      <c r="AB320" t="s">
        <v>1992</v>
      </c>
      <c r="AC320" t="s">
        <v>15</v>
      </c>
      <c r="AD320" t="s">
        <v>819</v>
      </c>
      <c r="AE320" t="s">
        <v>817</v>
      </c>
      <c r="AF320" t="s">
        <v>817</v>
      </c>
      <c r="AG320" t="s">
        <v>818</v>
      </c>
      <c r="AH320" t="s">
        <v>821</v>
      </c>
      <c r="AX320" t="s">
        <v>1924</v>
      </c>
      <c r="AY320" t="s">
        <v>818</v>
      </c>
      <c r="AZ320" t="s">
        <v>1877</v>
      </c>
      <c r="BA320" t="s">
        <v>818</v>
      </c>
      <c r="BB320" t="s">
        <v>818</v>
      </c>
      <c r="BC320" t="s">
        <v>818</v>
      </c>
      <c r="BD320" t="s">
        <v>818</v>
      </c>
      <c r="BE320" t="s">
        <v>818</v>
      </c>
      <c r="BF320" t="s">
        <v>818</v>
      </c>
      <c r="BG320" t="s">
        <v>818</v>
      </c>
      <c r="BH320" t="s">
        <v>818</v>
      </c>
      <c r="BI320" t="s">
        <v>818</v>
      </c>
      <c r="BJ320" t="s">
        <v>818</v>
      </c>
      <c r="BK320" t="s">
        <v>818</v>
      </c>
      <c r="BL320" t="s">
        <v>818</v>
      </c>
      <c r="BM320" t="s">
        <v>818</v>
      </c>
      <c r="BN320" t="s">
        <v>818</v>
      </c>
      <c r="BO320" t="s">
        <v>818</v>
      </c>
      <c r="BP320" t="s">
        <v>818</v>
      </c>
      <c r="BV320" t="s">
        <v>2075</v>
      </c>
      <c r="BW320" t="s">
        <v>2100</v>
      </c>
    </row>
    <row r="321" spans="1:75" x14ac:dyDescent="0.35">
      <c r="A321">
        <v>5848</v>
      </c>
      <c r="B321">
        <v>2019</v>
      </c>
      <c r="C321" t="s">
        <v>75</v>
      </c>
      <c r="D321">
        <v>1</v>
      </c>
      <c r="E321" t="s">
        <v>708</v>
      </c>
      <c r="F321" t="s">
        <v>977</v>
      </c>
      <c r="G321" t="s">
        <v>979</v>
      </c>
      <c r="J321">
        <v>87</v>
      </c>
      <c r="N321" t="s">
        <v>980</v>
      </c>
      <c r="O321" t="s">
        <v>978</v>
      </c>
      <c r="P321" t="s">
        <v>388</v>
      </c>
      <c r="Q321" t="s">
        <v>12</v>
      </c>
      <c r="R321" t="s">
        <v>22</v>
      </c>
      <c r="S321">
        <v>14</v>
      </c>
      <c r="T321" t="s">
        <v>13</v>
      </c>
      <c r="V321" t="s">
        <v>23</v>
      </c>
      <c r="W321" t="s">
        <v>103</v>
      </c>
      <c r="AB321" t="s">
        <v>103</v>
      </c>
      <c r="AC321" t="s">
        <v>250</v>
      </c>
      <c r="AD321" t="s">
        <v>819</v>
      </c>
      <c r="AE321" t="s">
        <v>817</v>
      </c>
      <c r="AF321" t="s">
        <v>817</v>
      </c>
      <c r="AG321" t="s">
        <v>817</v>
      </c>
      <c r="AH321" t="s">
        <v>817</v>
      </c>
      <c r="AP321" t="s">
        <v>2002</v>
      </c>
      <c r="AW321">
        <v>1</v>
      </c>
      <c r="AX321" t="s">
        <v>1925</v>
      </c>
      <c r="AY321" t="s">
        <v>818</v>
      </c>
      <c r="AZ321" t="s">
        <v>818</v>
      </c>
      <c r="BA321" t="s">
        <v>818</v>
      </c>
      <c r="BB321" t="s">
        <v>818</v>
      </c>
      <c r="BC321" t="s">
        <v>818</v>
      </c>
      <c r="BD321" t="s">
        <v>818</v>
      </c>
      <c r="BE321" t="s">
        <v>818</v>
      </c>
      <c r="BF321" t="s">
        <v>818</v>
      </c>
      <c r="BG321" t="s">
        <v>818</v>
      </c>
      <c r="BH321" t="s">
        <v>818</v>
      </c>
      <c r="BI321" t="s">
        <v>818</v>
      </c>
      <c r="BJ321" t="s">
        <v>818</v>
      </c>
      <c r="BK321" t="s">
        <v>818</v>
      </c>
      <c r="BL321" t="s">
        <v>818</v>
      </c>
      <c r="BM321" t="s">
        <v>818</v>
      </c>
      <c r="BN321" t="s">
        <v>818</v>
      </c>
      <c r="BO321" t="s">
        <v>818</v>
      </c>
      <c r="BP321" t="s">
        <v>818</v>
      </c>
      <c r="BT321" t="s">
        <v>2033</v>
      </c>
      <c r="BV321" t="s">
        <v>2057</v>
      </c>
    </row>
    <row r="322" spans="1:75" x14ac:dyDescent="0.35">
      <c r="A322">
        <v>5848</v>
      </c>
      <c r="B322">
        <v>2019</v>
      </c>
      <c r="C322" t="s">
        <v>75</v>
      </c>
      <c r="D322">
        <v>2</v>
      </c>
      <c r="E322" t="s">
        <v>708</v>
      </c>
      <c r="F322" t="s">
        <v>977</v>
      </c>
      <c r="G322" t="s">
        <v>979</v>
      </c>
      <c r="J322">
        <v>87</v>
      </c>
      <c r="N322" t="s">
        <v>980</v>
      </c>
      <c r="O322" t="s">
        <v>978</v>
      </c>
      <c r="P322" t="s">
        <v>388</v>
      </c>
      <c r="Q322" t="s">
        <v>12</v>
      </c>
      <c r="R322" t="s">
        <v>22</v>
      </c>
      <c r="S322">
        <v>68</v>
      </c>
      <c r="T322" t="s">
        <v>13</v>
      </c>
      <c r="V322" t="s">
        <v>23</v>
      </c>
      <c r="W322" t="s">
        <v>103</v>
      </c>
      <c r="AB322" t="s">
        <v>103</v>
      </c>
      <c r="AC322" t="s">
        <v>250</v>
      </c>
      <c r="AD322" t="s">
        <v>817</v>
      </c>
      <c r="AE322" t="s">
        <v>817</v>
      </c>
      <c r="AF322" t="s">
        <v>817</v>
      </c>
      <c r="AG322" t="s">
        <v>819</v>
      </c>
      <c r="AH322" t="s">
        <v>819</v>
      </c>
      <c r="AS322" t="s">
        <v>2005</v>
      </c>
      <c r="AT322" t="s">
        <v>2002</v>
      </c>
      <c r="AX322" t="s">
        <v>709</v>
      </c>
      <c r="AY322" t="s">
        <v>818</v>
      </c>
      <c r="AZ322" t="s">
        <v>818</v>
      </c>
      <c r="BA322" t="s">
        <v>818</v>
      </c>
      <c r="BB322" t="s">
        <v>818</v>
      </c>
      <c r="BC322" t="s">
        <v>818</v>
      </c>
      <c r="BD322" t="s">
        <v>818</v>
      </c>
      <c r="BE322" t="s">
        <v>818</v>
      </c>
      <c r="BF322" t="s">
        <v>1876</v>
      </c>
      <c r="BG322" t="s">
        <v>818</v>
      </c>
      <c r="BH322" t="s">
        <v>818</v>
      </c>
      <c r="BI322" t="s">
        <v>818</v>
      </c>
      <c r="BJ322" t="s">
        <v>818</v>
      </c>
      <c r="BK322" t="s">
        <v>818</v>
      </c>
      <c r="BL322" t="s">
        <v>818</v>
      </c>
      <c r="BM322" t="s">
        <v>818</v>
      </c>
      <c r="BN322" t="s">
        <v>818</v>
      </c>
      <c r="BO322" t="s">
        <v>818</v>
      </c>
      <c r="BP322" t="s">
        <v>818</v>
      </c>
      <c r="BV322" t="s">
        <v>2058</v>
      </c>
    </row>
    <row r="323" spans="1:75" x14ac:dyDescent="0.35">
      <c r="A323">
        <v>5848</v>
      </c>
      <c r="B323">
        <v>2019</v>
      </c>
      <c r="C323" t="s">
        <v>75</v>
      </c>
      <c r="D323">
        <v>3</v>
      </c>
      <c r="E323" t="s">
        <v>708</v>
      </c>
      <c r="F323" t="s">
        <v>977</v>
      </c>
      <c r="G323" t="s">
        <v>979</v>
      </c>
      <c r="J323">
        <v>87</v>
      </c>
      <c r="N323" t="s">
        <v>980</v>
      </c>
      <c r="O323" t="s">
        <v>978</v>
      </c>
      <c r="P323" t="s">
        <v>388</v>
      </c>
      <c r="Q323" t="s">
        <v>12</v>
      </c>
      <c r="R323" t="s">
        <v>22</v>
      </c>
      <c r="S323">
        <v>33</v>
      </c>
      <c r="T323" t="s">
        <v>13</v>
      </c>
      <c r="V323" t="s">
        <v>23</v>
      </c>
      <c r="W323" t="s">
        <v>103</v>
      </c>
      <c r="AB323" t="s">
        <v>103</v>
      </c>
      <c r="AC323" t="s">
        <v>250</v>
      </c>
      <c r="AD323" t="s">
        <v>817</v>
      </c>
      <c r="AE323" t="s">
        <v>817</v>
      </c>
      <c r="AF323" t="s">
        <v>817</v>
      </c>
      <c r="AG323" t="s">
        <v>819</v>
      </c>
      <c r="AH323" t="s">
        <v>819</v>
      </c>
      <c r="AS323" t="s">
        <v>2005</v>
      </c>
      <c r="AT323" t="s">
        <v>2002</v>
      </c>
      <c r="AX323" t="s">
        <v>709</v>
      </c>
      <c r="AY323" t="s">
        <v>818</v>
      </c>
      <c r="AZ323" t="s">
        <v>818</v>
      </c>
      <c r="BA323" t="s">
        <v>818</v>
      </c>
      <c r="BB323" t="s">
        <v>818</v>
      </c>
      <c r="BC323" t="s">
        <v>818</v>
      </c>
      <c r="BD323" t="s">
        <v>818</v>
      </c>
      <c r="BE323" t="s">
        <v>818</v>
      </c>
      <c r="BF323" t="s">
        <v>1876</v>
      </c>
      <c r="BG323" t="s">
        <v>818</v>
      </c>
      <c r="BH323" t="s">
        <v>818</v>
      </c>
      <c r="BI323" t="s">
        <v>818</v>
      </c>
      <c r="BJ323" t="s">
        <v>818</v>
      </c>
      <c r="BK323" t="s">
        <v>818</v>
      </c>
      <c r="BL323" t="s">
        <v>818</v>
      </c>
      <c r="BM323" t="s">
        <v>818</v>
      </c>
      <c r="BN323" t="s">
        <v>818</v>
      </c>
      <c r="BO323" t="s">
        <v>818</v>
      </c>
      <c r="BP323" t="s">
        <v>818</v>
      </c>
      <c r="BV323" t="s">
        <v>2081</v>
      </c>
    </row>
    <row r="324" spans="1:75" x14ac:dyDescent="0.35">
      <c r="A324">
        <v>5875</v>
      </c>
      <c r="B324">
        <v>2020</v>
      </c>
      <c r="C324" t="s">
        <v>9</v>
      </c>
      <c r="D324">
        <v>1</v>
      </c>
      <c r="E324" t="s">
        <v>652</v>
      </c>
      <c r="F324" t="s">
        <v>1066</v>
      </c>
      <c r="G324" t="s">
        <v>1068</v>
      </c>
      <c r="J324">
        <v>47</v>
      </c>
      <c r="K324">
        <v>2</v>
      </c>
      <c r="L324">
        <v>591</v>
      </c>
      <c r="M324">
        <v>618</v>
      </c>
      <c r="N324" t="s">
        <v>1069</v>
      </c>
      <c r="O324" t="s">
        <v>1067</v>
      </c>
      <c r="P324" t="s">
        <v>653</v>
      </c>
      <c r="Q324" t="s">
        <v>21</v>
      </c>
      <c r="R324" t="s">
        <v>22</v>
      </c>
      <c r="S324">
        <v>605</v>
      </c>
      <c r="T324" t="s">
        <v>13</v>
      </c>
      <c r="V324" t="s">
        <v>23</v>
      </c>
      <c r="W324" t="s">
        <v>244</v>
      </c>
      <c r="AB324" t="s">
        <v>815</v>
      </c>
      <c r="AC324" t="s">
        <v>506</v>
      </c>
      <c r="AD324" t="s">
        <v>817</v>
      </c>
      <c r="AE324" t="s">
        <v>821</v>
      </c>
      <c r="AF324" t="s">
        <v>818</v>
      </c>
      <c r="AG324" t="s">
        <v>818</v>
      </c>
      <c r="AH324" t="s">
        <v>817</v>
      </c>
      <c r="AX324" t="s">
        <v>1927</v>
      </c>
      <c r="AY324" t="s">
        <v>818</v>
      </c>
      <c r="AZ324" t="s">
        <v>818</v>
      </c>
      <c r="BA324" t="s">
        <v>1876</v>
      </c>
      <c r="BB324" t="s">
        <v>818</v>
      </c>
      <c r="BC324" t="s">
        <v>1876</v>
      </c>
      <c r="BD324" t="s">
        <v>818</v>
      </c>
      <c r="BE324" t="s">
        <v>818</v>
      </c>
      <c r="BF324" t="s">
        <v>818</v>
      </c>
      <c r="BG324" t="s">
        <v>818</v>
      </c>
      <c r="BH324" t="s">
        <v>818</v>
      </c>
      <c r="BI324" t="s">
        <v>818</v>
      </c>
      <c r="BJ324" t="s">
        <v>818</v>
      </c>
      <c r="BK324" t="s">
        <v>818</v>
      </c>
      <c r="BL324" t="s">
        <v>818</v>
      </c>
      <c r="BM324" t="s">
        <v>818</v>
      </c>
      <c r="BN324" t="s">
        <v>818</v>
      </c>
      <c r="BO324" t="s">
        <v>818</v>
      </c>
      <c r="BP324" t="s">
        <v>818</v>
      </c>
    </row>
    <row r="325" spans="1:75" x14ac:dyDescent="0.35">
      <c r="A325">
        <v>5875</v>
      </c>
      <c r="B325">
        <v>2020</v>
      </c>
      <c r="C325" t="s">
        <v>9</v>
      </c>
      <c r="D325">
        <v>2</v>
      </c>
      <c r="E325" t="s">
        <v>652</v>
      </c>
      <c r="F325" t="s">
        <v>1066</v>
      </c>
      <c r="G325" t="s">
        <v>1068</v>
      </c>
      <c r="J325">
        <v>47</v>
      </c>
      <c r="K325">
        <v>2</v>
      </c>
      <c r="L325">
        <v>591</v>
      </c>
      <c r="M325">
        <v>618</v>
      </c>
      <c r="N325" t="s">
        <v>1069</v>
      </c>
      <c r="O325" t="s">
        <v>1067</v>
      </c>
      <c r="P325" t="s">
        <v>653</v>
      </c>
      <c r="Q325" t="s">
        <v>21</v>
      </c>
      <c r="R325" t="s">
        <v>22</v>
      </c>
      <c r="S325">
        <v>603</v>
      </c>
      <c r="T325" t="s">
        <v>13</v>
      </c>
      <c r="V325" t="s">
        <v>23</v>
      </c>
      <c r="W325" t="s">
        <v>103</v>
      </c>
      <c r="AB325" t="s">
        <v>103</v>
      </c>
      <c r="AC325" t="s">
        <v>506</v>
      </c>
      <c r="AD325" t="s">
        <v>819</v>
      </c>
      <c r="AE325" t="s">
        <v>819</v>
      </c>
      <c r="AF325" t="s">
        <v>818</v>
      </c>
      <c r="AG325" t="s">
        <v>818</v>
      </c>
      <c r="AH325" t="s">
        <v>817</v>
      </c>
      <c r="AX325" t="s">
        <v>1926</v>
      </c>
      <c r="AY325" t="s">
        <v>818</v>
      </c>
      <c r="AZ325" t="s">
        <v>818</v>
      </c>
      <c r="BA325" t="s">
        <v>1876</v>
      </c>
      <c r="BB325" t="s">
        <v>818</v>
      </c>
      <c r="BC325" t="s">
        <v>1876</v>
      </c>
      <c r="BD325" t="s">
        <v>818</v>
      </c>
      <c r="BE325" t="s">
        <v>818</v>
      </c>
      <c r="BF325" t="s">
        <v>818</v>
      </c>
      <c r="BG325" t="s">
        <v>818</v>
      </c>
      <c r="BH325" t="s">
        <v>818</v>
      </c>
      <c r="BI325" t="s">
        <v>818</v>
      </c>
      <c r="BJ325" t="s">
        <v>818</v>
      </c>
      <c r="BK325" t="s">
        <v>818</v>
      </c>
      <c r="BL325" t="s">
        <v>818</v>
      </c>
      <c r="BM325" t="s">
        <v>818</v>
      </c>
      <c r="BN325" t="s">
        <v>818</v>
      </c>
      <c r="BO325" t="s">
        <v>818</v>
      </c>
      <c r="BP325" t="s">
        <v>818</v>
      </c>
    </row>
    <row r="326" spans="1:75" x14ac:dyDescent="0.35">
      <c r="A326">
        <v>5875</v>
      </c>
      <c r="B326">
        <v>2020</v>
      </c>
      <c r="C326" t="s">
        <v>9</v>
      </c>
      <c r="D326">
        <v>3</v>
      </c>
      <c r="E326" t="s">
        <v>652</v>
      </c>
      <c r="F326" t="s">
        <v>1066</v>
      </c>
      <c r="G326" t="s">
        <v>1068</v>
      </c>
      <c r="J326">
        <v>47</v>
      </c>
      <c r="K326">
        <v>2</v>
      </c>
      <c r="L326">
        <v>591</v>
      </c>
      <c r="M326">
        <v>618</v>
      </c>
      <c r="N326" t="s">
        <v>1069</v>
      </c>
      <c r="O326" t="s">
        <v>1067</v>
      </c>
      <c r="P326" t="s">
        <v>653</v>
      </c>
      <c r="Q326" t="s">
        <v>21</v>
      </c>
      <c r="R326" t="s">
        <v>22</v>
      </c>
      <c r="S326">
        <v>604</v>
      </c>
      <c r="T326" t="s">
        <v>13</v>
      </c>
      <c r="V326" t="s">
        <v>23</v>
      </c>
      <c r="W326" t="s">
        <v>797</v>
      </c>
      <c r="AB326" t="s">
        <v>814</v>
      </c>
      <c r="AC326" t="s">
        <v>506</v>
      </c>
      <c r="AD326" t="s">
        <v>819</v>
      </c>
      <c r="AE326" t="s">
        <v>819</v>
      </c>
      <c r="AF326" t="s">
        <v>818</v>
      </c>
      <c r="AG326" t="s">
        <v>818</v>
      </c>
      <c r="AH326" t="s">
        <v>817</v>
      </c>
      <c r="AX326" t="s">
        <v>1926</v>
      </c>
      <c r="AY326" t="s">
        <v>818</v>
      </c>
      <c r="AZ326" t="s">
        <v>818</v>
      </c>
      <c r="BA326" t="s">
        <v>1876</v>
      </c>
      <c r="BB326" t="s">
        <v>818</v>
      </c>
      <c r="BC326" t="s">
        <v>1876</v>
      </c>
      <c r="BD326" t="s">
        <v>818</v>
      </c>
      <c r="BE326" t="s">
        <v>818</v>
      </c>
      <c r="BF326" t="s">
        <v>818</v>
      </c>
      <c r="BG326" t="s">
        <v>818</v>
      </c>
      <c r="BH326" t="s">
        <v>818</v>
      </c>
      <c r="BI326" t="s">
        <v>818</v>
      </c>
      <c r="BJ326" t="s">
        <v>818</v>
      </c>
      <c r="BK326" t="s">
        <v>818</v>
      </c>
      <c r="BL326" t="s">
        <v>818</v>
      </c>
      <c r="BM326" t="s">
        <v>818</v>
      </c>
      <c r="BN326" t="s">
        <v>818</v>
      </c>
      <c r="BO326" t="s">
        <v>818</v>
      </c>
      <c r="BP326" t="s">
        <v>818</v>
      </c>
    </row>
    <row r="327" spans="1:75" x14ac:dyDescent="0.35">
      <c r="A327">
        <v>5875</v>
      </c>
      <c r="B327">
        <v>2020</v>
      </c>
      <c r="C327" t="s">
        <v>9</v>
      </c>
      <c r="D327">
        <v>4</v>
      </c>
      <c r="E327" t="s">
        <v>652</v>
      </c>
      <c r="F327" t="s">
        <v>1066</v>
      </c>
      <c r="G327" t="s">
        <v>1068</v>
      </c>
      <c r="J327">
        <v>47</v>
      </c>
      <c r="K327">
        <v>2</v>
      </c>
      <c r="L327">
        <v>591</v>
      </c>
      <c r="M327">
        <v>618</v>
      </c>
      <c r="N327" t="s">
        <v>1069</v>
      </c>
      <c r="O327" t="s">
        <v>1067</v>
      </c>
      <c r="P327" t="s">
        <v>653</v>
      </c>
      <c r="Q327" t="s">
        <v>21</v>
      </c>
      <c r="R327" t="s">
        <v>22</v>
      </c>
      <c r="S327">
        <v>602</v>
      </c>
      <c r="T327" t="s">
        <v>13</v>
      </c>
      <c r="V327" t="s">
        <v>23</v>
      </c>
      <c r="W327" t="s">
        <v>244</v>
      </c>
      <c r="AB327" t="s">
        <v>815</v>
      </c>
      <c r="AC327" t="s">
        <v>506</v>
      </c>
      <c r="AD327" t="s">
        <v>817</v>
      </c>
      <c r="AE327" t="s">
        <v>817</v>
      </c>
      <c r="AF327" t="s">
        <v>818</v>
      </c>
      <c r="AG327" t="s">
        <v>818</v>
      </c>
      <c r="AH327" t="s">
        <v>817</v>
      </c>
      <c r="AX327" t="s">
        <v>1928</v>
      </c>
      <c r="AY327" t="s">
        <v>818</v>
      </c>
      <c r="AZ327" t="s">
        <v>818</v>
      </c>
      <c r="BA327" t="s">
        <v>1876</v>
      </c>
      <c r="BB327" t="s">
        <v>818</v>
      </c>
      <c r="BC327" t="s">
        <v>1876</v>
      </c>
      <c r="BD327" t="s">
        <v>818</v>
      </c>
      <c r="BE327" t="s">
        <v>818</v>
      </c>
      <c r="BF327" t="s">
        <v>818</v>
      </c>
      <c r="BG327" t="s">
        <v>818</v>
      </c>
      <c r="BH327" t="s">
        <v>818</v>
      </c>
      <c r="BI327" t="s">
        <v>818</v>
      </c>
      <c r="BJ327" t="s">
        <v>818</v>
      </c>
      <c r="BK327" t="s">
        <v>818</v>
      </c>
      <c r="BL327" t="s">
        <v>818</v>
      </c>
      <c r="BM327" t="s">
        <v>818</v>
      </c>
      <c r="BN327" t="s">
        <v>818</v>
      </c>
      <c r="BO327" t="s">
        <v>818</v>
      </c>
      <c r="BP327" t="s">
        <v>818</v>
      </c>
    </row>
    <row r="328" spans="1:75" x14ac:dyDescent="0.35">
      <c r="A328">
        <v>5971</v>
      </c>
      <c r="B328">
        <v>2021</v>
      </c>
      <c r="C328" t="s">
        <v>55</v>
      </c>
      <c r="D328">
        <v>1</v>
      </c>
      <c r="E328" t="s">
        <v>460</v>
      </c>
      <c r="F328" t="s">
        <v>1330</v>
      </c>
      <c r="G328" t="s">
        <v>461</v>
      </c>
      <c r="J328">
        <v>36</v>
      </c>
      <c r="K328">
        <v>2</v>
      </c>
      <c r="L328">
        <v>340</v>
      </c>
      <c r="M328">
        <v>354</v>
      </c>
      <c r="N328" t="s">
        <v>1332</v>
      </c>
      <c r="O328" t="s">
        <v>1331</v>
      </c>
      <c r="P328" t="s">
        <v>461</v>
      </c>
      <c r="Q328" t="s">
        <v>12</v>
      </c>
      <c r="R328" t="s">
        <v>22</v>
      </c>
      <c r="S328">
        <v>3654</v>
      </c>
      <c r="T328" t="s">
        <v>13</v>
      </c>
      <c r="V328" t="s">
        <v>14</v>
      </c>
      <c r="W328" t="s">
        <v>111</v>
      </c>
      <c r="AB328" t="s">
        <v>815</v>
      </c>
      <c r="AC328" t="s">
        <v>100</v>
      </c>
      <c r="AD328" t="s">
        <v>819</v>
      </c>
      <c r="AE328" t="s">
        <v>817</v>
      </c>
      <c r="AF328" t="s">
        <v>819</v>
      </c>
      <c r="AG328" t="s">
        <v>818</v>
      </c>
      <c r="AH328" t="s">
        <v>818</v>
      </c>
      <c r="AI328" t="s">
        <v>1852</v>
      </c>
      <c r="AS328" t="s">
        <v>2005</v>
      </c>
      <c r="AX328" t="s">
        <v>1929</v>
      </c>
      <c r="AY328" t="s">
        <v>818</v>
      </c>
      <c r="AZ328" t="s">
        <v>818</v>
      </c>
      <c r="BA328" t="s">
        <v>818</v>
      </c>
      <c r="BB328" t="s">
        <v>818</v>
      </c>
      <c r="BC328" t="s">
        <v>818</v>
      </c>
      <c r="BD328" t="s">
        <v>818</v>
      </c>
      <c r="BE328" t="s">
        <v>818</v>
      </c>
      <c r="BF328" t="s">
        <v>818</v>
      </c>
      <c r="BG328" t="s">
        <v>818</v>
      </c>
      <c r="BH328" t="s">
        <v>818</v>
      </c>
      <c r="BI328" t="s">
        <v>818</v>
      </c>
      <c r="BJ328" t="s">
        <v>818</v>
      </c>
      <c r="BK328" t="s">
        <v>818</v>
      </c>
      <c r="BL328" t="s">
        <v>818</v>
      </c>
      <c r="BM328" t="s">
        <v>818</v>
      </c>
      <c r="BN328" t="s">
        <v>818</v>
      </c>
      <c r="BO328" t="s">
        <v>818</v>
      </c>
      <c r="BP328" t="s">
        <v>818</v>
      </c>
    </row>
    <row r="329" spans="1:75" x14ac:dyDescent="0.35">
      <c r="A329">
        <v>5971</v>
      </c>
      <c r="B329">
        <v>2021</v>
      </c>
      <c r="C329" t="s">
        <v>55</v>
      </c>
      <c r="D329">
        <v>2</v>
      </c>
      <c r="E329" t="s">
        <v>460</v>
      </c>
      <c r="F329" t="s">
        <v>1330</v>
      </c>
      <c r="G329" t="s">
        <v>461</v>
      </c>
      <c r="J329">
        <v>36</v>
      </c>
      <c r="K329">
        <v>2</v>
      </c>
      <c r="L329">
        <v>340</v>
      </c>
      <c r="M329">
        <v>354</v>
      </c>
      <c r="N329" t="s">
        <v>1332</v>
      </c>
      <c r="O329" t="s">
        <v>1331</v>
      </c>
      <c r="P329" t="s">
        <v>461</v>
      </c>
      <c r="Q329" t="s">
        <v>12</v>
      </c>
      <c r="R329" t="s">
        <v>22</v>
      </c>
      <c r="S329">
        <v>3654</v>
      </c>
      <c r="T329" t="s">
        <v>13</v>
      </c>
      <c r="V329" t="s">
        <v>14</v>
      </c>
      <c r="W329" t="s">
        <v>111</v>
      </c>
      <c r="AB329" t="s">
        <v>815</v>
      </c>
      <c r="AC329" t="s">
        <v>100</v>
      </c>
      <c r="AD329" t="s">
        <v>819</v>
      </c>
      <c r="AE329" t="s">
        <v>817</v>
      </c>
      <c r="AF329" t="s">
        <v>819</v>
      </c>
      <c r="AG329" t="s">
        <v>818</v>
      </c>
      <c r="AH329" t="s">
        <v>818</v>
      </c>
      <c r="AX329" t="s">
        <v>1930</v>
      </c>
      <c r="AY329" t="s">
        <v>818</v>
      </c>
      <c r="AZ329" t="s">
        <v>818</v>
      </c>
      <c r="BA329" t="s">
        <v>818</v>
      </c>
      <c r="BB329" t="s">
        <v>818</v>
      </c>
      <c r="BC329" t="s">
        <v>818</v>
      </c>
      <c r="BD329" t="s">
        <v>818</v>
      </c>
      <c r="BE329" t="s">
        <v>818</v>
      </c>
      <c r="BF329" t="s">
        <v>818</v>
      </c>
      <c r="BG329" t="s">
        <v>818</v>
      </c>
      <c r="BH329" t="s">
        <v>818</v>
      </c>
      <c r="BI329" t="s">
        <v>818</v>
      </c>
      <c r="BJ329" t="s">
        <v>818</v>
      </c>
      <c r="BK329" t="s">
        <v>818</v>
      </c>
      <c r="BL329" t="s">
        <v>818</v>
      </c>
      <c r="BM329" t="s">
        <v>818</v>
      </c>
      <c r="BN329" t="s">
        <v>818</v>
      </c>
      <c r="BO329" t="s">
        <v>818</v>
      </c>
      <c r="BP329" t="s">
        <v>818</v>
      </c>
    </row>
    <row r="330" spans="1:75" x14ac:dyDescent="0.35">
      <c r="A330">
        <v>5971</v>
      </c>
      <c r="B330">
        <v>2021</v>
      </c>
      <c r="C330" t="s">
        <v>55</v>
      </c>
      <c r="D330">
        <v>3</v>
      </c>
      <c r="E330" t="s">
        <v>460</v>
      </c>
      <c r="F330" t="s">
        <v>1330</v>
      </c>
      <c r="G330" t="s">
        <v>461</v>
      </c>
      <c r="J330">
        <v>36</v>
      </c>
      <c r="K330">
        <v>2</v>
      </c>
      <c r="L330">
        <v>340</v>
      </c>
      <c r="M330">
        <v>354</v>
      </c>
      <c r="N330" t="s">
        <v>1332</v>
      </c>
      <c r="O330" t="s">
        <v>1331</v>
      </c>
      <c r="P330" t="s">
        <v>461</v>
      </c>
      <c r="Q330" t="s">
        <v>12</v>
      </c>
      <c r="R330" t="s">
        <v>22</v>
      </c>
      <c r="S330">
        <v>3654</v>
      </c>
      <c r="T330" t="s">
        <v>13</v>
      </c>
      <c r="V330" t="s">
        <v>14</v>
      </c>
      <c r="W330" t="s">
        <v>111</v>
      </c>
      <c r="AB330" t="s">
        <v>815</v>
      </c>
      <c r="AC330" t="s">
        <v>100</v>
      </c>
      <c r="AD330" t="s">
        <v>817</v>
      </c>
      <c r="AE330" t="s">
        <v>817</v>
      </c>
      <c r="AF330" t="s">
        <v>819</v>
      </c>
      <c r="AG330" t="s">
        <v>818</v>
      </c>
      <c r="AH330" t="s">
        <v>818</v>
      </c>
      <c r="AX330" t="s">
        <v>1930</v>
      </c>
      <c r="AY330" t="s">
        <v>818</v>
      </c>
      <c r="AZ330" t="s">
        <v>818</v>
      </c>
      <c r="BA330" t="s">
        <v>818</v>
      </c>
      <c r="BB330" t="s">
        <v>818</v>
      </c>
      <c r="BC330" t="s">
        <v>818</v>
      </c>
      <c r="BD330" t="s">
        <v>818</v>
      </c>
      <c r="BE330" t="s">
        <v>818</v>
      </c>
      <c r="BF330" t="s">
        <v>818</v>
      </c>
      <c r="BG330" t="s">
        <v>818</v>
      </c>
      <c r="BH330" t="s">
        <v>818</v>
      </c>
      <c r="BI330" t="s">
        <v>818</v>
      </c>
      <c r="BJ330" t="s">
        <v>818</v>
      </c>
      <c r="BK330" t="s">
        <v>818</v>
      </c>
      <c r="BL330" t="s">
        <v>818</v>
      </c>
      <c r="BM330" t="s">
        <v>818</v>
      </c>
      <c r="BN330" t="s">
        <v>818</v>
      </c>
      <c r="BO330" t="s">
        <v>818</v>
      </c>
      <c r="BP330" t="s">
        <v>818</v>
      </c>
    </row>
    <row r="331" spans="1:75" x14ac:dyDescent="0.35">
      <c r="A331">
        <v>5971</v>
      </c>
      <c r="B331">
        <v>2021</v>
      </c>
      <c r="C331" t="s">
        <v>55</v>
      </c>
      <c r="D331">
        <v>4</v>
      </c>
      <c r="E331" t="s">
        <v>460</v>
      </c>
      <c r="F331" t="s">
        <v>1330</v>
      </c>
      <c r="G331" t="s">
        <v>461</v>
      </c>
      <c r="J331">
        <v>36</v>
      </c>
      <c r="K331">
        <v>2</v>
      </c>
      <c r="L331">
        <v>340</v>
      </c>
      <c r="M331">
        <v>354</v>
      </c>
      <c r="N331" t="s">
        <v>1332</v>
      </c>
      <c r="O331" t="s">
        <v>1331</v>
      </c>
      <c r="P331" t="s">
        <v>461</v>
      </c>
      <c r="Q331" t="s">
        <v>12</v>
      </c>
      <c r="R331" t="s">
        <v>22</v>
      </c>
      <c r="S331">
        <v>8831</v>
      </c>
      <c r="T331" t="s">
        <v>13</v>
      </c>
      <c r="V331" t="s">
        <v>14</v>
      </c>
      <c r="W331" t="s">
        <v>253</v>
      </c>
      <c r="AB331" t="s">
        <v>253</v>
      </c>
      <c r="AC331" t="s">
        <v>100</v>
      </c>
      <c r="AD331" t="s">
        <v>817</v>
      </c>
      <c r="AE331" t="s">
        <v>821</v>
      </c>
      <c r="AF331" t="s">
        <v>819</v>
      </c>
      <c r="AG331" t="s">
        <v>818</v>
      </c>
      <c r="AH331" t="s">
        <v>818</v>
      </c>
      <c r="AN331" t="s">
        <v>1852</v>
      </c>
      <c r="AS331" t="s">
        <v>2005</v>
      </c>
      <c r="AX331" t="s">
        <v>1929</v>
      </c>
      <c r="AY331" t="s">
        <v>818</v>
      </c>
      <c r="AZ331" t="s">
        <v>818</v>
      </c>
      <c r="BA331" t="s">
        <v>818</v>
      </c>
      <c r="BB331" t="s">
        <v>818</v>
      </c>
      <c r="BC331" t="s">
        <v>818</v>
      </c>
      <c r="BD331" t="s">
        <v>818</v>
      </c>
      <c r="BE331" t="s">
        <v>818</v>
      </c>
      <c r="BF331" t="s">
        <v>818</v>
      </c>
      <c r="BG331" t="s">
        <v>818</v>
      </c>
      <c r="BH331" t="s">
        <v>818</v>
      </c>
      <c r="BI331" t="s">
        <v>818</v>
      </c>
      <c r="BJ331" t="s">
        <v>818</v>
      </c>
      <c r="BK331" t="s">
        <v>818</v>
      </c>
      <c r="BL331" t="s">
        <v>818</v>
      </c>
      <c r="BM331" t="s">
        <v>818</v>
      </c>
      <c r="BN331" t="s">
        <v>818</v>
      </c>
      <c r="BO331" t="s">
        <v>818</v>
      </c>
      <c r="BP331" t="s">
        <v>818</v>
      </c>
    </row>
    <row r="332" spans="1:75" x14ac:dyDescent="0.35">
      <c r="A332">
        <v>5971</v>
      </c>
      <c r="B332">
        <v>2021</v>
      </c>
      <c r="C332" t="s">
        <v>55</v>
      </c>
      <c r="D332">
        <v>5</v>
      </c>
      <c r="E332" t="s">
        <v>460</v>
      </c>
      <c r="F332" t="s">
        <v>1330</v>
      </c>
      <c r="G332" t="s">
        <v>461</v>
      </c>
      <c r="J332">
        <v>36</v>
      </c>
      <c r="K332">
        <v>2</v>
      </c>
      <c r="L332">
        <v>340</v>
      </c>
      <c r="M332">
        <v>354</v>
      </c>
      <c r="N332" t="s">
        <v>1332</v>
      </c>
      <c r="O332" t="s">
        <v>1331</v>
      </c>
      <c r="P332" t="s">
        <v>461</v>
      </c>
      <c r="Q332" t="s">
        <v>12</v>
      </c>
      <c r="R332" t="s">
        <v>22</v>
      </c>
      <c r="S332">
        <v>8831</v>
      </c>
      <c r="T332" t="s">
        <v>13</v>
      </c>
      <c r="V332" t="s">
        <v>14</v>
      </c>
      <c r="W332" t="s">
        <v>253</v>
      </c>
      <c r="AB332" t="s">
        <v>253</v>
      </c>
      <c r="AC332" t="s">
        <v>100</v>
      </c>
      <c r="AD332" t="s">
        <v>819</v>
      </c>
      <c r="AE332" t="s">
        <v>817</v>
      </c>
      <c r="AF332" t="s">
        <v>819</v>
      </c>
      <c r="AG332" t="s">
        <v>818</v>
      </c>
      <c r="AH332" t="s">
        <v>818</v>
      </c>
      <c r="AI332" t="s">
        <v>1852</v>
      </c>
      <c r="AX332" t="s">
        <v>1930</v>
      </c>
      <c r="AY332" t="s">
        <v>818</v>
      </c>
      <c r="AZ332" t="s">
        <v>818</v>
      </c>
      <c r="BA332" t="s">
        <v>818</v>
      </c>
      <c r="BB332" t="s">
        <v>818</v>
      </c>
      <c r="BC332" t="s">
        <v>818</v>
      </c>
      <c r="BD332" t="s">
        <v>818</v>
      </c>
      <c r="BE332" t="s">
        <v>818</v>
      </c>
      <c r="BF332" t="s">
        <v>818</v>
      </c>
      <c r="BG332" t="s">
        <v>818</v>
      </c>
      <c r="BH332" t="s">
        <v>818</v>
      </c>
      <c r="BI332" t="s">
        <v>818</v>
      </c>
      <c r="BJ332" t="s">
        <v>818</v>
      </c>
      <c r="BK332" t="s">
        <v>818</v>
      </c>
      <c r="BL332" t="s">
        <v>818</v>
      </c>
      <c r="BM332" t="s">
        <v>818</v>
      </c>
      <c r="BN332" t="s">
        <v>818</v>
      </c>
      <c r="BO332" t="s">
        <v>818</v>
      </c>
      <c r="BP332" t="s">
        <v>818</v>
      </c>
    </row>
    <row r="333" spans="1:75" x14ac:dyDescent="0.35">
      <c r="A333">
        <v>5971</v>
      </c>
      <c r="B333">
        <v>2021</v>
      </c>
      <c r="C333" t="s">
        <v>55</v>
      </c>
      <c r="D333">
        <v>6</v>
      </c>
      <c r="E333" t="s">
        <v>460</v>
      </c>
      <c r="F333" t="s">
        <v>1330</v>
      </c>
      <c r="G333" t="s">
        <v>461</v>
      </c>
      <c r="J333">
        <v>36</v>
      </c>
      <c r="K333">
        <v>2</v>
      </c>
      <c r="L333">
        <v>340</v>
      </c>
      <c r="M333">
        <v>354</v>
      </c>
      <c r="N333" t="s">
        <v>1332</v>
      </c>
      <c r="O333" t="s">
        <v>1331</v>
      </c>
      <c r="P333" t="s">
        <v>461</v>
      </c>
      <c r="Q333" t="s">
        <v>12</v>
      </c>
      <c r="R333" t="s">
        <v>22</v>
      </c>
      <c r="S333">
        <v>8831</v>
      </c>
      <c r="T333" t="s">
        <v>13</v>
      </c>
      <c r="V333" t="s">
        <v>14</v>
      </c>
      <c r="W333" t="s">
        <v>253</v>
      </c>
      <c r="AB333" t="s">
        <v>253</v>
      </c>
      <c r="AC333" t="s">
        <v>100</v>
      </c>
      <c r="AD333" t="s">
        <v>819</v>
      </c>
      <c r="AE333" t="s">
        <v>817</v>
      </c>
      <c r="AF333" t="s">
        <v>819</v>
      </c>
      <c r="AG333" t="s">
        <v>818</v>
      </c>
      <c r="AH333" t="s">
        <v>818</v>
      </c>
      <c r="AX333" t="s">
        <v>1930</v>
      </c>
      <c r="AY333" t="s">
        <v>818</v>
      </c>
      <c r="AZ333" t="s">
        <v>818</v>
      </c>
      <c r="BA333" t="s">
        <v>818</v>
      </c>
      <c r="BB333" t="s">
        <v>818</v>
      </c>
      <c r="BC333" t="s">
        <v>818</v>
      </c>
      <c r="BD333" t="s">
        <v>818</v>
      </c>
      <c r="BE333" t="s">
        <v>818</v>
      </c>
      <c r="BF333" t="s">
        <v>818</v>
      </c>
      <c r="BG333" t="s">
        <v>818</v>
      </c>
      <c r="BH333" t="s">
        <v>818</v>
      </c>
      <c r="BI333" t="s">
        <v>818</v>
      </c>
      <c r="BJ333" t="s">
        <v>818</v>
      </c>
      <c r="BK333" t="s">
        <v>818</v>
      </c>
      <c r="BL333" t="s">
        <v>818</v>
      </c>
      <c r="BM333" t="s">
        <v>818</v>
      </c>
      <c r="BN333" t="s">
        <v>818</v>
      </c>
      <c r="BO333" t="s">
        <v>818</v>
      </c>
      <c r="BP333" t="s">
        <v>818</v>
      </c>
    </row>
    <row r="334" spans="1:75" x14ac:dyDescent="0.35">
      <c r="A334">
        <v>5858</v>
      </c>
      <c r="B334">
        <v>2022</v>
      </c>
      <c r="C334" t="s">
        <v>26</v>
      </c>
      <c r="D334">
        <v>1</v>
      </c>
      <c r="E334" t="s">
        <v>683</v>
      </c>
      <c r="F334" t="s">
        <v>1014</v>
      </c>
      <c r="G334" t="s">
        <v>366</v>
      </c>
      <c r="J334">
        <v>44</v>
      </c>
      <c r="K334">
        <v>2</v>
      </c>
      <c r="L334">
        <v>911</v>
      </c>
      <c r="M334">
        <v>929</v>
      </c>
      <c r="N334" t="s">
        <v>1016</v>
      </c>
      <c r="O334" t="s">
        <v>1015</v>
      </c>
      <c r="P334" t="s">
        <v>684</v>
      </c>
      <c r="Q334" t="s">
        <v>21</v>
      </c>
      <c r="R334" t="s">
        <v>791</v>
      </c>
      <c r="S334">
        <f>42+23</f>
        <v>65</v>
      </c>
      <c r="T334" t="s">
        <v>13</v>
      </c>
      <c r="V334" t="s">
        <v>23</v>
      </c>
      <c r="W334" t="s">
        <v>58</v>
      </c>
      <c r="AB334" t="s">
        <v>58</v>
      </c>
      <c r="AC334" t="s">
        <v>158</v>
      </c>
      <c r="AD334" t="s">
        <v>817</v>
      </c>
      <c r="AE334" t="s">
        <v>817</v>
      </c>
      <c r="AF334" t="s">
        <v>819</v>
      </c>
      <c r="AG334" t="s">
        <v>818</v>
      </c>
      <c r="AH334" t="s">
        <v>818</v>
      </c>
      <c r="AI334" t="s">
        <v>519</v>
      </c>
      <c r="AP334" t="s">
        <v>2022</v>
      </c>
      <c r="AX334" t="s">
        <v>1932</v>
      </c>
      <c r="AY334" t="s">
        <v>818</v>
      </c>
      <c r="AZ334" t="s">
        <v>818</v>
      </c>
      <c r="BA334" t="s">
        <v>818</v>
      </c>
      <c r="BB334" t="s">
        <v>1876</v>
      </c>
      <c r="BC334" t="s">
        <v>818</v>
      </c>
      <c r="BD334" t="s">
        <v>818</v>
      </c>
      <c r="BE334" t="s">
        <v>818</v>
      </c>
      <c r="BF334" t="s">
        <v>818</v>
      </c>
      <c r="BG334" t="s">
        <v>818</v>
      </c>
      <c r="BH334" t="s">
        <v>1878</v>
      </c>
      <c r="BI334" t="s">
        <v>1877</v>
      </c>
      <c r="BJ334" t="s">
        <v>818</v>
      </c>
      <c r="BK334" t="s">
        <v>1877</v>
      </c>
      <c r="BL334" t="s">
        <v>818</v>
      </c>
      <c r="BM334" t="s">
        <v>818</v>
      </c>
      <c r="BN334" t="s">
        <v>818</v>
      </c>
      <c r="BO334" t="s">
        <v>818</v>
      </c>
      <c r="BP334" t="s">
        <v>818</v>
      </c>
      <c r="BV334" t="s">
        <v>2062</v>
      </c>
      <c r="BW334" t="s">
        <v>2091</v>
      </c>
    </row>
    <row r="335" spans="1:75" x14ac:dyDescent="0.35">
      <c r="A335">
        <v>5858</v>
      </c>
      <c r="B335">
        <v>2022</v>
      </c>
      <c r="C335" t="s">
        <v>26</v>
      </c>
      <c r="D335">
        <v>2</v>
      </c>
      <c r="E335" t="s">
        <v>683</v>
      </c>
      <c r="F335" t="s">
        <v>1014</v>
      </c>
      <c r="G335" t="s">
        <v>366</v>
      </c>
      <c r="J335">
        <v>44</v>
      </c>
      <c r="K335">
        <v>2</v>
      </c>
      <c r="L335">
        <v>911</v>
      </c>
      <c r="M335">
        <v>929</v>
      </c>
      <c r="N335" t="s">
        <v>1016</v>
      </c>
      <c r="O335" t="s">
        <v>1015</v>
      </c>
      <c r="P335" t="s">
        <v>684</v>
      </c>
      <c r="Q335" t="s">
        <v>21</v>
      </c>
      <c r="R335" t="s">
        <v>791</v>
      </c>
      <c r="S335">
        <f>50+23</f>
        <v>73</v>
      </c>
      <c r="T335" t="s">
        <v>13</v>
      </c>
      <c r="V335" t="s">
        <v>23</v>
      </c>
      <c r="W335" t="s">
        <v>58</v>
      </c>
      <c r="AB335" t="s">
        <v>58</v>
      </c>
      <c r="AC335" t="s">
        <v>158</v>
      </c>
      <c r="AD335" t="s">
        <v>817</v>
      </c>
      <c r="AE335" t="s">
        <v>817</v>
      </c>
      <c r="AF335" t="s">
        <v>817</v>
      </c>
      <c r="AG335" t="s">
        <v>818</v>
      </c>
      <c r="AH335" t="s">
        <v>818</v>
      </c>
      <c r="AI335" t="s">
        <v>519</v>
      </c>
      <c r="AJ335" t="s">
        <v>1839</v>
      </c>
      <c r="AN335" t="s">
        <v>1823</v>
      </c>
      <c r="AO335" t="s">
        <v>472</v>
      </c>
      <c r="AS335" t="s">
        <v>2022</v>
      </c>
      <c r="AX335" t="s">
        <v>1933</v>
      </c>
      <c r="AY335" t="s">
        <v>818</v>
      </c>
      <c r="AZ335" t="s">
        <v>818</v>
      </c>
      <c r="BA335" t="s">
        <v>818</v>
      </c>
      <c r="BB335" t="s">
        <v>1876</v>
      </c>
      <c r="BC335" t="s">
        <v>818</v>
      </c>
      <c r="BD335" t="s">
        <v>818</v>
      </c>
      <c r="BE335" t="s">
        <v>818</v>
      </c>
      <c r="BF335" t="s">
        <v>818</v>
      </c>
      <c r="BG335" t="s">
        <v>818</v>
      </c>
      <c r="BH335" t="s">
        <v>1876</v>
      </c>
      <c r="BI335" t="s">
        <v>1876</v>
      </c>
      <c r="BJ335" t="s">
        <v>818</v>
      </c>
      <c r="BK335" t="s">
        <v>1876</v>
      </c>
      <c r="BL335" t="s">
        <v>818</v>
      </c>
      <c r="BM335" t="s">
        <v>818</v>
      </c>
      <c r="BN335" t="s">
        <v>818</v>
      </c>
      <c r="BO335" t="s">
        <v>818</v>
      </c>
      <c r="BP335" t="s">
        <v>818</v>
      </c>
      <c r="BV335" t="s">
        <v>2061</v>
      </c>
      <c r="BW335" t="s">
        <v>2092</v>
      </c>
    </row>
    <row r="336" spans="1:75" x14ac:dyDescent="0.35">
      <c r="A336">
        <v>6022</v>
      </c>
      <c r="B336">
        <v>2015</v>
      </c>
      <c r="C336" t="s">
        <v>165</v>
      </c>
      <c r="D336">
        <v>1</v>
      </c>
      <c r="E336" t="s">
        <v>361</v>
      </c>
      <c r="F336" t="s">
        <v>1451</v>
      </c>
      <c r="G336" t="s">
        <v>1453</v>
      </c>
      <c r="J336">
        <v>7</v>
      </c>
      <c r="K336">
        <v>6</v>
      </c>
      <c r="L336">
        <v>420</v>
      </c>
      <c r="M336">
        <v>428</v>
      </c>
      <c r="N336" t="s">
        <v>1454</v>
      </c>
      <c r="O336" t="s">
        <v>1452</v>
      </c>
      <c r="P336" t="s">
        <v>362</v>
      </c>
      <c r="Q336" t="s">
        <v>12</v>
      </c>
      <c r="R336" t="s">
        <v>22</v>
      </c>
      <c r="S336">
        <f>32+332</f>
        <v>364</v>
      </c>
      <c r="T336" t="s">
        <v>13</v>
      </c>
      <c r="V336" t="s">
        <v>23</v>
      </c>
      <c r="W336" t="s">
        <v>168</v>
      </c>
      <c r="AB336" t="s">
        <v>1992</v>
      </c>
      <c r="AC336" t="s">
        <v>15</v>
      </c>
      <c r="AD336" t="s">
        <v>819</v>
      </c>
      <c r="AE336" t="s">
        <v>817</v>
      </c>
      <c r="AF336" t="s">
        <v>817</v>
      </c>
      <c r="AG336" t="s">
        <v>817</v>
      </c>
      <c r="AH336" t="s">
        <v>817</v>
      </c>
      <c r="AI336" t="s">
        <v>219</v>
      </c>
      <c r="AN336" t="s">
        <v>486</v>
      </c>
      <c r="AV336" t="s">
        <v>16</v>
      </c>
      <c r="AX336" t="s">
        <v>1934</v>
      </c>
      <c r="AY336" t="s">
        <v>818</v>
      </c>
      <c r="AZ336" t="s">
        <v>818</v>
      </c>
      <c r="BA336" t="s">
        <v>818</v>
      </c>
      <c r="BB336" t="s">
        <v>818</v>
      </c>
      <c r="BC336" t="s">
        <v>818</v>
      </c>
      <c r="BD336" t="s">
        <v>818</v>
      </c>
      <c r="BE336" t="s">
        <v>818</v>
      </c>
      <c r="BF336" t="s">
        <v>818</v>
      </c>
      <c r="BG336" t="s">
        <v>818</v>
      </c>
      <c r="BH336" t="s">
        <v>818</v>
      </c>
      <c r="BI336" t="s">
        <v>818</v>
      </c>
      <c r="BJ336" t="s">
        <v>818</v>
      </c>
      <c r="BK336" t="s">
        <v>818</v>
      </c>
      <c r="BL336" t="s">
        <v>818</v>
      </c>
      <c r="BM336" t="s">
        <v>818</v>
      </c>
      <c r="BN336" t="s">
        <v>818</v>
      </c>
      <c r="BO336" t="s">
        <v>818</v>
      </c>
      <c r="BP336" t="s">
        <v>818</v>
      </c>
    </row>
    <row r="337" spans="1:75" x14ac:dyDescent="0.35">
      <c r="A337">
        <v>6022</v>
      </c>
      <c r="B337">
        <v>2015</v>
      </c>
      <c r="C337" t="s">
        <v>165</v>
      </c>
      <c r="D337">
        <v>2</v>
      </c>
      <c r="E337" t="s">
        <v>361</v>
      </c>
      <c r="F337" t="s">
        <v>1451</v>
      </c>
      <c r="G337" t="s">
        <v>1453</v>
      </c>
      <c r="J337">
        <v>7</v>
      </c>
      <c r="K337">
        <v>6</v>
      </c>
      <c r="L337">
        <v>420</v>
      </c>
      <c r="M337">
        <v>428</v>
      </c>
      <c r="N337" t="s">
        <v>1454</v>
      </c>
      <c r="O337" t="s">
        <v>1452</v>
      </c>
      <c r="P337" t="s">
        <v>362</v>
      </c>
      <c r="Q337" t="s">
        <v>12</v>
      </c>
      <c r="R337" t="s">
        <v>22</v>
      </c>
      <c r="S337">
        <v>360</v>
      </c>
      <c r="T337" t="s">
        <v>13</v>
      </c>
      <c r="V337" t="s">
        <v>14</v>
      </c>
      <c r="W337" t="s">
        <v>168</v>
      </c>
      <c r="AB337" t="s">
        <v>1992</v>
      </c>
      <c r="AC337" t="s">
        <v>15</v>
      </c>
      <c r="AD337" t="s">
        <v>817</v>
      </c>
      <c r="AE337" t="s">
        <v>817</v>
      </c>
      <c r="AF337" t="s">
        <v>819</v>
      </c>
      <c r="AG337" t="s">
        <v>819</v>
      </c>
      <c r="AH337" t="s">
        <v>817</v>
      </c>
      <c r="AI337" t="s">
        <v>486</v>
      </c>
      <c r="AN337" t="s">
        <v>219</v>
      </c>
      <c r="AP337" t="s">
        <v>2001</v>
      </c>
      <c r="AX337" t="s">
        <v>1935</v>
      </c>
      <c r="AY337" t="s">
        <v>818</v>
      </c>
      <c r="AZ337" t="s">
        <v>818</v>
      </c>
      <c r="BA337" t="s">
        <v>818</v>
      </c>
      <c r="BB337" t="s">
        <v>818</v>
      </c>
      <c r="BC337" t="s">
        <v>818</v>
      </c>
      <c r="BD337" t="s">
        <v>818</v>
      </c>
      <c r="BE337" t="s">
        <v>818</v>
      </c>
      <c r="BF337" t="s">
        <v>818</v>
      </c>
      <c r="BG337" t="s">
        <v>818</v>
      </c>
      <c r="BH337" t="s">
        <v>818</v>
      </c>
      <c r="BI337" t="s">
        <v>818</v>
      </c>
      <c r="BJ337" t="s">
        <v>818</v>
      </c>
      <c r="BK337" t="s">
        <v>818</v>
      </c>
      <c r="BL337" t="s">
        <v>818</v>
      </c>
      <c r="BM337" t="s">
        <v>818</v>
      </c>
      <c r="BN337" t="s">
        <v>818</v>
      </c>
      <c r="BO337" t="s">
        <v>818</v>
      </c>
      <c r="BP337" t="s">
        <v>818</v>
      </c>
    </row>
    <row r="338" spans="1:75" x14ac:dyDescent="0.35">
      <c r="A338">
        <v>5890</v>
      </c>
      <c r="B338">
        <v>2018</v>
      </c>
      <c r="C338" t="s">
        <v>18</v>
      </c>
      <c r="D338">
        <v>1</v>
      </c>
      <c r="E338" t="s">
        <v>623</v>
      </c>
      <c r="F338" t="s">
        <v>1114</v>
      </c>
      <c r="G338" t="s">
        <v>889</v>
      </c>
      <c r="J338">
        <v>102</v>
      </c>
      <c r="L338">
        <v>30</v>
      </c>
      <c r="M338">
        <v>56</v>
      </c>
      <c r="N338" t="s">
        <v>1116</v>
      </c>
      <c r="O338" t="s">
        <v>1115</v>
      </c>
      <c r="P338" t="s">
        <v>140</v>
      </c>
      <c r="Q338" t="s">
        <v>397</v>
      </c>
      <c r="R338" t="s">
        <v>791</v>
      </c>
      <c r="S338">
        <v>1099</v>
      </c>
      <c r="T338" t="s">
        <v>13</v>
      </c>
      <c r="V338" t="s">
        <v>23</v>
      </c>
      <c r="W338" t="s">
        <v>31</v>
      </c>
      <c r="AB338" t="s">
        <v>814</v>
      </c>
      <c r="AC338" t="s">
        <v>158</v>
      </c>
      <c r="AD338" t="s">
        <v>819</v>
      </c>
      <c r="AE338" t="s">
        <v>819</v>
      </c>
      <c r="AF338" t="s">
        <v>819</v>
      </c>
      <c r="AG338" t="s">
        <v>821</v>
      </c>
      <c r="AH338" t="s">
        <v>817</v>
      </c>
      <c r="AI338" t="s">
        <v>219</v>
      </c>
      <c r="AN338" t="s">
        <v>1937</v>
      </c>
      <c r="AX338" t="s">
        <v>2114</v>
      </c>
      <c r="AY338" t="s">
        <v>1876</v>
      </c>
      <c r="AZ338" t="s">
        <v>818</v>
      </c>
      <c r="BA338" t="s">
        <v>1877</v>
      </c>
      <c r="BB338" t="s">
        <v>818</v>
      </c>
      <c r="BC338" t="s">
        <v>818</v>
      </c>
      <c r="BD338" t="s">
        <v>818</v>
      </c>
      <c r="BE338" t="s">
        <v>818</v>
      </c>
      <c r="BF338" t="s">
        <v>818</v>
      </c>
      <c r="BG338" t="s">
        <v>818</v>
      </c>
      <c r="BH338" t="s">
        <v>818</v>
      </c>
      <c r="BI338" t="s">
        <v>818</v>
      </c>
      <c r="BJ338" t="s">
        <v>818</v>
      </c>
      <c r="BK338" t="s">
        <v>818</v>
      </c>
      <c r="BL338" t="s">
        <v>818</v>
      </c>
      <c r="BM338" t="s">
        <v>818</v>
      </c>
      <c r="BN338" t="s">
        <v>818</v>
      </c>
      <c r="BO338" t="s">
        <v>818</v>
      </c>
      <c r="BP338" t="s">
        <v>818</v>
      </c>
      <c r="BS338" t="s">
        <v>1941</v>
      </c>
      <c r="BV338" t="s">
        <v>2068</v>
      </c>
      <c r="BW338" t="s">
        <v>2094</v>
      </c>
    </row>
    <row r="339" spans="1:75" x14ac:dyDescent="0.35">
      <c r="A339">
        <v>5890</v>
      </c>
      <c r="B339">
        <v>2018</v>
      </c>
      <c r="C339" t="s">
        <v>18</v>
      </c>
      <c r="D339">
        <v>2</v>
      </c>
      <c r="E339" t="s">
        <v>623</v>
      </c>
      <c r="F339" t="s">
        <v>1114</v>
      </c>
      <c r="G339" t="s">
        <v>889</v>
      </c>
      <c r="J339">
        <v>102</v>
      </c>
      <c r="L339">
        <v>30</v>
      </c>
      <c r="M339">
        <v>56</v>
      </c>
      <c r="N339" t="s">
        <v>1116</v>
      </c>
      <c r="O339" t="s">
        <v>1115</v>
      </c>
      <c r="P339" t="s">
        <v>140</v>
      </c>
      <c r="Q339" t="s">
        <v>397</v>
      </c>
      <c r="R339" t="s">
        <v>791</v>
      </c>
      <c r="S339">
        <v>701</v>
      </c>
      <c r="T339" t="s">
        <v>13</v>
      </c>
      <c r="V339" t="s">
        <v>23</v>
      </c>
      <c r="W339" t="s">
        <v>31</v>
      </c>
      <c r="AB339" t="s">
        <v>814</v>
      </c>
      <c r="AC339" t="s">
        <v>158</v>
      </c>
      <c r="AD339" t="s">
        <v>819</v>
      </c>
      <c r="AE339" t="s">
        <v>821</v>
      </c>
      <c r="AF339" t="s">
        <v>819</v>
      </c>
      <c r="AG339" t="s">
        <v>817</v>
      </c>
      <c r="AH339" t="s">
        <v>819</v>
      </c>
      <c r="AI339" t="s">
        <v>1937</v>
      </c>
      <c r="AN339" t="s">
        <v>219</v>
      </c>
      <c r="AX339" t="s">
        <v>1939</v>
      </c>
      <c r="AY339" t="s">
        <v>1876</v>
      </c>
      <c r="AZ339" t="s">
        <v>818</v>
      </c>
      <c r="BA339" t="s">
        <v>1877</v>
      </c>
      <c r="BB339" t="s">
        <v>818</v>
      </c>
      <c r="BC339" t="s">
        <v>818</v>
      </c>
      <c r="BD339" t="s">
        <v>818</v>
      </c>
      <c r="BE339" t="s">
        <v>818</v>
      </c>
      <c r="BF339" t="s">
        <v>818</v>
      </c>
      <c r="BG339" t="s">
        <v>818</v>
      </c>
      <c r="BH339" t="s">
        <v>818</v>
      </c>
      <c r="BI339" t="s">
        <v>818</v>
      </c>
      <c r="BJ339" t="s">
        <v>818</v>
      </c>
      <c r="BK339" t="s">
        <v>818</v>
      </c>
      <c r="BL339" t="s">
        <v>818</v>
      </c>
      <c r="BM339" t="s">
        <v>818</v>
      </c>
      <c r="BN339" t="s">
        <v>818</v>
      </c>
      <c r="BO339" t="s">
        <v>818</v>
      </c>
      <c r="BP339" t="s">
        <v>818</v>
      </c>
      <c r="BS339" t="s">
        <v>1941</v>
      </c>
      <c r="BV339" t="s">
        <v>2068</v>
      </c>
      <c r="BW339" t="s">
        <v>2095</v>
      </c>
    </row>
    <row r="340" spans="1:75" x14ac:dyDescent="0.35">
      <c r="A340">
        <v>5890</v>
      </c>
      <c r="B340">
        <v>2018</v>
      </c>
      <c r="C340" t="s">
        <v>18</v>
      </c>
      <c r="D340">
        <v>3</v>
      </c>
      <c r="E340" t="s">
        <v>623</v>
      </c>
      <c r="F340" t="s">
        <v>1114</v>
      </c>
      <c r="G340" t="s">
        <v>889</v>
      </c>
      <c r="J340">
        <v>102</v>
      </c>
      <c r="L340">
        <v>30</v>
      </c>
      <c r="M340">
        <v>56</v>
      </c>
      <c r="N340" t="s">
        <v>1116</v>
      </c>
      <c r="O340" t="s">
        <v>1115</v>
      </c>
      <c r="P340" t="s">
        <v>140</v>
      </c>
      <c r="Q340" t="s">
        <v>397</v>
      </c>
      <c r="R340" t="s">
        <v>791</v>
      </c>
      <c r="S340">
        <v>663</v>
      </c>
      <c r="T340" t="s">
        <v>13</v>
      </c>
      <c r="V340" t="s">
        <v>23</v>
      </c>
      <c r="W340" t="s">
        <v>31</v>
      </c>
      <c r="AB340" t="s">
        <v>814</v>
      </c>
      <c r="AC340" t="s">
        <v>158</v>
      </c>
      <c r="AD340" t="s">
        <v>817</v>
      </c>
      <c r="AE340" t="s">
        <v>817</v>
      </c>
      <c r="AF340" t="s">
        <v>817</v>
      </c>
      <c r="AG340" t="s">
        <v>817</v>
      </c>
      <c r="AH340" t="s">
        <v>817</v>
      </c>
      <c r="AL340" t="s">
        <v>219</v>
      </c>
      <c r="AS340" t="s">
        <v>2022</v>
      </c>
      <c r="AX340" t="s">
        <v>1940</v>
      </c>
      <c r="AY340" t="s">
        <v>1878</v>
      </c>
      <c r="AZ340" t="s">
        <v>818</v>
      </c>
      <c r="BA340" t="s">
        <v>1877</v>
      </c>
      <c r="BB340" t="s">
        <v>818</v>
      </c>
      <c r="BC340" t="s">
        <v>818</v>
      </c>
      <c r="BD340" t="s">
        <v>818</v>
      </c>
      <c r="BE340" t="s">
        <v>818</v>
      </c>
      <c r="BF340" t="s">
        <v>818</v>
      </c>
      <c r="BG340" t="s">
        <v>818</v>
      </c>
      <c r="BH340" t="s">
        <v>818</v>
      </c>
      <c r="BI340" t="s">
        <v>818</v>
      </c>
      <c r="BJ340" t="s">
        <v>818</v>
      </c>
      <c r="BK340" t="s">
        <v>818</v>
      </c>
      <c r="BL340" t="s">
        <v>818</v>
      </c>
      <c r="BM340" t="s">
        <v>818</v>
      </c>
      <c r="BN340" t="s">
        <v>818</v>
      </c>
      <c r="BO340" t="s">
        <v>818</v>
      </c>
      <c r="BP340" t="s">
        <v>818</v>
      </c>
      <c r="BR340" t="s">
        <v>1941</v>
      </c>
      <c r="BS340" t="s">
        <v>2031</v>
      </c>
      <c r="BV340" t="s">
        <v>2068</v>
      </c>
      <c r="BW340" t="s">
        <v>2096</v>
      </c>
    </row>
    <row r="341" spans="1:75" x14ac:dyDescent="0.35">
      <c r="A341">
        <v>5846</v>
      </c>
      <c r="B341">
        <v>2023</v>
      </c>
      <c r="C341" t="s">
        <v>80</v>
      </c>
      <c r="D341">
        <v>1</v>
      </c>
      <c r="E341" t="s">
        <v>969</v>
      </c>
      <c r="F341" t="s">
        <v>970</v>
      </c>
      <c r="G341" t="s">
        <v>57</v>
      </c>
      <c r="N341" t="s">
        <v>972</v>
      </c>
      <c r="O341" t="s">
        <v>971</v>
      </c>
      <c r="P341" t="s">
        <v>57</v>
      </c>
      <c r="Q341" t="s">
        <v>37</v>
      </c>
      <c r="R341" t="s">
        <v>22</v>
      </c>
      <c r="S341">
        <v>2376</v>
      </c>
      <c r="T341" t="s">
        <v>13</v>
      </c>
      <c r="U341" t="s">
        <v>16</v>
      </c>
      <c r="V341" t="s">
        <v>23</v>
      </c>
      <c r="W341" t="s">
        <v>172</v>
      </c>
      <c r="AB341" t="s">
        <v>1992</v>
      </c>
      <c r="AC341" t="s">
        <v>826</v>
      </c>
      <c r="AD341" t="s">
        <v>819</v>
      </c>
      <c r="AE341" t="s">
        <v>818</v>
      </c>
      <c r="AF341" t="s">
        <v>819</v>
      </c>
      <c r="AG341" t="s">
        <v>818</v>
      </c>
      <c r="AH341" t="s">
        <v>817</v>
      </c>
      <c r="AX341" t="s">
        <v>1986</v>
      </c>
      <c r="AY341" t="s">
        <v>818</v>
      </c>
      <c r="AZ341" t="s">
        <v>818</v>
      </c>
      <c r="BA341" t="s">
        <v>818</v>
      </c>
      <c r="BB341" t="s">
        <v>818</v>
      </c>
      <c r="BC341" t="s">
        <v>818</v>
      </c>
      <c r="BD341" t="s">
        <v>818</v>
      </c>
      <c r="BE341" t="s">
        <v>818</v>
      </c>
      <c r="BF341" t="s">
        <v>818</v>
      </c>
      <c r="BG341" t="s">
        <v>818</v>
      </c>
      <c r="BH341" t="s">
        <v>818</v>
      </c>
      <c r="BI341" t="s">
        <v>818</v>
      </c>
      <c r="BJ341" t="s">
        <v>818</v>
      </c>
      <c r="BK341" t="s">
        <v>818</v>
      </c>
      <c r="BL341" t="s">
        <v>818</v>
      </c>
      <c r="BM341" t="s">
        <v>818</v>
      </c>
      <c r="BN341" t="s">
        <v>818</v>
      </c>
      <c r="BO341" t="s">
        <v>818</v>
      </c>
      <c r="BP341" t="s">
        <v>818</v>
      </c>
    </row>
    <row r="342" spans="1:75" x14ac:dyDescent="0.35">
      <c r="A342">
        <v>5846</v>
      </c>
      <c r="B342">
        <v>2023</v>
      </c>
      <c r="C342" t="s">
        <v>80</v>
      </c>
      <c r="D342">
        <v>2</v>
      </c>
      <c r="E342" t="s">
        <v>969</v>
      </c>
      <c r="F342" t="s">
        <v>970</v>
      </c>
      <c r="G342" t="s">
        <v>57</v>
      </c>
      <c r="N342" t="s">
        <v>972</v>
      </c>
      <c r="O342" t="s">
        <v>971</v>
      </c>
      <c r="P342" t="s">
        <v>57</v>
      </c>
      <c r="Q342" t="s">
        <v>37</v>
      </c>
      <c r="R342" t="s">
        <v>22</v>
      </c>
      <c r="S342">
        <v>1109</v>
      </c>
      <c r="T342" t="s">
        <v>13</v>
      </c>
      <c r="U342" t="s">
        <v>16</v>
      </c>
      <c r="V342" t="s">
        <v>23</v>
      </c>
      <c r="W342" t="s">
        <v>172</v>
      </c>
      <c r="AB342" t="s">
        <v>1992</v>
      </c>
      <c r="AC342" t="s">
        <v>558</v>
      </c>
      <c r="AD342" t="s">
        <v>817</v>
      </c>
      <c r="AE342" t="s">
        <v>818</v>
      </c>
      <c r="AF342" t="s">
        <v>821</v>
      </c>
      <c r="AG342" t="s">
        <v>818</v>
      </c>
      <c r="AH342" t="s">
        <v>817</v>
      </c>
      <c r="AX342" t="s">
        <v>1987</v>
      </c>
      <c r="AY342" t="s">
        <v>818</v>
      </c>
      <c r="AZ342" t="s">
        <v>818</v>
      </c>
      <c r="BA342" t="s">
        <v>818</v>
      </c>
      <c r="BB342" t="s">
        <v>818</v>
      </c>
      <c r="BC342" t="s">
        <v>818</v>
      </c>
      <c r="BD342" t="s">
        <v>818</v>
      </c>
      <c r="BE342" t="s">
        <v>818</v>
      </c>
      <c r="BF342" t="s">
        <v>818</v>
      </c>
      <c r="BG342" t="s">
        <v>818</v>
      </c>
      <c r="BH342" t="s">
        <v>818</v>
      </c>
      <c r="BI342" t="s">
        <v>818</v>
      </c>
      <c r="BJ342" t="s">
        <v>818</v>
      </c>
      <c r="BK342" t="s">
        <v>818</v>
      </c>
      <c r="BL342" t="s">
        <v>818</v>
      </c>
      <c r="BM342" t="s">
        <v>818</v>
      </c>
      <c r="BN342" t="s">
        <v>818</v>
      </c>
      <c r="BO342" t="s">
        <v>818</v>
      </c>
      <c r="BP342" t="s">
        <v>818</v>
      </c>
    </row>
    <row r="343" spans="1:75" x14ac:dyDescent="0.35">
      <c r="A343">
        <v>5846</v>
      </c>
      <c r="B343">
        <v>2023</v>
      </c>
      <c r="C343" t="s">
        <v>80</v>
      </c>
      <c r="D343">
        <v>3</v>
      </c>
      <c r="E343" t="s">
        <v>969</v>
      </c>
      <c r="F343" t="s">
        <v>970</v>
      </c>
      <c r="G343" t="s">
        <v>57</v>
      </c>
      <c r="N343" t="s">
        <v>972</v>
      </c>
      <c r="O343" t="s">
        <v>971</v>
      </c>
      <c r="P343" t="s">
        <v>57</v>
      </c>
      <c r="Q343" t="s">
        <v>37</v>
      </c>
      <c r="R343" t="s">
        <v>22</v>
      </c>
      <c r="S343">
        <v>2169</v>
      </c>
      <c r="T343" t="s">
        <v>13</v>
      </c>
      <c r="U343" t="s">
        <v>16</v>
      </c>
      <c r="V343" t="s">
        <v>23</v>
      </c>
      <c r="W343" t="s">
        <v>172</v>
      </c>
      <c r="AB343" t="s">
        <v>1992</v>
      </c>
      <c r="AC343" t="s">
        <v>327</v>
      </c>
      <c r="AD343" t="s">
        <v>819</v>
      </c>
      <c r="AE343" t="s">
        <v>818</v>
      </c>
      <c r="AF343" t="s">
        <v>819</v>
      </c>
      <c r="AG343" t="s">
        <v>818</v>
      </c>
      <c r="AH343" t="s">
        <v>817</v>
      </c>
      <c r="AX343" t="s">
        <v>1988</v>
      </c>
      <c r="AY343" t="s">
        <v>818</v>
      </c>
      <c r="AZ343" t="s">
        <v>818</v>
      </c>
      <c r="BA343" t="s">
        <v>818</v>
      </c>
      <c r="BB343" t="s">
        <v>818</v>
      </c>
      <c r="BC343" t="s">
        <v>818</v>
      </c>
      <c r="BD343" t="s">
        <v>818</v>
      </c>
      <c r="BE343" t="s">
        <v>818</v>
      </c>
      <c r="BF343" t="s">
        <v>818</v>
      </c>
      <c r="BG343" t="s">
        <v>818</v>
      </c>
      <c r="BH343" t="s">
        <v>818</v>
      </c>
      <c r="BI343" t="s">
        <v>818</v>
      </c>
      <c r="BJ343" t="s">
        <v>818</v>
      </c>
      <c r="BK343" t="s">
        <v>818</v>
      </c>
      <c r="BL343" t="s">
        <v>818</v>
      </c>
      <c r="BM343" t="s">
        <v>818</v>
      </c>
      <c r="BN343" t="s">
        <v>818</v>
      </c>
      <c r="BO343" t="s">
        <v>818</v>
      </c>
      <c r="BP343" t="s">
        <v>818</v>
      </c>
    </row>
    <row r="344" spans="1:75" x14ac:dyDescent="0.35">
      <c r="A344">
        <v>5846</v>
      </c>
      <c r="B344">
        <v>2023</v>
      </c>
      <c r="C344" t="s">
        <v>80</v>
      </c>
      <c r="D344">
        <v>4</v>
      </c>
      <c r="E344" t="s">
        <v>969</v>
      </c>
      <c r="F344" t="s">
        <v>970</v>
      </c>
      <c r="G344" t="s">
        <v>57</v>
      </c>
      <c r="N344" t="s">
        <v>972</v>
      </c>
      <c r="O344" t="s">
        <v>971</v>
      </c>
      <c r="P344" t="s">
        <v>57</v>
      </c>
      <c r="Q344" t="s">
        <v>37</v>
      </c>
      <c r="R344" t="s">
        <v>22</v>
      </c>
      <c r="S344">
        <v>1648</v>
      </c>
      <c r="T344" t="s">
        <v>13</v>
      </c>
      <c r="U344" t="s">
        <v>16</v>
      </c>
      <c r="V344" t="s">
        <v>23</v>
      </c>
      <c r="W344" t="s">
        <v>172</v>
      </c>
      <c r="AB344" t="s">
        <v>1992</v>
      </c>
      <c r="AC344" t="s">
        <v>193</v>
      </c>
      <c r="AD344" t="s">
        <v>819</v>
      </c>
      <c r="AE344" t="s">
        <v>818</v>
      </c>
      <c r="AF344" t="s">
        <v>817</v>
      </c>
      <c r="AG344" t="s">
        <v>818</v>
      </c>
      <c r="AH344" t="s">
        <v>819</v>
      </c>
      <c r="AX344" t="s">
        <v>1989</v>
      </c>
      <c r="AY344" t="s">
        <v>818</v>
      </c>
      <c r="AZ344" t="s">
        <v>818</v>
      </c>
      <c r="BA344" t="s">
        <v>818</v>
      </c>
      <c r="BB344" t="s">
        <v>818</v>
      </c>
      <c r="BC344" t="s">
        <v>818</v>
      </c>
      <c r="BD344" t="s">
        <v>818</v>
      </c>
      <c r="BE344" t="s">
        <v>818</v>
      </c>
      <c r="BF344" t="s">
        <v>818</v>
      </c>
      <c r="BG344" t="s">
        <v>818</v>
      </c>
      <c r="BH344" t="s">
        <v>818</v>
      </c>
      <c r="BI344" t="s">
        <v>818</v>
      </c>
      <c r="BJ344" t="s">
        <v>818</v>
      </c>
      <c r="BK344" t="s">
        <v>818</v>
      </c>
      <c r="BL344" t="s">
        <v>818</v>
      </c>
      <c r="BM344" t="s">
        <v>818</v>
      </c>
      <c r="BN344" t="s">
        <v>818</v>
      </c>
      <c r="BO344" t="s">
        <v>818</v>
      </c>
      <c r="BP344" t="s">
        <v>818</v>
      </c>
    </row>
    <row r="345" spans="1:75" x14ac:dyDescent="0.35">
      <c r="A345">
        <v>5846</v>
      </c>
      <c r="B345">
        <v>2023</v>
      </c>
      <c r="C345" t="s">
        <v>80</v>
      </c>
      <c r="D345">
        <v>5</v>
      </c>
      <c r="E345" t="s">
        <v>969</v>
      </c>
      <c r="F345" t="s">
        <v>970</v>
      </c>
      <c r="G345" t="s">
        <v>57</v>
      </c>
      <c r="N345" t="s">
        <v>972</v>
      </c>
      <c r="O345" t="s">
        <v>971</v>
      </c>
      <c r="P345" t="s">
        <v>57</v>
      </c>
      <c r="Q345" t="s">
        <v>37</v>
      </c>
      <c r="R345" t="s">
        <v>22</v>
      </c>
      <c r="S345">
        <v>1753</v>
      </c>
      <c r="T345" t="s">
        <v>13</v>
      </c>
      <c r="U345" t="s">
        <v>16</v>
      </c>
      <c r="V345" t="s">
        <v>23</v>
      </c>
      <c r="W345" t="s">
        <v>172</v>
      </c>
      <c r="AB345" t="s">
        <v>1992</v>
      </c>
      <c r="AC345" t="s">
        <v>84</v>
      </c>
      <c r="AD345" t="s">
        <v>817</v>
      </c>
      <c r="AE345" t="s">
        <v>818</v>
      </c>
      <c r="AF345" t="s">
        <v>821</v>
      </c>
      <c r="AG345" t="s">
        <v>818</v>
      </c>
      <c r="AH345" t="s">
        <v>817</v>
      </c>
      <c r="AX345" t="s">
        <v>1990</v>
      </c>
      <c r="AY345" t="s">
        <v>818</v>
      </c>
      <c r="AZ345" t="s">
        <v>818</v>
      </c>
      <c r="BA345" t="s">
        <v>818</v>
      </c>
      <c r="BB345" t="s">
        <v>818</v>
      </c>
      <c r="BC345" t="s">
        <v>818</v>
      </c>
      <c r="BD345" t="s">
        <v>818</v>
      </c>
      <c r="BE345" t="s">
        <v>818</v>
      </c>
      <c r="BF345" t="s">
        <v>818</v>
      </c>
      <c r="BG345" t="s">
        <v>818</v>
      </c>
      <c r="BH345" t="s">
        <v>818</v>
      </c>
      <c r="BI345" t="s">
        <v>818</v>
      </c>
      <c r="BJ345" t="s">
        <v>818</v>
      </c>
      <c r="BK345" t="s">
        <v>818</v>
      </c>
      <c r="BL345" t="s">
        <v>818</v>
      </c>
      <c r="BM345" t="s">
        <v>818</v>
      </c>
      <c r="BN345" t="s">
        <v>818</v>
      </c>
      <c r="BO345" t="s">
        <v>818</v>
      </c>
      <c r="BP345" t="s">
        <v>818</v>
      </c>
    </row>
    <row r="349" spans="1:75" x14ac:dyDescent="0.35">
      <c r="D349" s="7"/>
    </row>
  </sheetData>
  <autoFilter ref="A1:BW345" xr:uid="{00000000-0001-0000-0000-000000000000}"/>
  <phoneticPr fontId="18" type="noConversion"/>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088B0-BECD-46BF-B038-889F35BE9857}">
  <sheetPr filterMode="1"/>
  <dimension ref="A1:BE94"/>
  <sheetViews>
    <sheetView topLeftCell="AU1" zoomScale="80" zoomScaleNormal="80" workbookViewId="0">
      <selection activeCell="AZ7" sqref="AZ7:BF31"/>
    </sheetView>
  </sheetViews>
  <sheetFormatPr defaultRowHeight="14.5" x14ac:dyDescent="0.35"/>
  <cols>
    <col min="1" max="1" width="11.54296875" customWidth="1"/>
    <col min="2" max="2" width="23.81640625" customWidth="1"/>
    <col min="3" max="3" width="170.54296875" bestFit="1" customWidth="1"/>
    <col min="4" max="4" width="40.453125" bestFit="1" customWidth="1"/>
    <col min="5" max="5" width="20.453125" bestFit="1" customWidth="1"/>
    <col min="6" max="6" width="23.453125" bestFit="1" customWidth="1"/>
    <col min="7" max="7" width="29.1796875" bestFit="1" customWidth="1"/>
    <col min="8" max="8" width="22.26953125" bestFit="1" customWidth="1"/>
    <col min="9" max="9" width="22.54296875" bestFit="1" customWidth="1"/>
    <col min="10" max="10" width="28.26953125" bestFit="1" customWidth="1"/>
    <col min="11" max="12" width="28.7265625" bestFit="1" customWidth="1"/>
    <col min="13" max="13" width="27.7265625" bestFit="1" customWidth="1"/>
    <col min="14" max="14" width="28.26953125" bestFit="1" customWidth="1"/>
    <col min="15" max="15" width="39.81640625" bestFit="1" customWidth="1"/>
    <col min="16" max="16" width="40.453125" bestFit="1" customWidth="1"/>
    <col min="17" max="17" width="26.26953125" bestFit="1" customWidth="1"/>
    <col min="18" max="19" width="26.81640625" bestFit="1" customWidth="1"/>
    <col min="20" max="20" width="25.54296875" bestFit="1" customWidth="1"/>
    <col min="21" max="22" width="26.26953125" bestFit="1" customWidth="1"/>
    <col min="23" max="23" width="35.453125" bestFit="1" customWidth="1"/>
    <col min="24" max="24" width="17" bestFit="1" customWidth="1"/>
    <col min="25" max="25" width="24.7265625" bestFit="1" customWidth="1"/>
    <col min="26" max="26" width="24" bestFit="1" customWidth="1"/>
    <col min="27" max="27" width="25.81640625" bestFit="1" customWidth="1"/>
    <col min="28" max="28" width="15.81640625" bestFit="1" customWidth="1"/>
    <col min="29" max="29" width="26.26953125" bestFit="1" customWidth="1"/>
    <col min="30" max="30" width="23.453125" bestFit="1" customWidth="1"/>
    <col min="31" max="31" width="24.81640625" bestFit="1" customWidth="1"/>
    <col min="32" max="32" width="33.26953125" bestFit="1" customWidth="1"/>
    <col min="33" max="33" width="24.1796875" bestFit="1" customWidth="1"/>
    <col min="34" max="34" width="32.54296875" bestFit="1" customWidth="1"/>
    <col min="35" max="35" width="37.54296875" bestFit="1" customWidth="1"/>
    <col min="36" max="36" width="19.7265625" bestFit="1" customWidth="1"/>
    <col min="37" max="37" width="24.81640625" bestFit="1" customWidth="1"/>
    <col min="38" max="38" width="17.54296875" bestFit="1" customWidth="1"/>
    <col min="39" max="39" width="31.26953125" bestFit="1" customWidth="1"/>
    <col min="40" max="40" width="35.1796875" bestFit="1" customWidth="1"/>
    <col min="41" max="41" width="31.54296875" bestFit="1" customWidth="1"/>
    <col min="42" max="43" width="23" bestFit="1" customWidth="1"/>
    <col min="44" max="44" width="67.26953125" bestFit="1" customWidth="1"/>
    <col min="45" max="45" width="198" bestFit="1" customWidth="1"/>
    <col min="46" max="46" width="47.54296875" bestFit="1" customWidth="1"/>
    <col min="47" max="47" width="14.7265625" customWidth="1"/>
    <col min="48" max="48" width="64.453125" bestFit="1" customWidth="1"/>
    <col min="49" max="50" width="18.81640625" customWidth="1"/>
    <col min="51" max="51" width="15.81640625" customWidth="1"/>
    <col min="52" max="52" width="18.453125" customWidth="1"/>
    <col min="53" max="53" width="18" customWidth="1"/>
    <col min="54" max="54" width="16.81640625" customWidth="1"/>
    <col min="55" max="55" width="19.453125" customWidth="1"/>
    <col min="56" max="57" width="19.1796875" bestFit="1" customWidth="1"/>
  </cols>
  <sheetData>
    <row r="1" spans="1:57" x14ac:dyDescent="0.35">
      <c r="A1" s="1" t="s">
        <v>2052</v>
      </c>
      <c r="B1" s="1" t="s">
        <v>2053</v>
      </c>
      <c r="C1" s="1" t="s">
        <v>2</v>
      </c>
      <c r="D1" s="1" t="s">
        <v>7</v>
      </c>
      <c r="E1" s="1" t="s">
        <v>1807</v>
      </c>
      <c r="F1" s="1" t="s">
        <v>1810</v>
      </c>
      <c r="G1" s="1" t="s">
        <v>1809</v>
      </c>
      <c r="H1" s="1" t="s">
        <v>1811</v>
      </c>
      <c r="I1" s="1" t="s">
        <v>1812</v>
      </c>
      <c r="J1" s="1" t="s">
        <v>1813</v>
      </c>
      <c r="K1" s="1" t="s">
        <v>1814</v>
      </c>
      <c r="L1" s="1" t="s">
        <v>1815</v>
      </c>
      <c r="M1" s="1" t="s">
        <v>1849</v>
      </c>
      <c r="N1" s="1" t="s">
        <v>1850</v>
      </c>
      <c r="O1" s="1" t="s">
        <v>1853</v>
      </c>
      <c r="P1" s="1" t="s">
        <v>1854</v>
      </c>
      <c r="Q1" s="1" t="s">
        <v>1997</v>
      </c>
      <c r="R1" s="1" t="s">
        <v>1998</v>
      </c>
      <c r="S1" s="1" t="s">
        <v>1999</v>
      </c>
      <c r="T1" s="1" t="s">
        <v>1994</v>
      </c>
      <c r="U1" s="1" t="s">
        <v>1995</v>
      </c>
      <c r="V1" s="1" t="s">
        <v>1996</v>
      </c>
      <c r="W1" s="1" t="s">
        <v>1993</v>
      </c>
      <c r="X1" s="1" t="s">
        <v>1858</v>
      </c>
      <c r="Y1" s="1" t="s">
        <v>1859</v>
      </c>
      <c r="Z1" s="1" t="s">
        <v>1860</v>
      </c>
      <c r="AA1" s="1" t="s">
        <v>1861</v>
      </c>
      <c r="AB1" s="1" t="s">
        <v>1862</v>
      </c>
      <c r="AC1" s="1" t="s">
        <v>1863</v>
      </c>
      <c r="AD1" s="1" t="s">
        <v>1895</v>
      </c>
      <c r="AE1" s="1" t="s">
        <v>2026</v>
      </c>
      <c r="AF1" s="1" t="s">
        <v>2027</v>
      </c>
      <c r="AG1" s="1" t="s">
        <v>1864</v>
      </c>
      <c r="AH1" s="1" t="s">
        <v>1865</v>
      </c>
      <c r="AI1" s="1" t="s">
        <v>1866</v>
      </c>
      <c r="AJ1" s="1" t="s">
        <v>1867</v>
      </c>
      <c r="AK1" s="1" t="s">
        <v>1868</v>
      </c>
      <c r="AL1" s="1" t="s">
        <v>1869</v>
      </c>
      <c r="AM1" s="1" t="s">
        <v>1870</v>
      </c>
      <c r="AN1" s="1" t="s">
        <v>1871</v>
      </c>
      <c r="AO1" s="1" t="s">
        <v>1872</v>
      </c>
      <c r="AP1" s="1" t="s">
        <v>1898</v>
      </c>
      <c r="AQ1" s="1" t="s">
        <v>1899</v>
      </c>
      <c r="AR1" s="1" t="s">
        <v>1900</v>
      </c>
      <c r="AS1" s="1" t="s">
        <v>1901</v>
      </c>
      <c r="AT1" s="1" t="s">
        <v>2035</v>
      </c>
      <c r="AU1" s="1" t="s">
        <v>2106</v>
      </c>
      <c r="AV1" s="1" t="s">
        <v>2107</v>
      </c>
      <c r="AW1" s="1" t="s">
        <v>2082</v>
      </c>
      <c r="AX1" s="1" t="s">
        <v>2083</v>
      </c>
      <c r="AY1" s="1" t="s">
        <v>2084</v>
      </c>
      <c r="AZ1" s="1" t="s">
        <v>2085</v>
      </c>
      <c r="BA1" s="1" t="s">
        <v>2086</v>
      </c>
      <c r="BB1" s="1" t="s">
        <v>2087</v>
      </c>
      <c r="BC1" s="1" t="s">
        <v>2088</v>
      </c>
      <c r="BD1" s="1" t="s">
        <v>2089</v>
      </c>
      <c r="BE1" s="1" t="s">
        <v>2090</v>
      </c>
    </row>
    <row r="2" spans="1:57" s="3" customFormat="1" x14ac:dyDescent="0.35">
      <c r="A2" s="2">
        <v>5865</v>
      </c>
      <c r="B2" s="3">
        <v>1</v>
      </c>
      <c r="C2" s="3" t="s">
        <v>674</v>
      </c>
      <c r="D2" s="3" t="s">
        <v>810</v>
      </c>
      <c r="E2" s="3" t="s">
        <v>819</v>
      </c>
      <c r="F2" s="3" t="s">
        <v>818</v>
      </c>
      <c r="G2" s="3" t="s">
        <v>819</v>
      </c>
      <c r="H2" s="3" t="s">
        <v>819</v>
      </c>
      <c r="I2" s="3" t="s">
        <v>817</v>
      </c>
      <c r="J2" s="3">
        <v>0</v>
      </c>
      <c r="K2" s="3">
        <v>0</v>
      </c>
      <c r="L2" s="3">
        <v>0</v>
      </c>
      <c r="M2" s="3">
        <v>0</v>
      </c>
      <c r="N2" s="3">
        <v>0</v>
      </c>
      <c r="O2" s="3">
        <v>0</v>
      </c>
      <c r="P2" s="3">
        <v>0</v>
      </c>
      <c r="Q2" s="3" t="s">
        <v>2022</v>
      </c>
      <c r="R2" s="3" t="s">
        <v>2002</v>
      </c>
      <c r="S2" s="3">
        <v>0</v>
      </c>
      <c r="T2" s="3">
        <v>0</v>
      </c>
      <c r="U2" s="3">
        <v>0</v>
      </c>
      <c r="V2" s="3">
        <v>0</v>
      </c>
      <c r="W2" s="3" t="s">
        <v>676</v>
      </c>
      <c r="X2" s="3" t="s">
        <v>818</v>
      </c>
      <c r="Y2" s="3" t="s">
        <v>818</v>
      </c>
      <c r="Z2" s="3" t="s">
        <v>1878</v>
      </c>
      <c r="AA2" s="3" t="s">
        <v>818</v>
      </c>
      <c r="AB2" s="3" t="s">
        <v>818</v>
      </c>
      <c r="AC2" s="3" t="s">
        <v>818</v>
      </c>
      <c r="AD2" s="3" t="s">
        <v>1877</v>
      </c>
      <c r="AE2" s="3" t="s">
        <v>818</v>
      </c>
      <c r="AF2" s="3" t="s">
        <v>818</v>
      </c>
      <c r="AG2" s="3" t="s">
        <v>818</v>
      </c>
      <c r="AH2" s="3" t="s">
        <v>1878</v>
      </c>
      <c r="AI2" s="3" t="s">
        <v>818</v>
      </c>
      <c r="AJ2" s="3" t="s">
        <v>818</v>
      </c>
      <c r="AK2" s="3" t="s">
        <v>818</v>
      </c>
      <c r="AL2" s="3" t="s">
        <v>818</v>
      </c>
      <c r="AM2" s="3" t="s">
        <v>818</v>
      </c>
      <c r="AN2" s="3" t="s">
        <v>818</v>
      </c>
      <c r="AO2" s="3" t="s">
        <v>818</v>
      </c>
      <c r="AP2" s="3">
        <v>0</v>
      </c>
      <c r="AQ2" s="3">
        <v>0</v>
      </c>
      <c r="AR2" s="3">
        <v>0</v>
      </c>
      <c r="AS2" s="3">
        <v>0</v>
      </c>
      <c r="AT2" s="3">
        <v>0</v>
      </c>
      <c r="AU2" s="3" t="s">
        <v>2063</v>
      </c>
    </row>
    <row r="3" spans="1:57" x14ac:dyDescent="0.35">
      <c r="A3" s="4">
        <v>5865</v>
      </c>
      <c r="B3">
        <v>2</v>
      </c>
      <c r="C3" t="s">
        <v>674</v>
      </c>
      <c r="D3" t="s">
        <v>810</v>
      </c>
      <c r="E3" t="s">
        <v>819</v>
      </c>
      <c r="F3" t="s">
        <v>818</v>
      </c>
      <c r="G3" t="s">
        <v>817</v>
      </c>
      <c r="H3" t="s">
        <v>819</v>
      </c>
      <c r="I3" t="s">
        <v>817</v>
      </c>
      <c r="J3">
        <v>0</v>
      </c>
      <c r="K3">
        <v>0</v>
      </c>
      <c r="L3">
        <v>0</v>
      </c>
      <c r="M3">
        <v>0</v>
      </c>
      <c r="N3">
        <v>0</v>
      </c>
      <c r="O3">
        <v>0</v>
      </c>
      <c r="P3">
        <v>0</v>
      </c>
      <c r="Q3" t="s">
        <v>2022</v>
      </c>
      <c r="R3" t="s">
        <v>2002</v>
      </c>
      <c r="S3">
        <v>0</v>
      </c>
      <c r="T3">
        <v>0</v>
      </c>
      <c r="U3">
        <v>0</v>
      </c>
      <c r="V3">
        <v>0</v>
      </c>
      <c r="W3" t="s">
        <v>676</v>
      </c>
      <c r="X3" t="s">
        <v>818</v>
      </c>
      <c r="Y3" t="s">
        <v>818</v>
      </c>
      <c r="Z3" t="s">
        <v>1876</v>
      </c>
      <c r="AA3" t="s">
        <v>818</v>
      </c>
      <c r="AB3" t="s">
        <v>818</v>
      </c>
      <c r="AC3" t="s">
        <v>818</v>
      </c>
      <c r="AD3" t="s">
        <v>1878</v>
      </c>
      <c r="AE3" t="s">
        <v>818</v>
      </c>
      <c r="AF3" t="s">
        <v>818</v>
      </c>
      <c r="AG3" t="s">
        <v>818</v>
      </c>
      <c r="AH3" t="s">
        <v>1877</v>
      </c>
      <c r="AI3" t="s">
        <v>818</v>
      </c>
      <c r="AJ3" t="s">
        <v>818</v>
      </c>
      <c r="AK3" t="s">
        <v>818</v>
      </c>
      <c r="AL3" t="s">
        <v>818</v>
      </c>
      <c r="AM3" t="s">
        <v>818</v>
      </c>
      <c r="AN3" t="s">
        <v>818</v>
      </c>
      <c r="AO3" t="s">
        <v>818</v>
      </c>
      <c r="AP3">
        <v>0</v>
      </c>
      <c r="AQ3">
        <v>0</v>
      </c>
      <c r="AR3">
        <v>0</v>
      </c>
      <c r="AS3">
        <v>0</v>
      </c>
      <c r="AT3">
        <v>0</v>
      </c>
      <c r="AU3" t="s">
        <v>2063</v>
      </c>
    </row>
    <row r="4" spans="1:57" s="6" customFormat="1" x14ac:dyDescent="0.35">
      <c r="A4" s="5">
        <v>5865</v>
      </c>
      <c r="B4" s="6">
        <v>3</v>
      </c>
      <c r="C4" s="6" t="s">
        <v>674</v>
      </c>
      <c r="D4" s="6" t="s">
        <v>810</v>
      </c>
      <c r="E4" s="6" t="s">
        <v>817</v>
      </c>
      <c r="F4" s="6" t="s">
        <v>818</v>
      </c>
      <c r="G4" s="6" t="s">
        <v>819</v>
      </c>
      <c r="H4" s="6" t="s">
        <v>819</v>
      </c>
      <c r="I4" s="6" t="s">
        <v>817</v>
      </c>
      <c r="J4" s="6">
        <v>0</v>
      </c>
      <c r="K4" s="6">
        <v>0</v>
      </c>
      <c r="L4" s="6">
        <v>0</v>
      </c>
      <c r="M4" s="6">
        <v>0</v>
      </c>
      <c r="N4" s="6">
        <v>0</v>
      </c>
      <c r="O4" s="6" t="s">
        <v>830</v>
      </c>
      <c r="P4" s="6">
        <v>0</v>
      </c>
      <c r="Q4" s="6">
        <v>0</v>
      </c>
      <c r="R4" s="6">
        <v>0</v>
      </c>
      <c r="S4" s="6">
        <v>0</v>
      </c>
      <c r="T4" s="6" t="s">
        <v>2002</v>
      </c>
      <c r="U4" s="6">
        <v>0</v>
      </c>
      <c r="V4" s="6">
        <v>0</v>
      </c>
      <c r="W4" s="6" t="s">
        <v>831</v>
      </c>
      <c r="X4" s="6" t="s">
        <v>818</v>
      </c>
      <c r="Y4" s="6" t="s">
        <v>818</v>
      </c>
      <c r="Z4" s="6" t="s">
        <v>1876</v>
      </c>
      <c r="AA4" s="6" t="s">
        <v>818</v>
      </c>
      <c r="AB4" s="6" t="s">
        <v>818</v>
      </c>
      <c r="AC4" s="6" t="s">
        <v>818</v>
      </c>
      <c r="AD4" s="6" t="s">
        <v>1878</v>
      </c>
      <c r="AE4" s="6" t="s">
        <v>818</v>
      </c>
      <c r="AF4" s="6" t="s">
        <v>818</v>
      </c>
      <c r="AG4" s="6" t="s">
        <v>818</v>
      </c>
      <c r="AH4" s="6" t="s">
        <v>1878</v>
      </c>
      <c r="AI4" s="6" t="s">
        <v>818</v>
      </c>
      <c r="AJ4" s="6" t="s">
        <v>818</v>
      </c>
      <c r="AK4" s="6" t="s">
        <v>818</v>
      </c>
      <c r="AL4" s="6" t="s">
        <v>818</v>
      </c>
      <c r="AM4" s="6" t="s">
        <v>818</v>
      </c>
      <c r="AN4" s="6" t="s">
        <v>818</v>
      </c>
      <c r="AO4" s="6" t="s">
        <v>818</v>
      </c>
      <c r="AP4" s="6">
        <v>0</v>
      </c>
      <c r="AQ4" s="6">
        <v>0</v>
      </c>
      <c r="AR4" s="6">
        <v>0</v>
      </c>
      <c r="AS4" s="6">
        <v>0</v>
      </c>
      <c r="AT4" s="6">
        <v>0</v>
      </c>
      <c r="AU4" s="6" t="s">
        <v>2063</v>
      </c>
    </row>
    <row r="5" spans="1:57" x14ac:dyDescent="0.35">
      <c r="A5">
        <v>5809</v>
      </c>
      <c r="B5">
        <v>1</v>
      </c>
      <c r="C5" t="s">
        <v>783</v>
      </c>
      <c r="D5" t="s">
        <v>810</v>
      </c>
      <c r="E5" t="s">
        <v>818</v>
      </c>
      <c r="F5" t="s">
        <v>818</v>
      </c>
      <c r="G5" t="s">
        <v>819</v>
      </c>
      <c r="H5" t="s">
        <v>818</v>
      </c>
      <c r="I5" t="s">
        <v>817</v>
      </c>
      <c r="J5" t="s">
        <v>1822</v>
      </c>
      <c r="K5">
        <v>0</v>
      </c>
      <c r="L5">
        <v>0</v>
      </c>
      <c r="M5">
        <v>0</v>
      </c>
      <c r="N5">
        <v>0</v>
      </c>
      <c r="O5" t="s">
        <v>486</v>
      </c>
      <c r="P5">
        <v>0</v>
      </c>
      <c r="Q5">
        <v>0</v>
      </c>
      <c r="R5">
        <v>0</v>
      </c>
      <c r="S5">
        <v>0</v>
      </c>
      <c r="T5">
        <v>0</v>
      </c>
      <c r="U5">
        <v>0</v>
      </c>
      <c r="V5">
        <v>0</v>
      </c>
      <c r="W5" t="s">
        <v>189</v>
      </c>
      <c r="X5" t="s">
        <v>818</v>
      </c>
      <c r="Y5" t="s">
        <v>818</v>
      </c>
      <c r="Z5" t="s">
        <v>1876</v>
      </c>
      <c r="AA5" t="s">
        <v>818</v>
      </c>
      <c r="AB5" t="s">
        <v>818</v>
      </c>
      <c r="AC5" t="s">
        <v>818</v>
      </c>
      <c r="AD5" t="s">
        <v>818</v>
      </c>
      <c r="AE5" t="s">
        <v>818</v>
      </c>
      <c r="AF5" t="s">
        <v>818</v>
      </c>
      <c r="AG5" t="s">
        <v>818</v>
      </c>
      <c r="AH5" t="s">
        <v>818</v>
      </c>
      <c r="AI5" t="s">
        <v>818</v>
      </c>
      <c r="AJ5" t="s">
        <v>818</v>
      </c>
      <c r="AK5" t="s">
        <v>818</v>
      </c>
      <c r="AL5" t="s">
        <v>818</v>
      </c>
      <c r="AM5" t="s">
        <v>818</v>
      </c>
      <c r="AN5" t="s">
        <v>818</v>
      </c>
      <c r="AO5" t="s">
        <v>818</v>
      </c>
      <c r="AP5">
        <v>0</v>
      </c>
      <c r="AQ5">
        <v>0</v>
      </c>
      <c r="AR5">
        <v>0</v>
      </c>
      <c r="AS5">
        <v>0</v>
      </c>
      <c r="AT5">
        <v>0</v>
      </c>
    </row>
    <row r="6" spans="1:57" x14ac:dyDescent="0.35">
      <c r="A6">
        <v>5809</v>
      </c>
      <c r="B6">
        <v>2</v>
      </c>
      <c r="C6" t="s">
        <v>783</v>
      </c>
      <c r="D6" t="s">
        <v>810</v>
      </c>
      <c r="E6" t="s">
        <v>818</v>
      </c>
      <c r="F6" t="s">
        <v>818</v>
      </c>
      <c r="G6" t="s">
        <v>819</v>
      </c>
      <c r="H6" t="s">
        <v>818</v>
      </c>
      <c r="I6" t="s">
        <v>817</v>
      </c>
      <c r="J6" t="s">
        <v>1822</v>
      </c>
      <c r="K6">
        <v>0</v>
      </c>
      <c r="L6">
        <v>0</v>
      </c>
      <c r="M6" t="s">
        <v>472</v>
      </c>
      <c r="N6">
        <v>0</v>
      </c>
      <c r="O6">
        <v>0</v>
      </c>
      <c r="P6">
        <v>0</v>
      </c>
      <c r="Q6">
        <v>0</v>
      </c>
      <c r="R6">
        <v>0</v>
      </c>
      <c r="S6">
        <v>0</v>
      </c>
      <c r="T6">
        <v>0</v>
      </c>
      <c r="U6">
        <v>0</v>
      </c>
      <c r="V6">
        <v>0</v>
      </c>
      <c r="W6" t="s">
        <v>189</v>
      </c>
      <c r="X6" t="s">
        <v>818</v>
      </c>
      <c r="Y6" t="s">
        <v>818</v>
      </c>
      <c r="Z6" t="s">
        <v>1876</v>
      </c>
      <c r="AA6" t="s">
        <v>818</v>
      </c>
      <c r="AB6" t="s">
        <v>818</v>
      </c>
      <c r="AC6" t="s">
        <v>818</v>
      </c>
      <c r="AD6" t="s">
        <v>818</v>
      </c>
      <c r="AE6" t="s">
        <v>818</v>
      </c>
      <c r="AF6" t="s">
        <v>818</v>
      </c>
      <c r="AG6" t="s">
        <v>818</v>
      </c>
      <c r="AH6" t="s">
        <v>818</v>
      </c>
      <c r="AI6" t="s">
        <v>818</v>
      </c>
      <c r="AJ6" t="s">
        <v>818</v>
      </c>
      <c r="AK6" t="s">
        <v>818</v>
      </c>
      <c r="AL6" t="s">
        <v>818</v>
      </c>
      <c r="AM6" t="s">
        <v>818</v>
      </c>
      <c r="AN6" t="s">
        <v>818</v>
      </c>
      <c r="AO6" t="s">
        <v>818</v>
      </c>
      <c r="AP6">
        <v>0</v>
      </c>
      <c r="AQ6">
        <v>0</v>
      </c>
      <c r="AR6">
        <v>0</v>
      </c>
      <c r="AS6">
        <v>0</v>
      </c>
      <c r="AT6">
        <v>0</v>
      </c>
    </row>
    <row r="7" spans="1:57" s="3" customFormat="1" x14ac:dyDescent="0.35">
      <c r="A7" s="2">
        <v>6020</v>
      </c>
      <c r="B7" s="3">
        <v>1</v>
      </c>
      <c r="C7" s="3" t="s">
        <v>363</v>
      </c>
      <c r="D7" s="3" t="s">
        <v>812</v>
      </c>
      <c r="E7" s="3" t="s">
        <v>819</v>
      </c>
      <c r="F7" s="3" t="s">
        <v>818</v>
      </c>
      <c r="G7" s="3" t="s">
        <v>818</v>
      </c>
      <c r="H7" s="3" t="s">
        <v>818</v>
      </c>
      <c r="I7" s="3" t="s">
        <v>818</v>
      </c>
      <c r="J7" s="3">
        <v>0</v>
      </c>
      <c r="K7" s="3">
        <v>0</v>
      </c>
      <c r="L7" s="3">
        <v>0</v>
      </c>
      <c r="M7" s="3">
        <v>0</v>
      </c>
      <c r="N7" s="3">
        <v>0</v>
      </c>
      <c r="O7" s="3">
        <v>0</v>
      </c>
      <c r="P7" s="3">
        <v>0</v>
      </c>
      <c r="Q7" s="3" t="s">
        <v>2000</v>
      </c>
      <c r="R7" s="3">
        <v>0</v>
      </c>
      <c r="S7" s="3">
        <v>0</v>
      </c>
      <c r="T7" s="3">
        <v>0</v>
      </c>
      <c r="U7" s="3">
        <v>0</v>
      </c>
      <c r="V7" s="3">
        <v>0</v>
      </c>
      <c r="W7" s="3" t="s">
        <v>846</v>
      </c>
      <c r="X7" s="3" t="s">
        <v>818</v>
      </c>
      <c r="Y7" s="3" t="s">
        <v>818</v>
      </c>
      <c r="Z7" s="3" t="s">
        <v>818</v>
      </c>
      <c r="AA7" s="3" t="s">
        <v>818</v>
      </c>
      <c r="AB7" s="3" t="s">
        <v>1877</v>
      </c>
      <c r="AC7" s="3" t="s">
        <v>818</v>
      </c>
      <c r="AD7" s="3" t="s">
        <v>818</v>
      </c>
      <c r="AE7" s="3" t="s">
        <v>818</v>
      </c>
      <c r="AF7" s="3" t="s">
        <v>818</v>
      </c>
      <c r="AG7" s="3" t="s">
        <v>1877</v>
      </c>
      <c r="AH7" s="3" t="s">
        <v>818</v>
      </c>
      <c r="AI7" s="3" t="s">
        <v>818</v>
      </c>
      <c r="AJ7" s="3" t="s">
        <v>818</v>
      </c>
      <c r="AK7" s="3" t="s">
        <v>818</v>
      </c>
      <c r="AL7" s="3" t="s">
        <v>818</v>
      </c>
      <c r="AM7" s="3" t="s">
        <v>818</v>
      </c>
      <c r="AN7" s="3" t="s">
        <v>818</v>
      </c>
      <c r="AO7" s="3" t="s">
        <v>818</v>
      </c>
      <c r="AP7" s="3">
        <v>0</v>
      </c>
      <c r="AQ7" s="3">
        <v>0</v>
      </c>
      <c r="AR7" s="3" t="s">
        <v>1894</v>
      </c>
      <c r="AS7" s="3">
        <v>0</v>
      </c>
      <c r="AT7" s="3">
        <v>0</v>
      </c>
    </row>
    <row r="8" spans="1:57" s="6" customFormat="1" x14ac:dyDescent="0.35">
      <c r="A8" s="5">
        <v>6020</v>
      </c>
      <c r="B8" s="6">
        <v>2</v>
      </c>
      <c r="C8" s="6" t="s">
        <v>363</v>
      </c>
      <c r="D8" s="6" t="s">
        <v>812</v>
      </c>
      <c r="E8" s="6" t="s">
        <v>819</v>
      </c>
      <c r="F8" s="6" t="s">
        <v>818</v>
      </c>
      <c r="G8" s="6" t="s">
        <v>818</v>
      </c>
      <c r="H8" s="6" t="s">
        <v>818</v>
      </c>
      <c r="I8" s="6" t="s">
        <v>818</v>
      </c>
      <c r="J8" s="6">
        <v>0</v>
      </c>
      <c r="K8" s="6">
        <v>0</v>
      </c>
      <c r="L8" s="6">
        <v>0</v>
      </c>
      <c r="M8" s="6">
        <v>0</v>
      </c>
      <c r="N8" s="6">
        <v>0</v>
      </c>
      <c r="O8" s="6">
        <v>0</v>
      </c>
      <c r="P8" s="6">
        <v>0</v>
      </c>
      <c r="Q8" s="6" t="s">
        <v>2000</v>
      </c>
      <c r="R8" s="6">
        <v>0</v>
      </c>
      <c r="S8" s="6">
        <v>0</v>
      </c>
      <c r="T8" s="6">
        <v>0</v>
      </c>
      <c r="U8" s="6">
        <v>0</v>
      </c>
      <c r="V8" s="6">
        <v>0</v>
      </c>
      <c r="W8" s="6" t="s">
        <v>846</v>
      </c>
      <c r="X8" s="6" t="s">
        <v>818</v>
      </c>
      <c r="Y8" s="6" t="s">
        <v>818</v>
      </c>
      <c r="Z8" s="6" t="s">
        <v>818</v>
      </c>
      <c r="AA8" s="6" t="s">
        <v>818</v>
      </c>
      <c r="AB8" s="6" t="s">
        <v>1877</v>
      </c>
      <c r="AC8" s="6" t="s">
        <v>818</v>
      </c>
      <c r="AD8" s="6" t="s">
        <v>818</v>
      </c>
      <c r="AE8" s="6" t="s">
        <v>818</v>
      </c>
      <c r="AF8" s="6" t="s">
        <v>818</v>
      </c>
      <c r="AG8" s="6" t="s">
        <v>1877</v>
      </c>
      <c r="AH8" s="6" t="s">
        <v>818</v>
      </c>
      <c r="AI8" s="6" t="s">
        <v>818</v>
      </c>
      <c r="AJ8" s="6" t="s">
        <v>818</v>
      </c>
      <c r="AK8" s="6" t="s">
        <v>818</v>
      </c>
      <c r="AL8" s="6" t="s">
        <v>818</v>
      </c>
      <c r="AM8" s="6" t="s">
        <v>818</v>
      </c>
      <c r="AN8" s="6" t="s">
        <v>818</v>
      </c>
      <c r="AO8" s="6" t="s">
        <v>818</v>
      </c>
      <c r="AP8" s="6">
        <v>0</v>
      </c>
      <c r="AQ8" s="6">
        <v>0</v>
      </c>
      <c r="AR8" s="6" t="s">
        <v>1893</v>
      </c>
      <c r="AS8" s="6">
        <v>0</v>
      </c>
      <c r="AT8" s="6">
        <v>0</v>
      </c>
    </row>
    <row r="9" spans="1:57" s="3" customFormat="1" x14ac:dyDescent="0.35">
      <c r="A9" s="2">
        <v>5945</v>
      </c>
      <c r="B9" s="3">
        <v>1</v>
      </c>
      <c r="C9" s="3" t="s">
        <v>515</v>
      </c>
      <c r="D9" s="3" t="s">
        <v>14</v>
      </c>
      <c r="E9" s="3" t="s">
        <v>819</v>
      </c>
      <c r="F9" s="3" t="s">
        <v>818</v>
      </c>
      <c r="G9" s="3" t="s">
        <v>817</v>
      </c>
      <c r="H9" s="3" t="s">
        <v>817</v>
      </c>
      <c r="I9" s="3" t="s">
        <v>819</v>
      </c>
      <c r="J9" s="3" t="s">
        <v>1837</v>
      </c>
      <c r="K9" s="3">
        <v>0</v>
      </c>
      <c r="L9" s="3">
        <v>0</v>
      </c>
      <c r="M9" s="3" t="s">
        <v>2017</v>
      </c>
      <c r="N9" s="3">
        <v>0</v>
      </c>
      <c r="O9" s="3" t="s">
        <v>830</v>
      </c>
      <c r="P9" s="3">
        <v>0</v>
      </c>
      <c r="Q9" s="3">
        <v>0</v>
      </c>
      <c r="R9" s="3">
        <v>0</v>
      </c>
      <c r="S9" s="3">
        <v>0</v>
      </c>
      <c r="T9" s="3" t="s">
        <v>2022</v>
      </c>
      <c r="U9" s="3">
        <v>0</v>
      </c>
      <c r="V9" s="3">
        <v>0</v>
      </c>
      <c r="W9" s="3" t="s">
        <v>2019</v>
      </c>
      <c r="X9" s="3" t="s">
        <v>818</v>
      </c>
      <c r="Y9" s="3" t="s">
        <v>818</v>
      </c>
      <c r="Z9" s="3" t="s">
        <v>818</v>
      </c>
      <c r="AA9" s="3" t="s">
        <v>818</v>
      </c>
      <c r="AB9" s="3" t="s">
        <v>818</v>
      </c>
      <c r="AC9" s="3" t="s">
        <v>818</v>
      </c>
      <c r="AD9" s="3" t="s">
        <v>818</v>
      </c>
      <c r="AE9" s="3" t="s">
        <v>818</v>
      </c>
      <c r="AF9" s="3" t="s">
        <v>818</v>
      </c>
      <c r="AG9" s="3" t="s">
        <v>818</v>
      </c>
      <c r="AH9" s="3" t="s">
        <v>818</v>
      </c>
      <c r="AI9" s="3" t="s">
        <v>1876</v>
      </c>
      <c r="AJ9" s="3" t="s">
        <v>818</v>
      </c>
      <c r="AK9" s="3" t="s">
        <v>818</v>
      </c>
      <c r="AL9" s="3" t="s">
        <v>818</v>
      </c>
      <c r="AM9" s="3" t="s">
        <v>818</v>
      </c>
      <c r="AN9" s="3" t="s">
        <v>818</v>
      </c>
      <c r="AO9" s="3" t="s">
        <v>818</v>
      </c>
      <c r="AP9" s="3">
        <v>0</v>
      </c>
      <c r="AQ9" s="3">
        <v>0</v>
      </c>
      <c r="AR9" s="3">
        <v>0</v>
      </c>
      <c r="AS9" s="3" t="s">
        <v>517</v>
      </c>
      <c r="AT9" s="3">
        <v>0</v>
      </c>
      <c r="AU9" s="6" t="s">
        <v>2073</v>
      </c>
    </row>
    <row r="10" spans="1:57" s="6" customFormat="1" x14ac:dyDescent="0.35">
      <c r="A10" s="5">
        <v>5945</v>
      </c>
      <c r="B10" s="6">
        <v>2</v>
      </c>
      <c r="C10" s="6" t="s">
        <v>515</v>
      </c>
      <c r="D10" s="6" t="s">
        <v>14</v>
      </c>
      <c r="E10" s="6" t="s">
        <v>817</v>
      </c>
      <c r="F10" s="6" t="s">
        <v>818</v>
      </c>
      <c r="G10" s="6" t="s">
        <v>817</v>
      </c>
      <c r="H10" s="6" t="s">
        <v>817</v>
      </c>
      <c r="I10" s="6" t="s">
        <v>817</v>
      </c>
      <c r="J10" s="6" t="s">
        <v>1837</v>
      </c>
      <c r="K10" s="6">
        <v>0</v>
      </c>
      <c r="L10" s="6">
        <v>0</v>
      </c>
      <c r="M10" s="6">
        <v>0</v>
      </c>
      <c r="N10" s="6">
        <v>0</v>
      </c>
      <c r="O10" s="6" t="s">
        <v>2017</v>
      </c>
      <c r="P10" s="6">
        <v>0</v>
      </c>
      <c r="Q10" s="6">
        <v>0</v>
      </c>
      <c r="R10" s="6">
        <v>0</v>
      </c>
      <c r="S10" s="6">
        <v>0</v>
      </c>
      <c r="T10" s="6" t="s">
        <v>2022</v>
      </c>
      <c r="U10" s="6">
        <v>0</v>
      </c>
      <c r="V10" s="6">
        <v>0</v>
      </c>
      <c r="W10" s="6" t="s">
        <v>2018</v>
      </c>
      <c r="X10" s="6" t="s">
        <v>818</v>
      </c>
      <c r="Y10" s="6" t="s">
        <v>818</v>
      </c>
      <c r="Z10" s="6" t="s">
        <v>818</v>
      </c>
      <c r="AA10" s="6" t="s">
        <v>818</v>
      </c>
      <c r="AB10" s="6" t="s">
        <v>818</v>
      </c>
      <c r="AC10" s="6" t="s">
        <v>818</v>
      </c>
      <c r="AD10" s="6" t="s">
        <v>818</v>
      </c>
      <c r="AE10" s="6" t="s">
        <v>818</v>
      </c>
      <c r="AF10" s="6" t="s">
        <v>818</v>
      </c>
      <c r="AG10" s="6" t="s">
        <v>818</v>
      </c>
      <c r="AH10" s="6" t="s">
        <v>818</v>
      </c>
      <c r="AI10" s="6" t="s">
        <v>1876</v>
      </c>
      <c r="AJ10" s="6" t="s">
        <v>818</v>
      </c>
      <c r="AK10" s="6" t="s">
        <v>818</v>
      </c>
      <c r="AL10" s="6" t="s">
        <v>818</v>
      </c>
      <c r="AM10" s="6" t="s">
        <v>818</v>
      </c>
      <c r="AN10" s="6" t="s">
        <v>818</v>
      </c>
      <c r="AO10" s="6" t="s">
        <v>818</v>
      </c>
      <c r="AP10" s="6">
        <v>0</v>
      </c>
      <c r="AQ10" s="6">
        <v>0</v>
      </c>
      <c r="AR10" s="6">
        <v>0</v>
      </c>
      <c r="AS10" s="6" t="s">
        <v>517</v>
      </c>
      <c r="AT10" s="6">
        <v>0</v>
      </c>
      <c r="AU10" s="6" t="s">
        <v>2073</v>
      </c>
    </row>
    <row r="11" spans="1:57" s="3" customFormat="1" hidden="1" x14ac:dyDescent="0.35">
      <c r="A11" s="2">
        <v>5866</v>
      </c>
      <c r="B11" s="3">
        <v>1</v>
      </c>
      <c r="C11" s="3" t="s">
        <v>672</v>
      </c>
      <c r="D11" s="3" t="s">
        <v>810</v>
      </c>
      <c r="E11" s="3" t="s">
        <v>817</v>
      </c>
      <c r="F11" s="3" t="s">
        <v>819</v>
      </c>
      <c r="G11" s="3" t="s">
        <v>817</v>
      </c>
      <c r="H11" s="3" t="s">
        <v>818</v>
      </c>
      <c r="I11" s="3" t="s">
        <v>818</v>
      </c>
      <c r="J11" s="3" t="s">
        <v>1851</v>
      </c>
      <c r="K11" s="3">
        <v>0</v>
      </c>
      <c r="L11" s="3">
        <v>0</v>
      </c>
      <c r="M11" s="3" t="s">
        <v>472</v>
      </c>
      <c r="N11" s="3" t="s">
        <v>732</v>
      </c>
      <c r="O11" s="3" t="s">
        <v>1839</v>
      </c>
      <c r="P11" s="3" t="s">
        <v>1822</v>
      </c>
      <c r="Q11" s="3">
        <v>0</v>
      </c>
      <c r="R11" s="3">
        <v>0</v>
      </c>
      <c r="S11" s="3">
        <v>0</v>
      </c>
      <c r="T11" s="3">
        <v>0</v>
      </c>
      <c r="U11" s="3">
        <v>0</v>
      </c>
      <c r="V11" s="3">
        <v>0</v>
      </c>
      <c r="W11" s="3" t="s">
        <v>827</v>
      </c>
      <c r="X11" s="3" t="s">
        <v>1878</v>
      </c>
      <c r="Y11" s="3" t="s">
        <v>1878</v>
      </c>
      <c r="Z11" s="3" t="s">
        <v>818</v>
      </c>
      <c r="AA11" s="3" t="s">
        <v>818</v>
      </c>
      <c r="AB11" s="3" t="s">
        <v>818</v>
      </c>
      <c r="AC11" s="3" t="s">
        <v>1877</v>
      </c>
      <c r="AD11" s="3" t="s">
        <v>818</v>
      </c>
      <c r="AE11" s="3" t="s">
        <v>818</v>
      </c>
      <c r="AF11" s="3" t="s">
        <v>818</v>
      </c>
      <c r="AG11" s="3" t="s">
        <v>818</v>
      </c>
      <c r="AH11" s="3" t="s">
        <v>818</v>
      </c>
      <c r="AI11" s="3" t="s">
        <v>818</v>
      </c>
      <c r="AJ11" s="3" t="s">
        <v>818</v>
      </c>
      <c r="AK11" s="3" t="s">
        <v>818</v>
      </c>
      <c r="AL11" s="3" t="s">
        <v>818</v>
      </c>
      <c r="AM11" s="3" t="s">
        <v>818</v>
      </c>
      <c r="AN11" s="3" t="s">
        <v>818</v>
      </c>
      <c r="AO11" s="3" t="s">
        <v>818</v>
      </c>
      <c r="AP11" s="3">
        <v>0</v>
      </c>
      <c r="AQ11" s="3">
        <v>0</v>
      </c>
      <c r="AR11" s="3">
        <v>0</v>
      </c>
      <c r="AS11" s="3" t="s">
        <v>1959</v>
      </c>
      <c r="AT11" s="3" t="s">
        <v>2037</v>
      </c>
      <c r="AU11" s="3" t="s">
        <v>2065</v>
      </c>
      <c r="AV11" s="3" t="s">
        <v>2091</v>
      </c>
      <c r="AW11" s="3">
        <v>1</v>
      </c>
      <c r="AX11" s="3">
        <v>2</v>
      </c>
      <c r="AY11" s="3">
        <v>1</v>
      </c>
      <c r="AZ11" s="3">
        <v>1</v>
      </c>
      <c r="BA11" s="3">
        <v>1</v>
      </c>
      <c r="BB11" s="3">
        <v>1</v>
      </c>
      <c r="BC11" s="3">
        <v>2</v>
      </c>
      <c r="BD11" s="3">
        <v>2</v>
      </c>
      <c r="BE11" s="3">
        <v>2</v>
      </c>
    </row>
    <row r="12" spans="1:57" s="6" customFormat="1" hidden="1" x14ac:dyDescent="0.35">
      <c r="A12" s="5">
        <v>5866</v>
      </c>
      <c r="B12" s="6">
        <v>2</v>
      </c>
      <c r="C12" s="6" t="s">
        <v>672</v>
      </c>
      <c r="D12" s="6" t="s">
        <v>810</v>
      </c>
      <c r="E12" s="6" t="s">
        <v>819</v>
      </c>
      <c r="F12" s="6" t="s">
        <v>817</v>
      </c>
      <c r="G12" s="6" t="s">
        <v>817</v>
      </c>
      <c r="H12" s="6" t="s">
        <v>818</v>
      </c>
      <c r="I12" s="6" t="s">
        <v>818</v>
      </c>
      <c r="J12" s="6" t="s">
        <v>1851</v>
      </c>
      <c r="K12" s="6">
        <v>0</v>
      </c>
      <c r="L12" s="6">
        <v>0</v>
      </c>
      <c r="M12" s="6" t="s">
        <v>1839</v>
      </c>
      <c r="N12" s="6" t="s">
        <v>732</v>
      </c>
      <c r="O12" s="6">
        <v>0</v>
      </c>
      <c r="P12" s="6">
        <v>0</v>
      </c>
      <c r="Q12" s="6">
        <v>0</v>
      </c>
      <c r="R12" s="6">
        <v>0</v>
      </c>
      <c r="S12" s="6">
        <v>0</v>
      </c>
      <c r="T12" s="6" t="s">
        <v>2000</v>
      </c>
      <c r="U12" s="6">
        <v>0</v>
      </c>
      <c r="V12" s="6">
        <v>0</v>
      </c>
      <c r="W12" s="6" t="s">
        <v>828</v>
      </c>
      <c r="X12" s="6" t="s">
        <v>1876</v>
      </c>
      <c r="Y12" s="6" t="s">
        <v>1876</v>
      </c>
      <c r="Z12" s="6" t="s">
        <v>818</v>
      </c>
      <c r="AA12" s="6" t="s">
        <v>818</v>
      </c>
      <c r="AB12" s="6" t="s">
        <v>818</v>
      </c>
      <c r="AC12" s="6" t="s">
        <v>1876</v>
      </c>
      <c r="AD12" s="6" t="s">
        <v>818</v>
      </c>
      <c r="AE12" s="6" t="s">
        <v>818</v>
      </c>
      <c r="AF12" s="6" t="s">
        <v>818</v>
      </c>
      <c r="AG12" s="6" t="s">
        <v>818</v>
      </c>
      <c r="AH12" s="6" t="s">
        <v>818</v>
      </c>
      <c r="AI12" s="6" t="s">
        <v>818</v>
      </c>
      <c r="AJ12" s="6" t="s">
        <v>818</v>
      </c>
      <c r="AK12" s="6" t="s">
        <v>818</v>
      </c>
      <c r="AL12" s="6" t="s">
        <v>818</v>
      </c>
      <c r="AM12" s="6" t="s">
        <v>818</v>
      </c>
      <c r="AN12" s="6" t="s">
        <v>818</v>
      </c>
      <c r="AO12" s="6" t="s">
        <v>818</v>
      </c>
      <c r="AP12" s="6">
        <v>0</v>
      </c>
      <c r="AQ12" s="6">
        <v>0</v>
      </c>
      <c r="AR12" s="6">
        <v>0</v>
      </c>
      <c r="AS12" s="6" t="s">
        <v>829</v>
      </c>
      <c r="AT12" s="6" t="s">
        <v>2038</v>
      </c>
      <c r="AU12" s="6" t="s">
        <v>2064</v>
      </c>
      <c r="AV12" s="6" t="s">
        <v>2092</v>
      </c>
      <c r="AW12" s="6">
        <v>2</v>
      </c>
      <c r="AX12" s="6">
        <v>1</v>
      </c>
      <c r="AY12" s="6">
        <v>1</v>
      </c>
      <c r="AZ12" s="6">
        <v>1</v>
      </c>
      <c r="BA12" s="6">
        <v>1</v>
      </c>
      <c r="BB12" s="6">
        <v>2</v>
      </c>
      <c r="BC12" s="6">
        <v>1</v>
      </c>
      <c r="BD12" s="6">
        <v>1</v>
      </c>
      <c r="BE12" s="6">
        <v>1</v>
      </c>
    </row>
    <row r="13" spans="1:57" s="3" customFormat="1" hidden="1" x14ac:dyDescent="0.35">
      <c r="A13" s="2">
        <v>5941</v>
      </c>
      <c r="B13" s="3">
        <v>1</v>
      </c>
      <c r="C13" s="3" t="s">
        <v>524</v>
      </c>
      <c r="D13" s="3" t="s">
        <v>811</v>
      </c>
      <c r="E13" s="3" t="s">
        <v>819</v>
      </c>
      <c r="F13" s="3" t="s">
        <v>819</v>
      </c>
      <c r="G13" s="3" t="s">
        <v>817</v>
      </c>
      <c r="H13" s="3" t="s">
        <v>818</v>
      </c>
      <c r="I13" s="3" t="s">
        <v>817</v>
      </c>
      <c r="J13" s="3">
        <v>0</v>
      </c>
      <c r="K13" s="3">
        <v>0</v>
      </c>
      <c r="L13" s="3">
        <v>0</v>
      </c>
      <c r="M13" s="3">
        <v>0</v>
      </c>
      <c r="N13" s="3">
        <v>0</v>
      </c>
      <c r="O13" s="3">
        <v>0</v>
      </c>
      <c r="P13" s="3">
        <v>0</v>
      </c>
      <c r="Q13" s="3">
        <v>0</v>
      </c>
      <c r="R13" s="3">
        <v>0</v>
      </c>
      <c r="S13" s="3">
        <v>0</v>
      </c>
      <c r="T13" s="3" t="s">
        <v>2000</v>
      </c>
      <c r="U13" s="3">
        <v>0</v>
      </c>
      <c r="V13" s="3">
        <v>0</v>
      </c>
      <c r="W13" s="3" t="s">
        <v>839</v>
      </c>
      <c r="X13" s="3" t="s">
        <v>818</v>
      </c>
      <c r="Y13" s="3" t="s">
        <v>818</v>
      </c>
      <c r="Z13" s="3" t="s">
        <v>1876</v>
      </c>
      <c r="AA13" s="3" t="s">
        <v>818</v>
      </c>
      <c r="AB13" s="3" t="s">
        <v>818</v>
      </c>
      <c r="AC13" s="3" t="s">
        <v>818</v>
      </c>
      <c r="AD13" s="3" t="s">
        <v>818</v>
      </c>
      <c r="AE13" s="3" t="s">
        <v>1876</v>
      </c>
      <c r="AF13" s="3" t="s">
        <v>818</v>
      </c>
      <c r="AG13" s="3" t="s">
        <v>818</v>
      </c>
      <c r="AH13" s="3" t="s">
        <v>818</v>
      </c>
      <c r="AI13" s="3" t="s">
        <v>818</v>
      </c>
      <c r="AJ13" s="3" t="s">
        <v>818</v>
      </c>
      <c r="AK13" s="3" t="s">
        <v>818</v>
      </c>
      <c r="AL13" s="3" t="s">
        <v>818</v>
      </c>
      <c r="AM13" s="3" t="s">
        <v>818</v>
      </c>
      <c r="AN13" s="3" t="s">
        <v>818</v>
      </c>
      <c r="AO13" s="3" t="s">
        <v>818</v>
      </c>
      <c r="AP13" s="3">
        <v>0</v>
      </c>
      <c r="AQ13" s="3">
        <v>0</v>
      </c>
      <c r="AR13" s="3">
        <v>0</v>
      </c>
      <c r="AS13" s="3" t="s">
        <v>840</v>
      </c>
      <c r="AT13" s="3">
        <v>0</v>
      </c>
      <c r="AU13" s="3" t="s">
        <v>840</v>
      </c>
      <c r="AV13" s="3" t="s">
        <v>2097</v>
      </c>
      <c r="AW13" s="3">
        <v>2</v>
      </c>
      <c r="AX13" s="3">
        <v>2</v>
      </c>
      <c r="AY13" s="3">
        <v>1</v>
      </c>
      <c r="AZ13" s="3">
        <v>1</v>
      </c>
      <c r="BA13" s="3">
        <v>1</v>
      </c>
      <c r="BB13" s="3">
        <v>1</v>
      </c>
      <c r="BC13" s="3">
        <v>1</v>
      </c>
      <c r="BD13" s="3">
        <v>1</v>
      </c>
      <c r="BE13" s="3">
        <v>1</v>
      </c>
    </row>
    <row r="14" spans="1:57" hidden="1" x14ac:dyDescent="0.35">
      <c r="A14" s="4">
        <v>5941</v>
      </c>
      <c r="B14">
        <v>2</v>
      </c>
      <c r="C14" t="s">
        <v>524</v>
      </c>
      <c r="D14" t="s">
        <v>811</v>
      </c>
      <c r="E14" t="s">
        <v>817</v>
      </c>
      <c r="F14" t="s">
        <v>817</v>
      </c>
      <c r="G14" t="s">
        <v>817</v>
      </c>
      <c r="H14" t="s">
        <v>818</v>
      </c>
      <c r="I14" t="s">
        <v>817</v>
      </c>
      <c r="J14">
        <v>0</v>
      </c>
      <c r="K14">
        <v>0</v>
      </c>
      <c r="L14">
        <v>0</v>
      </c>
      <c r="M14">
        <v>0</v>
      </c>
      <c r="N14">
        <v>0</v>
      </c>
      <c r="O14">
        <v>0</v>
      </c>
      <c r="P14">
        <v>0</v>
      </c>
      <c r="Q14" t="s">
        <v>2000</v>
      </c>
      <c r="R14">
        <v>0</v>
      </c>
      <c r="S14">
        <v>0</v>
      </c>
      <c r="T14">
        <v>0</v>
      </c>
      <c r="U14">
        <v>0</v>
      </c>
      <c r="V14">
        <v>0</v>
      </c>
      <c r="W14" t="s">
        <v>841</v>
      </c>
      <c r="X14" t="s">
        <v>818</v>
      </c>
      <c r="Y14" t="s">
        <v>818</v>
      </c>
      <c r="Z14" t="s">
        <v>1877</v>
      </c>
      <c r="AA14" t="s">
        <v>818</v>
      </c>
      <c r="AB14" t="s">
        <v>818</v>
      </c>
      <c r="AC14" t="s">
        <v>818</v>
      </c>
      <c r="AD14" t="s">
        <v>818</v>
      </c>
      <c r="AE14" t="s">
        <v>818</v>
      </c>
      <c r="AF14" t="s">
        <v>818</v>
      </c>
      <c r="AG14" t="s">
        <v>818</v>
      </c>
      <c r="AH14" t="s">
        <v>818</v>
      </c>
      <c r="AI14" t="s">
        <v>818</v>
      </c>
      <c r="AJ14" t="s">
        <v>818</v>
      </c>
      <c r="AK14" t="s">
        <v>818</v>
      </c>
      <c r="AL14" t="s">
        <v>818</v>
      </c>
      <c r="AM14" t="s">
        <v>818</v>
      </c>
      <c r="AN14" t="s">
        <v>818</v>
      </c>
      <c r="AO14" t="s">
        <v>818</v>
      </c>
      <c r="AP14">
        <v>0</v>
      </c>
      <c r="AQ14">
        <v>0</v>
      </c>
      <c r="AR14">
        <v>0</v>
      </c>
      <c r="AS14" t="s">
        <v>840</v>
      </c>
      <c r="AT14">
        <v>0</v>
      </c>
      <c r="AU14" t="s">
        <v>840</v>
      </c>
      <c r="AV14" t="s">
        <v>2098</v>
      </c>
      <c r="AW14">
        <v>1</v>
      </c>
      <c r="AX14">
        <v>1</v>
      </c>
      <c r="AY14">
        <v>1</v>
      </c>
      <c r="AZ14">
        <v>1</v>
      </c>
      <c r="BA14">
        <v>1</v>
      </c>
      <c r="BB14">
        <v>1</v>
      </c>
      <c r="BC14">
        <v>2</v>
      </c>
      <c r="BD14">
        <v>1</v>
      </c>
      <c r="BE14">
        <v>1</v>
      </c>
    </row>
    <row r="15" spans="1:57" s="3" customFormat="1" hidden="1" x14ac:dyDescent="0.35">
      <c r="A15" s="2">
        <v>5857</v>
      </c>
      <c r="B15" s="3">
        <v>1</v>
      </c>
      <c r="C15" s="3" t="s">
        <v>685</v>
      </c>
      <c r="D15" s="3" t="s">
        <v>23</v>
      </c>
      <c r="E15" s="3" t="s">
        <v>817</v>
      </c>
      <c r="F15" s="3" t="s">
        <v>819</v>
      </c>
      <c r="G15" s="3" t="s">
        <v>819</v>
      </c>
      <c r="H15" s="3" t="s">
        <v>821</v>
      </c>
      <c r="I15" s="3" t="s">
        <v>818</v>
      </c>
      <c r="J15" s="3">
        <v>0</v>
      </c>
      <c r="K15" s="3">
        <v>0</v>
      </c>
      <c r="L15" s="3">
        <v>0</v>
      </c>
      <c r="M15" s="3" t="s">
        <v>472</v>
      </c>
      <c r="N15" s="3">
        <v>0</v>
      </c>
      <c r="O15" s="3">
        <v>0</v>
      </c>
      <c r="P15" s="3">
        <v>0</v>
      </c>
      <c r="Q15" s="3" t="s">
        <v>2000</v>
      </c>
      <c r="R15" s="3">
        <v>0</v>
      </c>
      <c r="S15" s="3">
        <v>0</v>
      </c>
      <c r="T15" s="3">
        <v>0</v>
      </c>
      <c r="U15" s="3">
        <v>0</v>
      </c>
      <c r="V15" s="3">
        <v>0</v>
      </c>
      <c r="W15" s="3" t="s">
        <v>842</v>
      </c>
      <c r="X15" s="3" t="s">
        <v>1878</v>
      </c>
      <c r="Y15" s="3" t="s">
        <v>818</v>
      </c>
      <c r="Z15" s="3" t="s">
        <v>818</v>
      </c>
      <c r="AA15" s="3" t="s">
        <v>818</v>
      </c>
      <c r="AB15" s="3" t="s">
        <v>818</v>
      </c>
      <c r="AC15" s="3" t="s">
        <v>818</v>
      </c>
      <c r="AD15" s="3" t="s">
        <v>818</v>
      </c>
      <c r="AE15" s="3" t="s">
        <v>818</v>
      </c>
      <c r="AF15" s="3" t="s">
        <v>818</v>
      </c>
      <c r="AG15" s="3" t="s">
        <v>818</v>
      </c>
      <c r="AH15" s="3" t="s">
        <v>818</v>
      </c>
      <c r="AI15" s="3" t="s">
        <v>818</v>
      </c>
      <c r="AJ15" s="3" t="s">
        <v>818</v>
      </c>
      <c r="AK15" s="3" t="s">
        <v>818</v>
      </c>
      <c r="AL15" s="3" t="s">
        <v>818</v>
      </c>
      <c r="AM15" s="3" t="s">
        <v>818</v>
      </c>
      <c r="AN15" s="3" t="s">
        <v>818</v>
      </c>
      <c r="AO15" s="3" t="s">
        <v>818</v>
      </c>
      <c r="AP15" s="3">
        <v>0</v>
      </c>
      <c r="AQ15" s="3">
        <v>0</v>
      </c>
      <c r="AR15" s="3">
        <v>0</v>
      </c>
      <c r="AS15" s="3">
        <v>0</v>
      </c>
      <c r="AT15" s="3">
        <v>0</v>
      </c>
      <c r="AU15" s="3" t="s">
        <v>2059</v>
      </c>
      <c r="AV15" s="3" t="s">
        <v>2091</v>
      </c>
      <c r="AW15" s="3">
        <v>2</v>
      </c>
      <c r="AX15" s="3">
        <v>2</v>
      </c>
      <c r="AY15" s="3">
        <v>2</v>
      </c>
      <c r="AZ15" s="3">
        <v>1</v>
      </c>
      <c r="BA15" s="3">
        <v>1</v>
      </c>
      <c r="BB15" s="3">
        <v>1</v>
      </c>
      <c r="BC15" s="3">
        <v>2</v>
      </c>
      <c r="BD15" s="3">
        <v>1</v>
      </c>
      <c r="BE15" s="3">
        <v>1</v>
      </c>
    </row>
    <row r="16" spans="1:57" hidden="1" x14ac:dyDescent="0.35">
      <c r="A16" s="4">
        <v>5857</v>
      </c>
      <c r="B16">
        <v>2</v>
      </c>
      <c r="C16" t="s">
        <v>685</v>
      </c>
      <c r="D16" t="s">
        <v>23</v>
      </c>
      <c r="E16" t="s">
        <v>819</v>
      </c>
      <c r="F16" t="s">
        <v>817</v>
      </c>
      <c r="G16" t="s">
        <v>821</v>
      </c>
      <c r="H16" t="s">
        <v>819</v>
      </c>
      <c r="I16" t="s">
        <v>818</v>
      </c>
      <c r="J16">
        <v>0</v>
      </c>
      <c r="K16">
        <v>0</v>
      </c>
      <c r="L16">
        <v>0</v>
      </c>
      <c r="M16" t="s">
        <v>472</v>
      </c>
      <c r="N16">
        <v>0</v>
      </c>
      <c r="O16">
        <v>0</v>
      </c>
      <c r="P16">
        <v>0</v>
      </c>
      <c r="Q16">
        <v>0</v>
      </c>
      <c r="R16">
        <v>0</v>
      </c>
      <c r="S16">
        <v>0</v>
      </c>
      <c r="T16" t="s">
        <v>2000</v>
      </c>
      <c r="U16">
        <v>0</v>
      </c>
      <c r="V16">
        <v>0</v>
      </c>
      <c r="W16" t="s">
        <v>843</v>
      </c>
      <c r="X16" t="s">
        <v>1876</v>
      </c>
      <c r="Y16" t="s">
        <v>818</v>
      </c>
      <c r="Z16" t="s">
        <v>818</v>
      </c>
      <c r="AA16" t="s">
        <v>818</v>
      </c>
      <c r="AB16" t="s">
        <v>818</v>
      </c>
      <c r="AC16" t="s">
        <v>818</v>
      </c>
      <c r="AD16" t="s">
        <v>818</v>
      </c>
      <c r="AE16" t="s">
        <v>818</v>
      </c>
      <c r="AF16" t="s">
        <v>818</v>
      </c>
      <c r="AG16" t="s">
        <v>818</v>
      </c>
      <c r="AH16" t="s">
        <v>818</v>
      </c>
      <c r="AI16" t="s">
        <v>818</v>
      </c>
      <c r="AJ16" t="s">
        <v>818</v>
      </c>
      <c r="AK16" t="s">
        <v>818</v>
      </c>
      <c r="AL16" t="s">
        <v>818</v>
      </c>
      <c r="AM16" t="s">
        <v>818</v>
      </c>
      <c r="AN16" t="s">
        <v>818</v>
      </c>
      <c r="AO16" t="s">
        <v>818</v>
      </c>
      <c r="AP16">
        <v>0</v>
      </c>
      <c r="AQ16">
        <v>0</v>
      </c>
      <c r="AR16">
        <v>0</v>
      </c>
      <c r="AS16">
        <v>0</v>
      </c>
      <c r="AT16">
        <v>0</v>
      </c>
      <c r="AU16" t="s">
        <v>2060</v>
      </c>
      <c r="AV16" s="6" t="s">
        <v>2092</v>
      </c>
      <c r="AW16">
        <v>1</v>
      </c>
      <c r="AX16">
        <v>1</v>
      </c>
      <c r="AY16">
        <v>1</v>
      </c>
      <c r="AZ16">
        <v>2</v>
      </c>
      <c r="BA16">
        <v>1</v>
      </c>
      <c r="BB16">
        <v>1</v>
      </c>
      <c r="BC16">
        <v>1</v>
      </c>
      <c r="BD16">
        <v>1</v>
      </c>
      <c r="BE16">
        <v>1</v>
      </c>
    </row>
    <row r="17" spans="1:47" s="3" customFormat="1" x14ac:dyDescent="0.35">
      <c r="A17" s="2">
        <v>5948</v>
      </c>
      <c r="B17" s="3">
        <v>1</v>
      </c>
      <c r="C17" s="3" t="s">
        <v>509</v>
      </c>
      <c r="D17" s="3" t="s">
        <v>810</v>
      </c>
      <c r="E17" s="3" t="s">
        <v>817</v>
      </c>
      <c r="F17" s="3" t="s">
        <v>817</v>
      </c>
      <c r="G17" s="3" t="s">
        <v>818</v>
      </c>
      <c r="H17" s="3" t="s">
        <v>818</v>
      </c>
      <c r="I17" s="3" t="s">
        <v>818</v>
      </c>
      <c r="J17" s="3">
        <v>0</v>
      </c>
      <c r="K17" s="3">
        <v>0</v>
      </c>
      <c r="L17" s="3">
        <v>0</v>
      </c>
      <c r="M17" s="3">
        <v>0</v>
      </c>
      <c r="N17" s="3">
        <v>0</v>
      </c>
      <c r="O17" s="3" t="s">
        <v>1856</v>
      </c>
      <c r="P17" s="3">
        <v>0</v>
      </c>
      <c r="Q17" s="3">
        <v>0</v>
      </c>
      <c r="R17" s="3">
        <v>0</v>
      </c>
      <c r="S17" s="3">
        <v>0</v>
      </c>
      <c r="T17" s="3">
        <v>0</v>
      </c>
      <c r="U17" s="3">
        <v>0</v>
      </c>
      <c r="V17" s="3">
        <v>0</v>
      </c>
      <c r="W17" s="3" t="s">
        <v>822</v>
      </c>
      <c r="X17" s="3" t="s">
        <v>818</v>
      </c>
      <c r="Y17" s="3" t="s">
        <v>818</v>
      </c>
      <c r="Z17" s="3" t="s">
        <v>1876</v>
      </c>
      <c r="AA17" s="3" t="s">
        <v>818</v>
      </c>
      <c r="AB17" s="3" t="s">
        <v>1876</v>
      </c>
      <c r="AC17" s="3" t="s">
        <v>818</v>
      </c>
      <c r="AD17" s="3" t="s">
        <v>818</v>
      </c>
      <c r="AE17" s="3" t="s">
        <v>818</v>
      </c>
      <c r="AF17" s="3" t="s">
        <v>818</v>
      </c>
      <c r="AG17" s="3" t="s">
        <v>818</v>
      </c>
      <c r="AH17" s="3" t="s">
        <v>818</v>
      </c>
      <c r="AI17" s="3" t="s">
        <v>818</v>
      </c>
      <c r="AJ17" s="3" t="s">
        <v>818</v>
      </c>
      <c r="AK17" s="3" t="s">
        <v>818</v>
      </c>
      <c r="AL17" s="3" t="s">
        <v>818</v>
      </c>
      <c r="AM17" s="3" t="s">
        <v>818</v>
      </c>
      <c r="AN17" s="3" t="s">
        <v>818</v>
      </c>
      <c r="AO17" s="3" t="s">
        <v>818</v>
      </c>
      <c r="AP17" s="3">
        <v>0</v>
      </c>
      <c r="AQ17" s="3">
        <v>0</v>
      </c>
      <c r="AR17" s="3">
        <v>0</v>
      </c>
      <c r="AS17" s="3">
        <v>0</v>
      </c>
      <c r="AT17" s="3">
        <v>0</v>
      </c>
    </row>
    <row r="18" spans="1:47" x14ac:dyDescent="0.35">
      <c r="A18" s="4">
        <v>5948</v>
      </c>
      <c r="B18">
        <v>2</v>
      </c>
      <c r="C18" t="s">
        <v>509</v>
      </c>
      <c r="D18" t="s">
        <v>810</v>
      </c>
      <c r="E18" t="s">
        <v>817</v>
      </c>
      <c r="F18" t="s">
        <v>817</v>
      </c>
      <c r="G18" t="s">
        <v>818</v>
      </c>
      <c r="H18" t="s">
        <v>818</v>
      </c>
      <c r="I18" t="s">
        <v>818</v>
      </c>
      <c r="J18">
        <v>0</v>
      </c>
      <c r="K18">
        <v>0</v>
      </c>
      <c r="L18">
        <v>0</v>
      </c>
      <c r="M18">
        <v>0</v>
      </c>
      <c r="N18">
        <v>0</v>
      </c>
      <c r="O18" t="s">
        <v>1856</v>
      </c>
      <c r="P18">
        <v>0</v>
      </c>
      <c r="Q18">
        <v>0</v>
      </c>
      <c r="R18">
        <v>0</v>
      </c>
      <c r="S18">
        <v>0</v>
      </c>
      <c r="T18">
        <v>0</v>
      </c>
      <c r="U18">
        <v>0</v>
      </c>
      <c r="V18">
        <v>0</v>
      </c>
      <c r="W18" t="s">
        <v>822</v>
      </c>
      <c r="X18" t="s">
        <v>818</v>
      </c>
      <c r="Y18" t="s">
        <v>818</v>
      </c>
      <c r="Z18" t="s">
        <v>1876</v>
      </c>
      <c r="AA18" t="s">
        <v>818</v>
      </c>
      <c r="AB18" t="s">
        <v>1876</v>
      </c>
      <c r="AC18" t="s">
        <v>818</v>
      </c>
      <c r="AD18" t="s">
        <v>818</v>
      </c>
      <c r="AE18" t="s">
        <v>818</v>
      </c>
      <c r="AF18" t="s">
        <v>818</v>
      </c>
      <c r="AG18" t="s">
        <v>818</v>
      </c>
      <c r="AH18" t="s">
        <v>818</v>
      </c>
      <c r="AI18" t="s">
        <v>818</v>
      </c>
      <c r="AJ18" t="s">
        <v>818</v>
      </c>
      <c r="AK18" t="s">
        <v>818</v>
      </c>
      <c r="AL18" t="s">
        <v>818</v>
      </c>
      <c r="AM18" t="s">
        <v>818</v>
      </c>
      <c r="AN18" t="s">
        <v>818</v>
      </c>
      <c r="AO18" t="s">
        <v>818</v>
      </c>
      <c r="AP18">
        <v>0</v>
      </c>
      <c r="AQ18">
        <v>0</v>
      </c>
      <c r="AR18">
        <v>0</v>
      </c>
      <c r="AS18">
        <v>0</v>
      </c>
      <c r="AT18">
        <v>0</v>
      </c>
    </row>
    <row r="19" spans="1:47" x14ac:dyDescent="0.35">
      <c r="A19" s="4">
        <v>5948</v>
      </c>
      <c r="B19">
        <v>3</v>
      </c>
      <c r="C19" t="s">
        <v>509</v>
      </c>
      <c r="D19" t="s">
        <v>810</v>
      </c>
      <c r="E19" t="s">
        <v>819</v>
      </c>
      <c r="F19" t="s">
        <v>819</v>
      </c>
      <c r="G19" t="s">
        <v>818</v>
      </c>
      <c r="H19" t="s">
        <v>818</v>
      </c>
      <c r="I19" t="s">
        <v>818</v>
      </c>
      <c r="J19">
        <v>0</v>
      </c>
      <c r="K19">
        <v>0</v>
      </c>
      <c r="L19">
        <v>0</v>
      </c>
      <c r="M19">
        <v>0</v>
      </c>
      <c r="N19">
        <v>0</v>
      </c>
      <c r="O19" t="s">
        <v>1856</v>
      </c>
      <c r="P19">
        <v>0</v>
      </c>
      <c r="Q19">
        <v>0</v>
      </c>
      <c r="R19">
        <v>0</v>
      </c>
      <c r="S19">
        <v>0</v>
      </c>
      <c r="T19">
        <v>0</v>
      </c>
      <c r="U19">
        <v>0</v>
      </c>
      <c r="V19">
        <v>0</v>
      </c>
      <c r="W19" t="s">
        <v>822</v>
      </c>
      <c r="X19" t="s">
        <v>818</v>
      </c>
      <c r="Y19" t="s">
        <v>818</v>
      </c>
      <c r="Z19" t="s">
        <v>1876</v>
      </c>
      <c r="AA19" t="s">
        <v>818</v>
      </c>
      <c r="AB19" t="s">
        <v>1876</v>
      </c>
      <c r="AC19" t="s">
        <v>818</v>
      </c>
      <c r="AD19" t="s">
        <v>818</v>
      </c>
      <c r="AE19" t="s">
        <v>818</v>
      </c>
      <c r="AF19" t="s">
        <v>818</v>
      </c>
      <c r="AG19" t="s">
        <v>818</v>
      </c>
      <c r="AH19" t="s">
        <v>818</v>
      </c>
      <c r="AI19" t="s">
        <v>818</v>
      </c>
      <c r="AJ19" t="s">
        <v>818</v>
      </c>
      <c r="AK19" t="s">
        <v>818</v>
      </c>
      <c r="AL19" t="s">
        <v>818</v>
      </c>
      <c r="AM19" t="s">
        <v>818</v>
      </c>
      <c r="AN19" t="s">
        <v>818</v>
      </c>
      <c r="AO19" t="s">
        <v>818</v>
      </c>
      <c r="AP19">
        <v>0</v>
      </c>
      <c r="AQ19">
        <v>0</v>
      </c>
      <c r="AR19">
        <v>0</v>
      </c>
      <c r="AS19">
        <v>0</v>
      </c>
      <c r="AT19">
        <v>0</v>
      </c>
    </row>
    <row r="20" spans="1:47" s="6" customFormat="1" x14ac:dyDescent="0.35">
      <c r="A20" s="5">
        <v>5948</v>
      </c>
      <c r="B20" s="6">
        <v>4</v>
      </c>
      <c r="C20" s="6" t="s">
        <v>509</v>
      </c>
      <c r="D20" s="6" t="s">
        <v>810</v>
      </c>
      <c r="E20" s="6" t="s">
        <v>819</v>
      </c>
      <c r="F20" s="6" t="s">
        <v>819</v>
      </c>
      <c r="G20" s="6" t="s">
        <v>818</v>
      </c>
      <c r="H20" s="6" t="s">
        <v>818</v>
      </c>
      <c r="I20" s="6" t="s">
        <v>818</v>
      </c>
      <c r="J20" s="6">
        <v>0</v>
      </c>
      <c r="K20" s="6">
        <v>0</v>
      </c>
      <c r="L20" s="6">
        <v>0</v>
      </c>
      <c r="M20" s="6">
        <v>0</v>
      </c>
      <c r="N20" s="6">
        <v>0</v>
      </c>
      <c r="O20" s="6" t="s">
        <v>1856</v>
      </c>
      <c r="P20" s="6">
        <v>0</v>
      </c>
      <c r="Q20" s="6">
        <v>0</v>
      </c>
      <c r="R20" s="6">
        <v>0</v>
      </c>
      <c r="S20" s="6">
        <v>0</v>
      </c>
      <c r="T20" s="6">
        <v>0</v>
      </c>
      <c r="U20" s="6">
        <v>0</v>
      </c>
      <c r="V20" s="6">
        <v>0</v>
      </c>
      <c r="W20" s="6" t="s">
        <v>822</v>
      </c>
      <c r="X20" s="6" t="s">
        <v>818</v>
      </c>
      <c r="Y20" s="6" t="s">
        <v>818</v>
      </c>
      <c r="Z20" s="6" t="s">
        <v>1876</v>
      </c>
      <c r="AA20" s="6" t="s">
        <v>818</v>
      </c>
      <c r="AB20" s="6" t="s">
        <v>1876</v>
      </c>
      <c r="AC20" s="6" t="s">
        <v>818</v>
      </c>
      <c r="AD20" s="6" t="s">
        <v>818</v>
      </c>
      <c r="AE20" s="6" t="s">
        <v>818</v>
      </c>
      <c r="AF20" s="6" t="s">
        <v>818</v>
      </c>
      <c r="AG20" s="6" t="s">
        <v>818</v>
      </c>
      <c r="AH20" s="6" t="s">
        <v>818</v>
      </c>
      <c r="AI20" s="6" t="s">
        <v>818</v>
      </c>
      <c r="AJ20" s="6" t="s">
        <v>818</v>
      </c>
      <c r="AK20" s="6" t="s">
        <v>818</v>
      </c>
      <c r="AL20" s="6" t="s">
        <v>818</v>
      </c>
      <c r="AM20" s="6" t="s">
        <v>818</v>
      </c>
      <c r="AN20" s="6" t="s">
        <v>818</v>
      </c>
      <c r="AO20" s="6" t="s">
        <v>818</v>
      </c>
      <c r="AP20" s="6">
        <v>0</v>
      </c>
      <c r="AQ20" s="6">
        <v>0</v>
      </c>
      <c r="AR20" s="6">
        <v>0</v>
      </c>
      <c r="AS20" s="6">
        <v>0</v>
      </c>
      <c r="AT20" s="6">
        <v>0</v>
      </c>
    </row>
    <row r="21" spans="1:47" x14ac:dyDescent="0.35">
      <c r="A21">
        <v>6028</v>
      </c>
      <c r="B21">
        <v>1</v>
      </c>
      <c r="C21" t="s">
        <v>351</v>
      </c>
      <c r="D21" t="s">
        <v>23</v>
      </c>
      <c r="E21" t="s">
        <v>818</v>
      </c>
      <c r="F21" t="s">
        <v>818</v>
      </c>
      <c r="G21" t="s">
        <v>818</v>
      </c>
      <c r="H21" t="s">
        <v>818</v>
      </c>
      <c r="I21" t="s">
        <v>818</v>
      </c>
      <c r="J21">
        <v>0</v>
      </c>
      <c r="K21">
        <v>0</v>
      </c>
      <c r="L21">
        <v>0</v>
      </c>
      <c r="M21">
        <v>0</v>
      </c>
      <c r="N21">
        <v>0</v>
      </c>
      <c r="O21">
        <v>0</v>
      </c>
      <c r="P21">
        <v>0</v>
      </c>
      <c r="Q21">
        <v>0</v>
      </c>
      <c r="R21">
        <v>0</v>
      </c>
      <c r="S21">
        <v>0</v>
      </c>
      <c r="T21">
        <v>0</v>
      </c>
      <c r="U21">
        <v>0</v>
      </c>
      <c r="V21">
        <v>0</v>
      </c>
      <c r="W21">
        <v>0</v>
      </c>
      <c r="X21" t="s">
        <v>818</v>
      </c>
      <c r="Y21" t="s">
        <v>818</v>
      </c>
      <c r="Z21" t="s">
        <v>1878</v>
      </c>
      <c r="AA21" t="s">
        <v>818</v>
      </c>
      <c r="AB21" t="s">
        <v>818</v>
      </c>
      <c r="AC21" t="s">
        <v>818</v>
      </c>
      <c r="AD21" t="s">
        <v>818</v>
      </c>
      <c r="AE21" t="s">
        <v>818</v>
      </c>
      <c r="AF21" t="s">
        <v>818</v>
      </c>
      <c r="AG21" t="s">
        <v>818</v>
      </c>
      <c r="AH21" t="s">
        <v>818</v>
      </c>
      <c r="AI21" t="s">
        <v>818</v>
      </c>
      <c r="AJ21" t="s">
        <v>818</v>
      </c>
      <c r="AK21" t="s">
        <v>818</v>
      </c>
      <c r="AL21" t="s">
        <v>818</v>
      </c>
      <c r="AM21" t="s">
        <v>818</v>
      </c>
      <c r="AN21" t="s">
        <v>818</v>
      </c>
      <c r="AO21" t="s">
        <v>818</v>
      </c>
      <c r="AP21">
        <v>0</v>
      </c>
      <c r="AQ21">
        <v>0</v>
      </c>
      <c r="AR21">
        <v>0</v>
      </c>
      <c r="AS21">
        <v>0</v>
      </c>
      <c r="AT21">
        <v>0</v>
      </c>
    </row>
    <row r="22" spans="1:47" x14ac:dyDescent="0.35">
      <c r="A22">
        <v>6028</v>
      </c>
      <c r="B22">
        <v>2</v>
      </c>
      <c r="C22" t="s">
        <v>351</v>
      </c>
      <c r="D22" t="s">
        <v>811</v>
      </c>
      <c r="E22" t="s">
        <v>818</v>
      </c>
      <c r="F22" t="s">
        <v>818</v>
      </c>
      <c r="G22" t="s">
        <v>818</v>
      </c>
      <c r="H22" t="s">
        <v>818</v>
      </c>
      <c r="I22" t="s">
        <v>818</v>
      </c>
      <c r="J22">
        <v>0</v>
      </c>
      <c r="K22">
        <v>0</v>
      </c>
      <c r="L22">
        <v>0</v>
      </c>
      <c r="M22">
        <v>0</v>
      </c>
      <c r="N22">
        <v>0</v>
      </c>
      <c r="O22">
        <v>0</v>
      </c>
      <c r="P22">
        <v>0</v>
      </c>
      <c r="Q22" t="s">
        <v>2003</v>
      </c>
      <c r="R22" t="s">
        <v>2000</v>
      </c>
      <c r="S22">
        <v>0</v>
      </c>
      <c r="T22">
        <v>0</v>
      </c>
      <c r="U22">
        <v>0</v>
      </c>
      <c r="V22">
        <v>0</v>
      </c>
      <c r="W22">
        <v>0</v>
      </c>
      <c r="X22" t="s">
        <v>818</v>
      </c>
      <c r="Y22" t="s">
        <v>818</v>
      </c>
      <c r="Z22" t="s">
        <v>1877</v>
      </c>
      <c r="AA22" t="s">
        <v>818</v>
      </c>
      <c r="AB22" t="s">
        <v>818</v>
      </c>
      <c r="AC22" t="s">
        <v>818</v>
      </c>
      <c r="AD22" t="s">
        <v>818</v>
      </c>
      <c r="AE22" t="s">
        <v>818</v>
      </c>
      <c r="AF22" t="s">
        <v>818</v>
      </c>
      <c r="AG22" t="s">
        <v>818</v>
      </c>
      <c r="AH22" t="s">
        <v>818</v>
      </c>
      <c r="AI22" t="s">
        <v>818</v>
      </c>
      <c r="AJ22" t="s">
        <v>818</v>
      </c>
      <c r="AK22" t="s">
        <v>818</v>
      </c>
      <c r="AL22" t="s">
        <v>818</v>
      </c>
      <c r="AM22" t="s">
        <v>818</v>
      </c>
      <c r="AN22" t="s">
        <v>818</v>
      </c>
      <c r="AO22" t="s">
        <v>818</v>
      </c>
      <c r="AP22">
        <v>0</v>
      </c>
      <c r="AQ22">
        <v>0</v>
      </c>
      <c r="AR22">
        <v>0</v>
      </c>
      <c r="AS22">
        <v>0</v>
      </c>
      <c r="AT22">
        <v>0</v>
      </c>
    </row>
    <row r="23" spans="1:47" s="3" customFormat="1" x14ac:dyDescent="0.35">
      <c r="A23" s="2">
        <v>5837</v>
      </c>
      <c r="B23" s="3">
        <v>1</v>
      </c>
      <c r="C23" s="3" t="s">
        <v>729</v>
      </c>
      <c r="D23" s="3" t="s">
        <v>23</v>
      </c>
      <c r="E23" s="3" t="s">
        <v>817</v>
      </c>
      <c r="F23" s="3" t="s">
        <v>818</v>
      </c>
      <c r="G23" s="3" t="s">
        <v>817</v>
      </c>
      <c r="H23" s="3" t="s">
        <v>818</v>
      </c>
      <c r="I23" s="3" t="s">
        <v>821</v>
      </c>
      <c r="J23" s="3" t="s">
        <v>834</v>
      </c>
      <c r="K23" s="3">
        <v>0</v>
      </c>
      <c r="L23" s="3">
        <v>0</v>
      </c>
      <c r="M23" s="3" t="s">
        <v>830</v>
      </c>
      <c r="N23" s="3">
        <v>0</v>
      </c>
      <c r="O23" s="3">
        <v>0</v>
      </c>
      <c r="P23" s="3">
        <v>0</v>
      </c>
      <c r="Q23" s="3" t="s">
        <v>2022</v>
      </c>
      <c r="R23" s="3">
        <v>0</v>
      </c>
      <c r="S23" s="3">
        <v>0</v>
      </c>
      <c r="T23" s="3">
        <v>0</v>
      </c>
      <c r="U23" s="3">
        <v>0</v>
      </c>
      <c r="V23" s="3">
        <v>0</v>
      </c>
      <c r="W23" s="3" t="s">
        <v>835</v>
      </c>
      <c r="X23" s="3" t="s">
        <v>1878</v>
      </c>
      <c r="Y23" s="3" t="s">
        <v>1878</v>
      </c>
      <c r="Z23" s="3" t="s">
        <v>818</v>
      </c>
      <c r="AA23" s="3" t="s">
        <v>1878</v>
      </c>
      <c r="AB23" s="3" t="s">
        <v>818</v>
      </c>
      <c r="AC23" s="3" t="s">
        <v>818</v>
      </c>
      <c r="AD23" s="3" t="s">
        <v>818</v>
      </c>
      <c r="AE23" s="3" t="s">
        <v>818</v>
      </c>
      <c r="AF23" s="3" t="s">
        <v>818</v>
      </c>
      <c r="AG23" s="3" t="s">
        <v>818</v>
      </c>
      <c r="AH23" s="3" t="s">
        <v>818</v>
      </c>
      <c r="AI23" s="3" t="s">
        <v>818</v>
      </c>
      <c r="AJ23" s="3" t="s">
        <v>818</v>
      </c>
      <c r="AK23" s="3" t="s">
        <v>818</v>
      </c>
      <c r="AL23" s="3" t="s">
        <v>818</v>
      </c>
      <c r="AM23" s="3" t="s">
        <v>818</v>
      </c>
      <c r="AN23" s="3" t="s">
        <v>818</v>
      </c>
      <c r="AO23" s="3" t="s">
        <v>818</v>
      </c>
      <c r="AP23" s="3">
        <v>0</v>
      </c>
      <c r="AQ23" s="3">
        <v>0</v>
      </c>
      <c r="AR23" s="3" t="s">
        <v>1896</v>
      </c>
      <c r="AS23" s="3">
        <v>0</v>
      </c>
      <c r="AT23" s="3">
        <v>0</v>
      </c>
      <c r="AU23" s="3" t="s">
        <v>2054</v>
      </c>
    </row>
    <row r="24" spans="1:47" s="6" customFormat="1" x14ac:dyDescent="0.35">
      <c r="A24" s="5">
        <v>5837</v>
      </c>
      <c r="B24" s="6">
        <v>2</v>
      </c>
      <c r="C24" s="6" t="s">
        <v>729</v>
      </c>
      <c r="D24" s="6" t="s">
        <v>23</v>
      </c>
      <c r="E24" s="6" t="s">
        <v>817</v>
      </c>
      <c r="F24" s="6" t="s">
        <v>818</v>
      </c>
      <c r="G24" s="6" t="s">
        <v>817</v>
      </c>
      <c r="H24" s="6" t="s">
        <v>818</v>
      </c>
      <c r="I24" s="6" t="s">
        <v>821</v>
      </c>
      <c r="J24" s="6" t="s">
        <v>830</v>
      </c>
      <c r="K24" s="6" t="s">
        <v>834</v>
      </c>
      <c r="L24" s="6">
        <v>0</v>
      </c>
      <c r="M24" s="6">
        <v>0</v>
      </c>
      <c r="N24" s="6">
        <v>0</v>
      </c>
      <c r="O24" s="6">
        <v>0</v>
      </c>
      <c r="P24" s="6">
        <v>0</v>
      </c>
      <c r="Q24" s="6" t="s">
        <v>2022</v>
      </c>
      <c r="R24" s="6">
        <v>0</v>
      </c>
      <c r="S24" s="6">
        <v>0</v>
      </c>
      <c r="T24" s="6">
        <v>0</v>
      </c>
      <c r="U24" s="6">
        <v>0</v>
      </c>
      <c r="V24" s="6">
        <v>0</v>
      </c>
      <c r="W24" s="6" t="s">
        <v>836</v>
      </c>
      <c r="X24" s="6" t="s">
        <v>1876</v>
      </c>
      <c r="Y24" s="6" t="s">
        <v>1876</v>
      </c>
      <c r="Z24" s="6" t="s">
        <v>818</v>
      </c>
      <c r="AA24" s="6" t="s">
        <v>1876</v>
      </c>
      <c r="AB24" s="6" t="s">
        <v>818</v>
      </c>
      <c r="AC24" s="6" t="s">
        <v>818</v>
      </c>
      <c r="AD24" s="6" t="s">
        <v>818</v>
      </c>
      <c r="AE24" s="6" t="s">
        <v>818</v>
      </c>
      <c r="AF24" s="6" t="s">
        <v>818</v>
      </c>
      <c r="AG24" s="6" t="s">
        <v>818</v>
      </c>
      <c r="AH24" s="6" t="s">
        <v>818</v>
      </c>
      <c r="AI24" s="6" t="s">
        <v>818</v>
      </c>
      <c r="AJ24" s="6" t="s">
        <v>818</v>
      </c>
      <c r="AK24" s="6" t="s">
        <v>818</v>
      </c>
      <c r="AL24" s="6" t="s">
        <v>818</v>
      </c>
      <c r="AM24" s="6" t="s">
        <v>818</v>
      </c>
      <c r="AN24" s="6" t="s">
        <v>818</v>
      </c>
      <c r="AO24" s="6" t="s">
        <v>818</v>
      </c>
      <c r="AP24" s="6">
        <v>0</v>
      </c>
      <c r="AQ24" s="6">
        <v>0</v>
      </c>
      <c r="AR24" s="6">
        <v>0</v>
      </c>
      <c r="AS24" s="6">
        <v>0</v>
      </c>
      <c r="AT24" s="6">
        <v>0</v>
      </c>
      <c r="AU24" s="6" t="s">
        <v>2055</v>
      </c>
    </row>
    <row r="25" spans="1:47" s="3" customFormat="1" x14ac:dyDescent="0.35">
      <c r="A25" s="2">
        <v>5885</v>
      </c>
      <c r="B25" s="3">
        <v>1</v>
      </c>
      <c r="C25" s="3" t="s">
        <v>633</v>
      </c>
      <c r="D25" s="3" t="s">
        <v>23</v>
      </c>
      <c r="E25" s="3" t="s">
        <v>819</v>
      </c>
      <c r="F25" s="3" t="s">
        <v>817</v>
      </c>
      <c r="G25" s="3" t="s">
        <v>819</v>
      </c>
      <c r="H25" s="3" t="s">
        <v>818</v>
      </c>
      <c r="I25" s="3" t="s">
        <v>817</v>
      </c>
      <c r="J25" s="3" t="s">
        <v>1822</v>
      </c>
      <c r="K25" s="3">
        <v>0</v>
      </c>
      <c r="L25" s="3">
        <v>0</v>
      </c>
      <c r="M25" s="3" t="s">
        <v>426</v>
      </c>
      <c r="N25" s="3">
        <v>0</v>
      </c>
      <c r="O25" s="3">
        <v>0</v>
      </c>
      <c r="P25" s="3">
        <v>0</v>
      </c>
      <c r="Q25" s="3">
        <v>0</v>
      </c>
      <c r="R25" s="3">
        <v>0</v>
      </c>
      <c r="S25" s="3">
        <v>0</v>
      </c>
      <c r="T25" s="3">
        <v>0</v>
      </c>
      <c r="U25" s="3">
        <v>0</v>
      </c>
      <c r="V25" s="3">
        <v>0</v>
      </c>
      <c r="W25" s="3" t="s">
        <v>2041</v>
      </c>
      <c r="X25" s="3" t="s">
        <v>1878</v>
      </c>
      <c r="Y25" s="3" t="s">
        <v>1876</v>
      </c>
      <c r="Z25" s="3" t="s">
        <v>1876</v>
      </c>
      <c r="AA25" s="3" t="s">
        <v>818</v>
      </c>
      <c r="AB25" s="3" t="s">
        <v>818</v>
      </c>
      <c r="AC25" s="3" t="s">
        <v>818</v>
      </c>
      <c r="AD25" s="3" t="s">
        <v>818</v>
      </c>
      <c r="AE25" s="3" t="s">
        <v>818</v>
      </c>
      <c r="AF25" s="3" t="s">
        <v>818</v>
      </c>
      <c r="AG25" s="3" t="s">
        <v>818</v>
      </c>
      <c r="AH25" s="3" t="s">
        <v>818</v>
      </c>
      <c r="AI25" s="3" t="s">
        <v>818</v>
      </c>
      <c r="AJ25" s="3" t="s">
        <v>818</v>
      </c>
      <c r="AK25" s="3" t="s">
        <v>818</v>
      </c>
      <c r="AL25" s="3" t="s">
        <v>818</v>
      </c>
      <c r="AM25" s="3" t="s">
        <v>818</v>
      </c>
      <c r="AN25" s="3" t="s">
        <v>818</v>
      </c>
      <c r="AO25" s="3" t="s">
        <v>818</v>
      </c>
      <c r="AP25" s="3">
        <v>0</v>
      </c>
      <c r="AQ25" s="3">
        <v>0</v>
      </c>
      <c r="AR25" s="3">
        <v>0</v>
      </c>
      <c r="AS25" s="3">
        <v>0</v>
      </c>
      <c r="AT25" s="3" t="s">
        <v>2037</v>
      </c>
      <c r="AU25" s="3" t="s">
        <v>2044</v>
      </c>
    </row>
    <row r="26" spans="1:47" x14ac:dyDescent="0.35">
      <c r="A26" s="4">
        <v>5885</v>
      </c>
      <c r="B26">
        <v>2</v>
      </c>
      <c r="C26" t="s">
        <v>633</v>
      </c>
      <c r="D26" t="s">
        <v>23</v>
      </c>
      <c r="E26" t="s">
        <v>819</v>
      </c>
      <c r="F26" t="s">
        <v>817</v>
      </c>
      <c r="G26" t="s">
        <v>819</v>
      </c>
      <c r="H26" t="s">
        <v>818</v>
      </c>
      <c r="I26" t="s">
        <v>817</v>
      </c>
      <c r="J26" t="s">
        <v>1822</v>
      </c>
      <c r="K26">
        <v>0</v>
      </c>
      <c r="L26">
        <v>0</v>
      </c>
      <c r="M26" t="s">
        <v>426</v>
      </c>
      <c r="N26">
        <v>0</v>
      </c>
      <c r="O26">
        <v>0</v>
      </c>
      <c r="P26">
        <v>0</v>
      </c>
      <c r="Q26">
        <v>0</v>
      </c>
      <c r="R26">
        <v>0</v>
      </c>
      <c r="S26">
        <v>0</v>
      </c>
      <c r="T26">
        <v>0</v>
      </c>
      <c r="U26">
        <v>0</v>
      </c>
      <c r="V26">
        <v>0</v>
      </c>
      <c r="W26" t="s">
        <v>2042</v>
      </c>
      <c r="X26" t="s">
        <v>1878</v>
      </c>
      <c r="Y26" t="s">
        <v>1876</v>
      </c>
      <c r="Z26" t="s">
        <v>1878</v>
      </c>
      <c r="AA26" t="s">
        <v>818</v>
      </c>
      <c r="AB26" t="s">
        <v>818</v>
      </c>
      <c r="AC26" t="s">
        <v>818</v>
      </c>
      <c r="AD26" t="s">
        <v>818</v>
      </c>
      <c r="AE26" t="s">
        <v>818</v>
      </c>
      <c r="AF26" t="s">
        <v>818</v>
      </c>
      <c r="AG26" t="s">
        <v>818</v>
      </c>
      <c r="AH26" t="s">
        <v>818</v>
      </c>
      <c r="AI26" t="s">
        <v>818</v>
      </c>
      <c r="AJ26" t="s">
        <v>818</v>
      </c>
      <c r="AK26" t="s">
        <v>818</v>
      </c>
      <c r="AL26" t="s">
        <v>818</v>
      </c>
      <c r="AM26" t="s">
        <v>818</v>
      </c>
      <c r="AN26" t="s">
        <v>818</v>
      </c>
      <c r="AO26" t="s">
        <v>818</v>
      </c>
      <c r="AP26">
        <v>0</v>
      </c>
      <c r="AQ26">
        <v>0</v>
      </c>
      <c r="AR26">
        <v>0</v>
      </c>
      <c r="AS26">
        <v>0</v>
      </c>
      <c r="AT26" t="s">
        <v>2037</v>
      </c>
      <c r="AU26" t="s">
        <v>2044</v>
      </c>
    </row>
    <row r="27" spans="1:47" s="6" customFormat="1" x14ac:dyDescent="0.35">
      <c r="A27" s="5">
        <v>5885</v>
      </c>
      <c r="B27" s="6">
        <v>3</v>
      </c>
      <c r="C27" s="6" t="s">
        <v>633</v>
      </c>
      <c r="D27" s="6" t="s">
        <v>23</v>
      </c>
      <c r="E27" s="6" t="s">
        <v>819</v>
      </c>
      <c r="F27" s="6" t="s">
        <v>817</v>
      </c>
      <c r="G27" s="6" t="s">
        <v>819</v>
      </c>
      <c r="H27" s="6" t="s">
        <v>818</v>
      </c>
      <c r="I27" s="6" t="s">
        <v>817</v>
      </c>
      <c r="J27" s="6" t="s">
        <v>1822</v>
      </c>
      <c r="K27" s="6">
        <v>0</v>
      </c>
      <c r="L27" s="6">
        <v>0</v>
      </c>
      <c r="M27" s="6" t="s">
        <v>426</v>
      </c>
      <c r="N27" s="6">
        <v>0</v>
      </c>
      <c r="O27" s="6">
        <v>0</v>
      </c>
      <c r="P27" s="6">
        <v>0</v>
      </c>
      <c r="Q27" s="6">
        <v>0</v>
      </c>
      <c r="R27" s="6">
        <v>0</v>
      </c>
      <c r="S27" s="6">
        <v>0</v>
      </c>
      <c r="T27" s="6">
        <v>0</v>
      </c>
      <c r="U27" s="6">
        <v>0</v>
      </c>
      <c r="V27" s="6">
        <v>0</v>
      </c>
      <c r="W27" s="6" t="s">
        <v>2043</v>
      </c>
      <c r="X27" s="6" t="s">
        <v>1876</v>
      </c>
      <c r="Y27" s="6" t="s">
        <v>1876</v>
      </c>
      <c r="Z27" s="6" t="s">
        <v>1876</v>
      </c>
      <c r="AA27" s="6" t="s">
        <v>818</v>
      </c>
      <c r="AB27" s="6" t="s">
        <v>818</v>
      </c>
      <c r="AC27" s="6" t="s">
        <v>818</v>
      </c>
      <c r="AD27" s="6" t="s">
        <v>818</v>
      </c>
      <c r="AE27" s="6" t="s">
        <v>818</v>
      </c>
      <c r="AF27" s="6" t="s">
        <v>818</v>
      </c>
      <c r="AG27" s="6" t="s">
        <v>818</v>
      </c>
      <c r="AH27" s="6" t="s">
        <v>818</v>
      </c>
      <c r="AI27" s="6" t="s">
        <v>818</v>
      </c>
      <c r="AJ27" s="6" t="s">
        <v>818</v>
      </c>
      <c r="AK27" s="6" t="s">
        <v>818</v>
      </c>
      <c r="AL27" s="6" t="s">
        <v>818</v>
      </c>
      <c r="AM27" s="6" t="s">
        <v>818</v>
      </c>
      <c r="AN27" s="6" t="s">
        <v>818</v>
      </c>
      <c r="AO27" s="6" t="s">
        <v>818</v>
      </c>
      <c r="AP27" s="6">
        <v>0</v>
      </c>
      <c r="AQ27" s="6">
        <v>0</v>
      </c>
      <c r="AR27" s="6">
        <v>0</v>
      </c>
      <c r="AS27" s="6">
        <v>0</v>
      </c>
      <c r="AT27" s="6" t="s">
        <v>2037</v>
      </c>
      <c r="AU27" s="6" t="s">
        <v>2044</v>
      </c>
    </row>
    <row r="28" spans="1:47" x14ac:dyDescent="0.35">
      <c r="A28">
        <v>6046</v>
      </c>
      <c r="B28">
        <v>1</v>
      </c>
      <c r="C28" t="s">
        <v>308</v>
      </c>
      <c r="D28" t="s">
        <v>810</v>
      </c>
      <c r="E28" t="s">
        <v>817</v>
      </c>
      <c r="F28" t="s">
        <v>819</v>
      </c>
      <c r="G28" t="s">
        <v>819</v>
      </c>
      <c r="H28" t="s">
        <v>818</v>
      </c>
      <c r="I28" t="s">
        <v>817</v>
      </c>
      <c r="J28">
        <v>0</v>
      </c>
      <c r="K28">
        <v>0</v>
      </c>
      <c r="L28">
        <v>0</v>
      </c>
      <c r="M28" t="s">
        <v>613</v>
      </c>
      <c r="N28">
        <v>0</v>
      </c>
      <c r="O28">
        <v>0</v>
      </c>
      <c r="P28">
        <v>0</v>
      </c>
      <c r="Q28" t="s">
        <v>2000</v>
      </c>
      <c r="R28" t="s">
        <v>2002</v>
      </c>
      <c r="S28">
        <v>0</v>
      </c>
      <c r="T28">
        <v>0</v>
      </c>
      <c r="U28">
        <v>0</v>
      </c>
      <c r="V28">
        <v>0</v>
      </c>
      <c r="W28" t="s">
        <v>1969</v>
      </c>
      <c r="X28" t="s">
        <v>818</v>
      </c>
      <c r="Y28" t="s">
        <v>818</v>
      </c>
      <c r="Z28" t="s">
        <v>818</v>
      </c>
      <c r="AA28" t="s">
        <v>818</v>
      </c>
      <c r="AB28" t="s">
        <v>818</v>
      </c>
      <c r="AC28" t="s">
        <v>818</v>
      </c>
      <c r="AD28" t="s">
        <v>818</v>
      </c>
      <c r="AE28" t="s">
        <v>818</v>
      </c>
      <c r="AF28" t="s">
        <v>818</v>
      </c>
      <c r="AG28" t="s">
        <v>818</v>
      </c>
      <c r="AH28" t="s">
        <v>818</v>
      </c>
      <c r="AI28" t="s">
        <v>818</v>
      </c>
      <c r="AJ28" t="s">
        <v>818</v>
      </c>
      <c r="AK28" t="s">
        <v>818</v>
      </c>
      <c r="AL28" t="s">
        <v>818</v>
      </c>
      <c r="AM28" t="s">
        <v>818</v>
      </c>
      <c r="AN28" t="s">
        <v>818</v>
      </c>
      <c r="AO28" t="s">
        <v>818</v>
      </c>
      <c r="AP28">
        <v>0</v>
      </c>
      <c r="AQ28">
        <v>0</v>
      </c>
      <c r="AR28">
        <v>0</v>
      </c>
      <c r="AS28">
        <v>0</v>
      </c>
      <c r="AT28">
        <v>0</v>
      </c>
    </row>
    <row r="29" spans="1:47" x14ac:dyDescent="0.35">
      <c r="A29">
        <v>6046</v>
      </c>
      <c r="B29">
        <v>2</v>
      </c>
      <c r="C29" t="s">
        <v>308</v>
      </c>
      <c r="D29" t="s">
        <v>810</v>
      </c>
      <c r="E29" t="s">
        <v>819</v>
      </c>
      <c r="F29" t="s">
        <v>817</v>
      </c>
      <c r="G29" t="s">
        <v>819</v>
      </c>
      <c r="H29" t="s">
        <v>818</v>
      </c>
      <c r="I29" t="s">
        <v>817</v>
      </c>
      <c r="J29" t="s">
        <v>472</v>
      </c>
      <c r="K29">
        <v>0</v>
      </c>
      <c r="L29">
        <v>0</v>
      </c>
      <c r="M29">
        <v>0</v>
      </c>
      <c r="N29">
        <v>0</v>
      </c>
      <c r="O29">
        <v>0</v>
      </c>
      <c r="P29">
        <v>0</v>
      </c>
      <c r="Q29" t="s">
        <v>2000</v>
      </c>
      <c r="R29" t="s">
        <v>2002</v>
      </c>
      <c r="S29">
        <v>0</v>
      </c>
      <c r="T29">
        <v>0</v>
      </c>
      <c r="U29">
        <v>0</v>
      </c>
      <c r="V29">
        <v>0</v>
      </c>
      <c r="W29" t="s">
        <v>1969</v>
      </c>
      <c r="X29" t="s">
        <v>818</v>
      </c>
      <c r="Y29" t="s">
        <v>818</v>
      </c>
      <c r="Z29" t="s">
        <v>818</v>
      </c>
      <c r="AA29" t="s">
        <v>818</v>
      </c>
      <c r="AB29" t="s">
        <v>818</v>
      </c>
      <c r="AC29" t="s">
        <v>818</v>
      </c>
      <c r="AD29" t="s">
        <v>818</v>
      </c>
      <c r="AE29" t="s">
        <v>818</v>
      </c>
      <c r="AF29" t="s">
        <v>818</v>
      </c>
      <c r="AG29" t="s">
        <v>818</v>
      </c>
      <c r="AH29" t="s">
        <v>818</v>
      </c>
      <c r="AI29" t="s">
        <v>818</v>
      </c>
      <c r="AJ29" t="s">
        <v>818</v>
      </c>
      <c r="AK29" t="s">
        <v>818</v>
      </c>
      <c r="AL29" t="s">
        <v>818</v>
      </c>
      <c r="AM29" t="s">
        <v>818</v>
      </c>
      <c r="AN29" t="s">
        <v>818</v>
      </c>
      <c r="AO29" t="s">
        <v>818</v>
      </c>
      <c r="AP29">
        <v>0</v>
      </c>
      <c r="AQ29">
        <v>0</v>
      </c>
      <c r="AR29">
        <v>0</v>
      </c>
      <c r="AS29">
        <v>0</v>
      </c>
      <c r="AT29">
        <v>0</v>
      </c>
    </row>
    <row r="30" spans="1:47" x14ac:dyDescent="0.35">
      <c r="A30">
        <v>6046</v>
      </c>
      <c r="B30">
        <v>3</v>
      </c>
      <c r="C30" t="s">
        <v>308</v>
      </c>
      <c r="D30" t="s">
        <v>810</v>
      </c>
      <c r="E30" t="s">
        <v>819</v>
      </c>
      <c r="F30" t="s">
        <v>817</v>
      </c>
      <c r="G30" t="s">
        <v>819</v>
      </c>
      <c r="H30" t="s">
        <v>818</v>
      </c>
      <c r="I30" t="s">
        <v>819</v>
      </c>
      <c r="J30" t="s">
        <v>1832</v>
      </c>
      <c r="K30">
        <v>0</v>
      </c>
      <c r="L30">
        <v>0</v>
      </c>
      <c r="M30" t="s">
        <v>613</v>
      </c>
      <c r="N30">
        <v>0</v>
      </c>
      <c r="O30">
        <v>0</v>
      </c>
      <c r="P30">
        <v>0</v>
      </c>
      <c r="Q30" t="s">
        <v>2000</v>
      </c>
      <c r="R30" t="s">
        <v>2002</v>
      </c>
      <c r="S30">
        <v>0</v>
      </c>
      <c r="T30">
        <v>0</v>
      </c>
      <c r="U30">
        <v>0</v>
      </c>
      <c r="V30">
        <v>0</v>
      </c>
      <c r="W30" t="s">
        <v>1969</v>
      </c>
      <c r="X30" t="s">
        <v>818</v>
      </c>
      <c r="Y30" t="s">
        <v>818</v>
      </c>
      <c r="Z30" t="s">
        <v>818</v>
      </c>
      <c r="AA30" t="s">
        <v>818</v>
      </c>
      <c r="AB30" t="s">
        <v>818</v>
      </c>
      <c r="AC30" t="s">
        <v>818</v>
      </c>
      <c r="AD30" t="s">
        <v>818</v>
      </c>
      <c r="AE30" t="s">
        <v>818</v>
      </c>
      <c r="AF30" t="s">
        <v>818</v>
      </c>
      <c r="AG30" t="s">
        <v>818</v>
      </c>
      <c r="AH30" t="s">
        <v>818</v>
      </c>
      <c r="AI30" t="s">
        <v>818</v>
      </c>
      <c r="AJ30" t="s">
        <v>818</v>
      </c>
      <c r="AK30" t="s">
        <v>818</v>
      </c>
      <c r="AL30" t="s">
        <v>818</v>
      </c>
      <c r="AM30" t="s">
        <v>818</v>
      </c>
      <c r="AN30" t="s">
        <v>818</v>
      </c>
      <c r="AO30" t="s">
        <v>818</v>
      </c>
      <c r="AP30">
        <v>0</v>
      </c>
      <c r="AQ30">
        <v>0</v>
      </c>
      <c r="AR30">
        <v>0</v>
      </c>
      <c r="AS30">
        <v>0</v>
      </c>
      <c r="AT30">
        <v>0</v>
      </c>
    </row>
    <row r="31" spans="1:47" x14ac:dyDescent="0.35">
      <c r="A31">
        <v>6046</v>
      </c>
      <c r="B31">
        <v>4</v>
      </c>
      <c r="C31" t="s">
        <v>308</v>
      </c>
      <c r="D31" t="s">
        <v>810</v>
      </c>
      <c r="E31" t="s">
        <v>819</v>
      </c>
      <c r="F31" t="s">
        <v>817</v>
      </c>
      <c r="G31" t="s">
        <v>819</v>
      </c>
      <c r="H31" t="s">
        <v>818</v>
      </c>
      <c r="I31" t="s">
        <v>817</v>
      </c>
      <c r="J31">
        <v>0</v>
      </c>
      <c r="K31">
        <v>0</v>
      </c>
      <c r="L31">
        <v>0</v>
      </c>
      <c r="M31" t="s">
        <v>613</v>
      </c>
      <c r="N31">
        <v>0</v>
      </c>
      <c r="O31">
        <v>0</v>
      </c>
      <c r="P31">
        <v>0</v>
      </c>
      <c r="Q31" t="s">
        <v>2000</v>
      </c>
      <c r="R31" t="s">
        <v>2002</v>
      </c>
      <c r="S31">
        <v>0</v>
      </c>
      <c r="T31">
        <v>0</v>
      </c>
      <c r="U31">
        <v>0</v>
      </c>
      <c r="V31">
        <v>0</v>
      </c>
      <c r="W31" t="s">
        <v>1970</v>
      </c>
      <c r="X31" t="s">
        <v>818</v>
      </c>
      <c r="Y31" t="s">
        <v>818</v>
      </c>
      <c r="Z31" t="s">
        <v>818</v>
      </c>
      <c r="AA31" t="s">
        <v>818</v>
      </c>
      <c r="AB31" t="s">
        <v>818</v>
      </c>
      <c r="AC31" t="s">
        <v>818</v>
      </c>
      <c r="AD31" t="s">
        <v>818</v>
      </c>
      <c r="AE31" t="s">
        <v>818</v>
      </c>
      <c r="AF31" t="s">
        <v>818</v>
      </c>
      <c r="AG31" t="s">
        <v>818</v>
      </c>
      <c r="AH31" t="s">
        <v>818</v>
      </c>
      <c r="AI31" t="s">
        <v>818</v>
      </c>
      <c r="AJ31" t="s">
        <v>818</v>
      </c>
      <c r="AK31" t="s">
        <v>818</v>
      </c>
      <c r="AL31" t="s">
        <v>818</v>
      </c>
      <c r="AM31" t="s">
        <v>818</v>
      </c>
      <c r="AN31" t="s">
        <v>818</v>
      </c>
      <c r="AO31" t="s">
        <v>818</v>
      </c>
      <c r="AP31">
        <v>0</v>
      </c>
      <c r="AQ31">
        <v>0</v>
      </c>
      <c r="AR31">
        <v>0</v>
      </c>
      <c r="AS31">
        <v>0</v>
      </c>
      <c r="AT31">
        <v>0</v>
      </c>
    </row>
    <row r="32" spans="1:47" s="3" customFormat="1" x14ac:dyDescent="0.35">
      <c r="A32" s="2">
        <v>5972</v>
      </c>
      <c r="B32" s="3">
        <v>1</v>
      </c>
      <c r="C32" s="3" t="s">
        <v>458</v>
      </c>
      <c r="D32" s="3" t="s">
        <v>811</v>
      </c>
      <c r="E32" s="3" t="s">
        <v>819</v>
      </c>
      <c r="F32" s="3" t="s">
        <v>817</v>
      </c>
      <c r="G32" s="3" t="s">
        <v>819</v>
      </c>
      <c r="H32" s="3" t="s">
        <v>818</v>
      </c>
      <c r="I32" s="3" t="s">
        <v>818</v>
      </c>
      <c r="J32" s="3">
        <v>0</v>
      </c>
      <c r="K32" s="3">
        <v>0</v>
      </c>
      <c r="L32" s="3">
        <v>0</v>
      </c>
      <c r="M32" s="3">
        <v>0</v>
      </c>
      <c r="N32" s="3">
        <v>0</v>
      </c>
      <c r="O32" s="3">
        <v>0</v>
      </c>
      <c r="P32" s="3">
        <v>0</v>
      </c>
      <c r="Q32" s="3">
        <v>0</v>
      </c>
      <c r="R32" s="3">
        <v>0</v>
      </c>
      <c r="S32" s="3">
        <v>0</v>
      </c>
      <c r="T32" s="3">
        <v>0</v>
      </c>
      <c r="U32" s="3">
        <v>0</v>
      </c>
      <c r="V32" s="3">
        <v>0</v>
      </c>
      <c r="W32" s="3" t="s">
        <v>844</v>
      </c>
      <c r="X32" s="3" t="s">
        <v>818</v>
      </c>
      <c r="Y32" s="3" t="s">
        <v>1878</v>
      </c>
      <c r="Z32" s="3" t="s">
        <v>818</v>
      </c>
      <c r="AA32" s="3" t="s">
        <v>818</v>
      </c>
      <c r="AB32" s="3" t="s">
        <v>818</v>
      </c>
      <c r="AC32" s="3" t="s">
        <v>818</v>
      </c>
      <c r="AD32" s="3" t="s">
        <v>818</v>
      </c>
      <c r="AE32" s="3" t="s">
        <v>818</v>
      </c>
      <c r="AF32" s="3" t="s">
        <v>818</v>
      </c>
      <c r="AG32" s="3" t="s">
        <v>818</v>
      </c>
      <c r="AH32" s="3" t="s">
        <v>818</v>
      </c>
      <c r="AI32" s="3" t="s">
        <v>818</v>
      </c>
      <c r="AJ32" s="3" t="s">
        <v>818</v>
      </c>
      <c r="AK32" s="3" t="s">
        <v>818</v>
      </c>
      <c r="AL32" s="3" t="s">
        <v>818</v>
      </c>
      <c r="AM32" s="3" t="s">
        <v>818</v>
      </c>
      <c r="AN32" s="3" t="s">
        <v>818</v>
      </c>
      <c r="AO32" s="3" t="s">
        <v>818</v>
      </c>
      <c r="AP32" s="3">
        <v>0</v>
      </c>
      <c r="AQ32" s="3">
        <v>0</v>
      </c>
      <c r="AR32" s="3" t="s">
        <v>1972</v>
      </c>
      <c r="AS32" s="3">
        <v>0</v>
      </c>
      <c r="AT32" s="3">
        <v>0</v>
      </c>
    </row>
    <row r="33" spans="1:55" x14ac:dyDescent="0.35">
      <c r="A33" s="4">
        <v>5972</v>
      </c>
      <c r="B33">
        <v>2</v>
      </c>
      <c r="C33" t="s">
        <v>458</v>
      </c>
      <c r="D33" t="s">
        <v>811</v>
      </c>
      <c r="E33" t="s">
        <v>819</v>
      </c>
      <c r="F33" t="s">
        <v>817</v>
      </c>
      <c r="G33" t="s">
        <v>817</v>
      </c>
      <c r="H33" t="s">
        <v>818</v>
      </c>
      <c r="I33" t="s">
        <v>818</v>
      </c>
      <c r="J33">
        <v>0</v>
      </c>
      <c r="K33">
        <v>0</v>
      </c>
      <c r="L33">
        <v>0</v>
      </c>
      <c r="M33">
        <v>0</v>
      </c>
      <c r="N33">
        <v>0</v>
      </c>
      <c r="O33">
        <v>0</v>
      </c>
      <c r="P33">
        <v>0</v>
      </c>
      <c r="Q33">
        <v>0</v>
      </c>
      <c r="R33">
        <v>0</v>
      </c>
      <c r="S33">
        <v>0</v>
      </c>
      <c r="T33">
        <v>0</v>
      </c>
      <c r="U33">
        <v>0</v>
      </c>
      <c r="V33">
        <v>0</v>
      </c>
      <c r="W33" t="s">
        <v>844</v>
      </c>
      <c r="X33" t="s">
        <v>818</v>
      </c>
      <c r="Y33" t="s">
        <v>1878</v>
      </c>
      <c r="Z33" t="s">
        <v>818</v>
      </c>
      <c r="AA33" t="s">
        <v>818</v>
      </c>
      <c r="AB33" t="s">
        <v>818</v>
      </c>
      <c r="AC33" t="s">
        <v>818</v>
      </c>
      <c r="AD33" t="s">
        <v>818</v>
      </c>
      <c r="AE33" t="s">
        <v>818</v>
      </c>
      <c r="AF33" t="s">
        <v>818</v>
      </c>
      <c r="AG33" t="s">
        <v>818</v>
      </c>
      <c r="AH33" t="s">
        <v>818</v>
      </c>
      <c r="AI33" t="s">
        <v>818</v>
      </c>
      <c r="AJ33" t="s">
        <v>818</v>
      </c>
      <c r="AK33" t="s">
        <v>818</v>
      </c>
      <c r="AL33" t="s">
        <v>818</v>
      </c>
      <c r="AM33" t="s">
        <v>818</v>
      </c>
      <c r="AN33" t="s">
        <v>818</v>
      </c>
      <c r="AO33" t="s">
        <v>818</v>
      </c>
      <c r="AP33">
        <v>0</v>
      </c>
      <c r="AQ33">
        <v>0</v>
      </c>
      <c r="AR33" t="s">
        <v>1972</v>
      </c>
      <c r="AS33">
        <v>0</v>
      </c>
      <c r="AT33">
        <v>0</v>
      </c>
    </row>
    <row r="34" spans="1:55" x14ac:dyDescent="0.35">
      <c r="A34" s="4">
        <v>5972</v>
      </c>
      <c r="B34">
        <v>3</v>
      </c>
      <c r="C34" t="s">
        <v>458</v>
      </c>
      <c r="D34" t="s">
        <v>811</v>
      </c>
      <c r="E34" t="s">
        <v>819</v>
      </c>
      <c r="F34" t="s">
        <v>819</v>
      </c>
      <c r="G34" t="s">
        <v>821</v>
      </c>
      <c r="H34" t="s">
        <v>818</v>
      </c>
      <c r="I34" t="s">
        <v>818</v>
      </c>
      <c r="J34">
        <v>0</v>
      </c>
      <c r="K34">
        <v>0</v>
      </c>
      <c r="L34">
        <v>0</v>
      </c>
      <c r="M34">
        <v>0</v>
      </c>
      <c r="N34">
        <v>0</v>
      </c>
      <c r="O34">
        <v>0</v>
      </c>
      <c r="P34">
        <v>0</v>
      </c>
      <c r="Q34">
        <v>0</v>
      </c>
      <c r="R34">
        <v>0</v>
      </c>
      <c r="S34">
        <v>0</v>
      </c>
      <c r="T34">
        <v>0</v>
      </c>
      <c r="U34">
        <v>0</v>
      </c>
      <c r="V34">
        <v>0</v>
      </c>
      <c r="W34" t="s">
        <v>844</v>
      </c>
      <c r="X34" t="s">
        <v>818</v>
      </c>
      <c r="Y34" t="s">
        <v>1878</v>
      </c>
      <c r="Z34" t="s">
        <v>818</v>
      </c>
      <c r="AA34" t="s">
        <v>818</v>
      </c>
      <c r="AB34" t="s">
        <v>818</v>
      </c>
      <c r="AC34" t="s">
        <v>818</v>
      </c>
      <c r="AD34" t="s">
        <v>818</v>
      </c>
      <c r="AE34" t="s">
        <v>818</v>
      </c>
      <c r="AF34" t="s">
        <v>818</v>
      </c>
      <c r="AG34" t="s">
        <v>818</v>
      </c>
      <c r="AH34" t="s">
        <v>818</v>
      </c>
      <c r="AI34" t="s">
        <v>818</v>
      </c>
      <c r="AJ34" t="s">
        <v>818</v>
      </c>
      <c r="AK34" t="s">
        <v>818</v>
      </c>
      <c r="AL34" t="s">
        <v>818</v>
      </c>
      <c r="AM34" t="s">
        <v>818</v>
      </c>
      <c r="AN34" t="s">
        <v>818</v>
      </c>
      <c r="AO34" t="s">
        <v>818</v>
      </c>
      <c r="AP34">
        <v>0</v>
      </c>
      <c r="AQ34">
        <v>0</v>
      </c>
      <c r="AR34" t="s">
        <v>1972</v>
      </c>
      <c r="AS34">
        <v>0</v>
      </c>
      <c r="AT34">
        <v>0</v>
      </c>
    </row>
    <row r="35" spans="1:55" s="6" customFormat="1" x14ac:dyDescent="0.35">
      <c r="A35" s="5">
        <v>5972</v>
      </c>
      <c r="B35" s="6">
        <v>4</v>
      </c>
      <c r="C35" s="6" t="s">
        <v>458</v>
      </c>
      <c r="D35" s="6" t="s">
        <v>811</v>
      </c>
      <c r="E35" s="6" t="s">
        <v>819</v>
      </c>
      <c r="F35" s="6" t="s">
        <v>821</v>
      </c>
      <c r="G35" s="6" t="s">
        <v>819</v>
      </c>
      <c r="H35" s="6" t="s">
        <v>818</v>
      </c>
      <c r="I35" s="6" t="s">
        <v>818</v>
      </c>
      <c r="J35" s="6">
        <v>0</v>
      </c>
      <c r="K35" s="6">
        <v>0</v>
      </c>
      <c r="L35" s="6">
        <v>0</v>
      </c>
      <c r="M35" s="6">
        <v>0</v>
      </c>
      <c r="N35" s="6">
        <v>0</v>
      </c>
      <c r="O35" s="6">
        <v>0</v>
      </c>
      <c r="P35" s="6">
        <v>0</v>
      </c>
      <c r="Q35" s="6">
        <v>0</v>
      </c>
      <c r="R35" s="6">
        <v>0</v>
      </c>
      <c r="S35" s="6">
        <v>0</v>
      </c>
      <c r="T35" s="6">
        <v>0</v>
      </c>
      <c r="U35" s="6">
        <v>0</v>
      </c>
      <c r="V35" s="6">
        <v>0</v>
      </c>
      <c r="W35" s="6" t="s">
        <v>844</v>
      </c>
      <c r="X35" s="6" t="s">
        <v>818</v>
      </c>
      <c r="Y35" s="6" t="s">
        <v>1878</v>
      </c>
      <c r="Z35" s="6" t="s">
        <v>818</v>
      </c>
      <c r="AA35" s="6" t="s">
        <v>818</v>
      </c>
      <c r="AB35" s="6" t="s">
        <v>818</v>
      </c>
      <c r="AC35" s="6" t="s">
        <v>818</v>
      </c>
      <c r="AD35" s="6" t="s">
        <v>818</v>
      </c>
      <c r="AE35" s="6" t="s">
        <v>818</v>
      </c>
      <c r="AF35" s="6" t="s">
        <v>818</v>
      </c>
      <c r="AG35" s="6" t="s">
        <v>818</v>
      </c>
      <c r="AH35" s="6" t="s">
        <v>818</v>
      </c>
      <c r="AI35" s="6" t="s">
        <v>818</v>
      </c>
      <c r="AJ35" s="6" t="s">
        <v>818</v>
      </c>
      <c r="AK35" s="6" t="s">
        <v>818</v>
      </c>
      <c r="AL35" s="6" t="s">
        <v>818</v>
      </c>
      <c r="AM35" s="6" t="s">
        <v>818</v>
      </c>
      <c r="AN35" s="6" t="s">
        <v>818</v>
      </c>
      <c r="AO35" s="6" t="s">
        <v>818</v>
      </c>
      <c r="AP35" s="6">
        <v>0</v>
      </c>
      <c r="AQ35" s="6">
        <v>0</v>
      </c>
      <c r="AR35" s="6" t="s">
        <v>1972</v>
      </c>
      <c r="AS35" s="6">
        <v>0</v>
      </c>
      <c r="AT35" s="6">
        <v>0</v>
      </c>
    </row>
    <row r="36" spans="1:55" s="3" customFormat="1" hidden="1" x14ac:dyDescent="0.35">
      <c r="A36" s="2">
        <v>5940</v>
      </c>
      <c r="B36" s="3">
        <v>1</v>
      </c>
      <c r="C36" s="3" t="s">
        <v>526</v>
      </c>
      <c r="D36" s="3" t="s">
        <v>810</v>
      </c>
      <c r="E36" s="3" t="s">
        <v>817</v>
      </c>
      <c r="F36" s="3" t="s">
        <v>817</v>
      </c>
      <c r="G36" s="3" t="s">
        <v>819</v>
      </c>
      <c r="H36" s="3" t="s">
        <v>818</v>
      </c>
      <c r="I36" s="3" t="s">
        <v>817</v>
      </c>
      <c r="J36" s="3">
        <v>0</v>
      </c>
      <c r="K36" s="3">
        <v>0</v>
      </c>
      <c r="L36" s="3">
        <v>0</v>
      </c>
      <c r="M36" s="3" t="s">
        <v>832</v>
      </c>
      <c r="N36" s="3">
        <v>0</v>
      </c>
      <c r="O36" s="3" t="s">
        <v>486</v>
      </c>
      <c r="P36" s="3">
        <v>0</v>
      </c>
      <c r="Q36" s="3">
        <v>0</v>
      </c>
      <c r="R36" s="3">
        <v>0</v>
      </c>
      <c r="S36" s="3">
        <v>0</v>
      </c>
      <c r="T36" s="3">
        <v>0</v>
      </c>
      <c r="U36" s="3">
        <v>0</v>
      </c>
      <c r="V36" s="3">
        <v>0</v>
      </c>
      <c r="W36" s="3" t="s">
        <v>823</v>
      </c>
      <c r="X36" s="3" t="s">
        <v>818</v>
      </c>
      <c r="Y36" s="3" t="s">
        <v>818</v>
      </c>
      <c r="Z36" s="3" t="s">
        <v>1876</v>
      </c>
      <c r="AA36" s="3" t="s">
        <v>818</v>
      </c>
      <c r="AB36" s="3" t="s">
        <v>818</v>
      </c>
      <c r="AC36" s="3" t="s">
        <v>818</v>
      </c>
      <c r="AD36" s="3" t="s">
        <v>1876</v>
      </c>
      <c r="AE36" s="3" t="s">
        <v>818</v>
      </c>
      <c r="AF36" s="3" t="s">
        <v>818</v>
      </c>
      <c r="AG36" s="3" t="s">
        <v>818</v>
      </c>
      <c r="AH36" s="3" t="s">
        <v>818</v>
      </c>
      <c r="AI36" s="3" t="s">
        <v>818</v>
      </c>
      <c r="AJ36" s="3" t="s">
        <v>818</v>
      </c>
      <c r="AK36" s="3" t="s">
        <v>818</v>
      </c>
      <c r="AL36" s="3" t="s">
        <v>818</v>
      </c>
      <c r="AM36" s="3" t="s">
        <v>818</v>
      </c>
      <c r="AN36" s="3" t="s">
        <v>818</v>
      </c>
      <c r="AO36" s="3" t="s">
        <v>818</v>
      </c>
      <c r="AP36" s="3">
        <v>0</v>
      </c>
      <c r="AQ36" s="3">
        <v>0</v>
      </c>
      <c r="AR36" s="3">
        <v>0</v>
      </c>
      <c r="AT36" s="3">
        <v>0</v>
      </c>
      <c r="AU36" s="3" t="s">
        <v>2071</v>
      </c>
      <c r="AV36" s="3" t="s">
        <v>2091</v>
      </c>
      <c r="AW36" s="3">
        <v>1</v>
      </c>
      <c r="AX36" s="3">
        <v>1</v>
      </c>
      <c r="AY36" s="3">
        <v>2</v>
      </c>
      <c r="AZ36" s="3">
        <v>1</v>
      </c>
      <c r="BA36" s="3">
        <v>1</v>
      </c>
      <c r="BB36" s="3">
        <v>1</v>
      </c>
      <c r="BC36" s="3">
        <v>2</v>
      </c>
    </row>
    <row r="37" spans="1:55" s="6" customFormat="1" hidden="1" x14ac:dyDescent="0.35">
      <c r="A37" s="5">
        <v>5940</v>
      </c>
      <c r="B37" s="6">
        <v>2</v>
      </c>
      <c r="C37" s="6" t="s">
        <v>526</v>
      </c>
      <c r="D37" s="6" t="s">
        <v>810</v>
      </c>
      <c r="E37" s="6" t="s">
        <v>817</v>
      </c>
      <c r="F37" s="6" t="s">
        <v>817</v>
      </c>
      <c r="G37" s="6" t="s">
        <v>817</v>
      </c>
      <c r="H37" s="6" t="s">
        <v>818</v>
      </c>
      <c r="I37" s="6" t="s">
        <v>817</v>
      </c>
      <c r="J37" s="6" t="s">
        <v>832</v>
      </c>
      <c r="K37" s="6">
        <v>0</v>
      </c>
      <c r="L37" s="6">
        <v>0</v>
      </c>
      <c r="M37" s="6">
        <v>0</v>
      </c>
      <c r="N37" s="6">
        <v>0</v>
      </c>
      <c r="O37" s="6" t="s">
        <v>486</v>
      </c>
      <c r="P37" s="6">
        <v>0</v>
      </c>
      <c r="Q37" s="6">
        <v>0</v>
      </c>
      <c r="R37" s="6">
        <v>0</v>
      </c>
      <c r="S37" s="6">
        <v>0</v>
      </c>
      <c r="T37" s="6">
        <v>0</v>
      </c>
      <c r="U37" s="6">
        <v>0</v>
      </c>
      <c r="V37" s="6">
        <v>0</v>
      </c>
      <c r="W37" s="6" t="s">
        <v>1973</v>
      </c>
      <c r="X37" s="6" t="s">
        <v>818</v>
      </c>
      <c r="Y37" s="6" t="s">
        <v>818</v>
      </c>
      <c r="Z37" s="6" t="s">
        <v>1876</v>
      </c>
      <c r="AA37" s="6" t="s">
        <v>818</v>
      </c>
      <c r="AB37" s="6" t="s">
        <v>818</v>
      </c>
      <c r="AC37" s="6" t="s">
        <v>818</v>
      </c>
      <c r="AD37" s="6" t="s">
        <v>1876</v>
      </c>
      <c r="AE37" s="6" t="s">
        <v>1876</v>
      </c>
      <c r="AF37" s="6" t="s">
        <v>818</v>
      </c>
      <c r="AG37" s="6" t="s">
        <v>818</v>
      </c>
      <c r="AH37" s="6" t="s">
        <v>818</v>
      </c>
      <c r="AI37" s="6" t="s">
        <v>818</v>
      </c>
      <c r="AJ37" s="6" t="s">
        <v>818</v>
      </c>
      <c r="AK37" s="6" t="s">
        <v>818</v>
      </c>
      <c r="AL37" s="6" t="s">
        <v>818</v>
      </c>
      <c r="AM37" s="6" t="s">
        <v>818</v>
      </c>
      <c r="AN37" s="6" t="s">
        <v>818</v>
      </c>
      <c r="AO37" s="6" t="s">
        <v>818</v>
      </c>
      <c r="AP37" s="6">
        <v>0</v>
      </c>
      <c r="AQ37" s="6">
        <v>0</v>
      </c>
      <c r="AR37" s="6">
        <v>0</v>
      </c>
      <c r="AT37" s="6">
        <v>0</v>
      </c>
      <c r="AU37" s="6" t="s">
        <v>2072</v>
      </c>
      <c r="AV37" s="6" t="s">
        <v>2092</v>
      </c>
      <c r="AW37" s="6">
        <v>1</v>
      </c>
      <c r="AX37" s="6">
        <v>1</v>
      </c>
      <c r="AY37" s="6">
        <v>1</v>
      </c>
      <c r="AZ37" s="6">
        <v>1</v>
      </c>
      <c r="BA37" s="6">
        <v>1</v>
      </c>
      <c r="BB37" s="6">
        <v>1</v>
      </c>
      <c r="BC37" s="6">
        <v>1</v>
      </c>
    </row>
    <row r="38" spans="1:55" s="3" customFormat="1" x14ac:dyDescent="0.35">
      <c r="A38" s="2">
        <v>6049</v>
      </c>
      <c r="B38" s="3">
        <v>1</v>
      </c>
      <c r="C38" s="3" t="s">
        <v>304</v>
      </c>
      <c r="D38" s="3" t="s">
        <v>23</v>
      </c>
      <c r="E38" s="3" t="s">
        <v>817</v>
      </c>
      <c r="F38" s="3" t="s">
        <v>819</v>
      </c>
      <c r="G38" s="3" t="s">
        <v>819</v>
      </c>
      <c r="H38" s="3" t="s">
        <v>818</v>
      </c>
      <c r="I38" s="3" t="s">
        <v>818</v>
      </c>
      <c r="J38" s="3" t="s">
        <v>847</v>
      </c>
      <c r="K38" s="3">
        <v>0</v>
      </c>
      <c r="L38" s="3">
        <v>0</v>
      </c>
      <c r="M38" s="3">
        <v>0</v>
      </c>
      <c r="N38" s="3">
        <v>0</v>
      </c>
      <c r="O38" s="3">
        <v>0</v>
      </c>
      <c r="P38" s="3">
        <v>0</v>
      </c>
      <c r="Q38" s="3" t="s">
        <v>2000</v>
      </c>
      <c r="R38" s="3" t="s">
        <v>2001</v>
      </c>
      <c r="S38" s="3">
        <v>0</v>
      </c>
      <c r="T38" s="3">
        <v>0</v>
      </c>
      <c r="U38" s="3">
        <v>0</v>
      </c>
      <c r="V38" s="3">
        <v>0</v>
      </c>
      <c r="W38" s="3" t="s">
        <v>848</v>
      </c>
      <c r="X38" s="3" t="s">
        <v>818</v>
      </c>
      <c r="Y38" s="3" t="s">
        <v>818</v>
      </c>
      <c r="Z38" s="3" t="s">
        <v>818</v>
      </c>
      <c r="AA38" s="3" t="s">
        <v>818</v>
      </c>
      <c r="AB38" s="3" t="s">
        <v>818</v>
      </c>
      <c r="AC38" s="3" t="s">
        <v>818</v>
      </c>
      <c r="AD38" s="3" t="s">
        <v>818</v>
      </c>
      <c r="AE38" s="3" t="s">
        <v>818</v>
      </c>
      <c r="AF38" s="3" t="s">
        <v>818</v>
      </c>
      <c r="AG38" s="3" t="s">
        <v>818</v>
      </c>
      <c r="AH38" s="3" t="s">
        <v>1877</v>
      </c>
      <c r="AI38" s="3" t="s">
        <v>1877</v>
      </c>
      <c r="AJ38" s="3" t="s">
        <v>818</v>
      </c>
      <c r="AK38" s="3" t="s">
        <v>1876</v>
      </c>
      <c r="AL38" s="3" t="s">
        <v>1877</v>
      </c>
      <c r="AM38" s="3" t="s">
        <v>818</v>
      </c>
      <c r="AN38" s="3" t="s">
        <v>818</v>
      </c>
      <c r="AO38" s="3" t="s">
        <v>1877</v>
      </c>
      <c r="AP38" s="3">
        <v>0</v>
      </c>
      <c r="AQ38" s="3">
        <v>0</v>
      </c>
      <c r="AR38" s="3">
        <v>0</v>
      </c>
      <c r="AS38" s="3" t="s">
        <v>1975</v>
      </c>
      <c r="AT38" s="3" t="s">
        <v>2037</v>
      </c>
      <c r="AU38" s="3" t="s">
        <v>2074</v>
      </c>
    </row>
    <row r="39" spans="1:55" x14ac:dyDescent="0.35">
      <c r="A39" s="4">
        <v>6049</v>
      </c>
      <c r="B39">
        <v>2</v>
      </c>
      <c r="C39" t="s">
        <v>304</v>
      </c>
      <c r="D39" t="s">
        <v>23</v>
      </c>
      <c r="E39" t="s">
        <v>819</v>
      </c>
      <c r="F39" t="s">
        <v>821</v>
      </c>
      <c r="G39" t="s">
        <v>819</v>
      </c>
      <c r="H39" t="s">
        <v>818</v>
      </c>
      <c r="I39" t="s">
        <v>818</v>
      </c>
      <c r="J39" t="s">
        <v>847</v>
      </c>
      <c r="K39">
        <v>0</v>
      </c>
      <c r="L39">
        <v>0</v>
      </c>
      <c r="M39">
        <v>0</v>
      </c>
      <c r="N39">
        <v>0</v>
      </c>
      <c r="O39">
        <v>0</v>
      </c>
      <c r="P39">
        <v>0</v>
      </c>
      <c r="Q39">
        <v>0</v>
      </c>
      <c r="R39">
        <v>0</v>
      </c>
      <c r="S39">
        <v>0</v>
      </c>
      <c r="T39" t="s">
        <v>2002</v>
      </c>
      <c r="U39">
        <v>0</v>
      </c>
      <c r="V39">
        <v>0</v>
      </c>
      <c r="W39" t="s">
        <v>1991</v>
      </c>
      <c r="X39" t="s">
        <v>818</v>
      </c>
      <c r="Y39" t="s">
        <v>818</v>
      </c>
      <c r="Z39" t="s">
        <v>818</v>
      </c>
      <c r="AA39" t="s">
        <v>818</v>
      </c>
      <c r="AB39" t="s">
        <v>818</v>
      </c>
      <c r="AC39" t="s">
        <v>818</v>
      </c>
      <c r="AD39" t="s">
        <v>818</v>
      </c>
      <c r="AE39" t="s">
        <v>818</v>
      </c>
      <c r="AF39" t="s">
        <v>818</v>
      </c>
      <c r="AG39" t="s">
        <v>818</v>
      </c>
      <c r="AH39" t="s">
        <v>1876</v>
      </c>
      <c r="AI39" t="s">
        <v>818</v>
      </c>
      <c r="AJ39" t="s">
        <v>818</v>
      </c>
      <c r="AK39" t="s">
        <v>818</v>
      </c>
      <c r="AL39" t="s">
        <v>818</v>
      </c>
      <c r="AM39" t="s">
        <v>818</v>
      </c>
      <c r="AN39" t="s">
        <v>818</v>
      </c>
      <c r="AO39" t="s">
        <v>1877</v>
      </c>
      <c r="AP39">
        <v>0</v>
      </c>
      <c r="AQ39">
        <v>0</v>
      </c>
      <c r="AR39">
        <v>0</v>
      </c>
      <c r="AS39" t="s">
        <v>1975</v>
      </c>
      <c r="AT39" t="s">
        <v>2037</v>
      </c>
      <c r="AU39" t="s">
        <v>2074</v>
      </c>
    </row>
    <row r="40" spans="1:55" s="6" customFormat="1" x14ac:dyDescent="0.35">
      <c r="A40" s="5">
        <v>6049</v>
      </c>
      <c r="B40" s="6">
        <v>3</v>
      </c>
      <c r="C40" s="6" t="s">
        <v>304</v>
      </c>
      <c r="D40" s="6" t="s">
        <v>23</v>
      </c>
      <c r="E40" s="6" t="s">
        <v>819</v>
      </c>
      <c r="F40" s="6" t="s">
        <v>819</v>
      </c>
      <c r="G40" s="6" t="s">
        <v>819</v>
      </c>
      <c r="H40" s="6" t="s">
        <v>818</v>
      </c>
      <c r="I40" s="6" t="s">
        <v>818</v>
      </c>
      <c r="J40" s="6" t="s">
        <v>847</v>
      </c>
      <c r="K40" s="6">
        <v>0</v>
      </c>
      <c r="L40" s="6">
        <v>0</v>
      </c>
      <c r="M40" s="6">
        <v>0</v>
      </c>
      <c r="N40" s="6">
        <v>0</v>
      </c>
      <c r="O40" s="6">
        <v>0</v>
      </c>
      <c r="P40" s="6">
        <v>0</v>
      </c>
      <c r="Q40" s="6" t="s">
        <v>2000</v>
      </c>
      <c r="R40" s="6">
        <v>0</v>
      </c>
      <c r="S40" s="6">
        <v>0</v>
      </c>
      <c r="T40" s="6">
        <v>0</v>
      </c>
      <c r="U40" s="6">
        <v>0</v>
      </c>
      <c r="V40" s="6">
        <v>0</v>
      </c>
      <c r="W40" s="6" t="s">
        <v>849</v>
      </c>
      <c r="X40" s="6" t="s">
        <v>818</v>
      </c>
      <c r="Y40" s="6" t="s">
        <v>818</v>
      </c>
      <c r="Z40" s="6" t="s">
        <v>818</v>
      </c>
      <c r="AA40" s="6" t="s">
        <v>818</v>
      </c>
      <c r="AB40" s="6" t="s">
        <v>818</v>
      </c>
      <c r="AC40" s="6" t="s">
        <v>1877</v>
      </c>
      <c r="AD40" s="6" t="s">
        <v>818</v>
      </c>
      <c r="AE40" s="6" t="s">
        <v>818</v>
      </c>
      <c r="AF40" s="6" t="s">
        <v>818</v>
      </c>
      <c r="AG40" s="6" t="s">
        <v>818</v>
      </c>
      <c r="AH40" s="6" t="s">
        <v>818</v>
      </c>
      <c r="AI40" s="6" t="s">
        <v>818</v>
      </c>
      <c r="AJ40" s="6" t="s">
        <v>818</v>
      </c>
      <c r="AK40" s="6" t="s">
        <v>818</v>
      </c>
      <c r="AL40" s="6" t="s">
        <v>818</v>
      </c>
      <c r="AM40" s="6" t="s">
        <v>818</v>
      </c>
      <c r="AN40" s="6" t="s">
        <v>818</v>
      </c>
      <c r="AO40" s="6" t="s">
        <v>1877</v>
      </c>
      <c r="AP40" s="6">
        <v>0</v>
      </c>
      <c r="AQ40" s="6">
        <v>0</v>
      </c>
      <c r="AR40" s="6">
        <v>0</v>
      </c>
      <c r="AS40" s="6" t="s">
        <v>1975</v>
      </c>
      <c r="AT40" s="6" t="s">
        <v>2037</v>
      </c>
      <c r="AU40" s="6" t="s">
        <v>2074</v>
      </c>
    </row>
    <row r="41" spans="1:55" x14ac:dyDescent="0.35">
      <c r="A41">
        <v>6119</v>
      </c>
      <c r="B41">
        <v>1</v>
      </c>
      <c r="C41" t="s">
        <v>105</v>
      </c>
      <c r="D41" t="s">
        <v>811</v>
      </c>
      <c r="E41" t="s">
        <v>819</v>
      </c>
      <c r="F41" t="s">
        <v>818</v>
      </c>
      <c r="G41" t="s">
        <v>817</v>
      </c>
      <c r="H41" t="s">
        <v>818</v>
      </c>
      <c r="I41" t="s">
        <v>817</v>
      </c>
      <c r="J41">
        <v>0</v>
      </c>
      <c r="K41">
        <v>0</v>
      </c>
      <c r="L41">
        <v>0</v>
      </c>
      <c r="M41">
        <v>0</v>
      </c>
      <c r="N41">
        <v>0</v>
      </c>
      <c r="O41">
        <v>0</v>
      </c>
      <c r="P41">
        <v>0</v>
      </c>
      <c r="Q41">
        <v>0</v>
      </c>
      <c r="R41">
        <v>0</v>
      </c>
      <c r="S41">
        <v>0</v>
      </c>
      <c r="T41">
        <v>0</v>
      </c>
      <c r="U41">
        <v>0</v>
      </c>
      <c r="V41">
        <v>0</v>
      </c>
      <c r="W41" t="s">
        <v>844</v>
      </c>
      <c r="X41" t="s">
        <v>818</v>
      </c>
      <c r="Y41" t="s">
        <v>818</v>
      </c>
      <c r="Z41" t="s">
        <v>1878</v>
      </c>
      <c r="AA41" t="s">
        <v>818</v>
      </c>
      <c r="AB41" t="s">
        <v>818</v>
      </c>
      <c r="AC41" t="s">
        <v>818</v>
      </c>
      <c r="AD41" t="s">
        <v>818</v>
      </c>
      <c r="AE41" t="s">
        <v>818</v>
      </c>
      <c r="AF41" t="s">
        <v>818</v>
      </c>
      <c r="AG41" t="s">
        <v>818</v>
      </c>
      <c r="AH41" t="s">
        <v>818</v>
      </c>
      <c r="AI41" t="s">
        <v>818</v>
      </c>
      <c r="AJ41" t="s">
        <v>818</v>
      </c>
      <c r="AK41" t="s">
        <v>818</v>
      </c>
      <c r="AL41" t="s">
        <v>818</v>
      </c>
      <c r="AM41" t="s">
        <v>818</v>
      </c>
      <c r="AN41" t="s">
        <v>818</v>
      </c>
      <c r="AO41" t="s">
        <v>818</v>
      </c>
      <c r="AP41">
        <v>0</v>
      </c>
      <c r="AQ41">
        <v>0</v>
      </c>
      <c r="AR41">
        <v>0</v>
      </c>
      <c r="AS41">
        <v>0</v>
      </c>
      <c r="AT41">
        <v>0</v>
      </c>
    </row>
    <row r="42" spans="1:55" x14ac:dyDescent="0.35">
      <c r="A42">
        <v>6119</v>
      </c>
      <c r="B42">
        <v>2</v>
      </c>
      <c r="C42" t="s">
        <v>105</v>
      </c>
      <c r="D42" t="s">
        <v>811</v>
      </c>
      <c r="E42" t="s">
        <v>819</v>
      </c>
      <c r="F42" t="s">
        <v>818</v>
      </c>
      <c r="G42" t="s">
        <v>819</v>
      </c>
      <c r="H42" t="s">
        <v>818</v>
      </c>
      <c r="I42" t="s">
        <v>817</v>
      </c>
      <c r="J42">
        <v>0</v>
      </c>
      <c r="K42">
        <v>0</v>
      </c>
      <c r="L42">
        <v>0</v>
      </c>
      <c r="M42">
        <v>0</v>
      </c>
      <c r="N42">
        <v>0</v>
      </c>
      <c r="O42">
        <v>0</v>
      </c>
      <c r="P42">
        <v>0</v>
      </c>
      <c r="Q42">
        <v>0</v>
      </c>
      <c r="R42">
        <v>0</v>
      </c>
      <c r="S42">
        <v>0</v>
      </c>
      <c r="T42">
        <v>0</v>
      </c>
      <c r="U42">
        <v>0</v>
      </c>
      <c r="V42">
        <v>0</v>
      </c>
      <c r="W42" t="s">
        <v>844</v>
      </c>
      <c r="X42" t="s">
        <v>818</v>
      </c>
      <c r="Y42" t="s">
        <v>818</v>
      </c>
      <c r="Z42" t="s">
        <v>1878</v>
      </c>
      <c r="AA42" t="s">
        <v>818</v>
      </c>
      <c r="AB42" t="s">
        <v>818</v>
      </c>
      <c r="AC42" t="s">
        <v>818</v>
      </c>
      <c r="AD42" t="s">
        <v>818</v>
      </c>
      <c r="AE42" t="s">
        <v>818</v>
      </c>
      <c r="AF42" t="s">
        <v>818</v>
      </c>
      <c r="AG42" t="s">
        <v>818</v>
      </c>
      <c r="AH42" t="s">
        <v>818</v>
      </c>
      <c r="AI42" t="s">
        <v>818</v>
      </c>
      <c r="AJ42" t="s">
        <v>818</v>
      </c>
      <c r="AK42" t="s">
        <v>818</v>
      </c>
      <c r="AL42" t="s">
        <v>818</v>
      </c>
      <c r="AM42" t="s">
        <v>818</v>
      </c>
      <c r="AN42" t="s">
        <v>818</v>
      </c>
      <c r="AO42" t="s">
        <v>818</v>
      </c>
      <c r="AP42">
        <v>0</v>
      </c>
      <c r="AQ42">
        <v>0</v>
      </c>
      <c r="AR42">
        <v>0</v>
      </c>
      <c r="AS42">
        <v>0</v>
      </c>
      <c r="AT42">
        <v>0</v>
      </c>
    </row>
    <row r="43" spans="1:55" x14ac:dyDescent="0.35">
      <c r="A43">
        <v>5914</v>
      </c>
      <c r="B43">
        <v>1</v>
      </c>
      <c r="C43" t="s">
        <v>576</v>
      </c>
      <c r="D43" t="s">
        <v>23</v>
      </c>
      <c r="E43" t="s">
        <v>818</v>
      </c>
      <c r="F43" t="s">
        <v>818</v>
      </c>
      <c r="G43" t="s">
        <v>818</v>
      </c>
      <c r="H43" t="s">
        <v>818</v>
      </c>
      <c r="I43" t="s">
        <v>818</v>
      </c>
      <c r="J43">
        <v>0</v>
      </c>
      <c r="K43">
        <v>0</v>
      </c>
      <c r="L43">
        <v>0</v>
      </c>
      <c r="M43">
        <v>0</v>
      </c>
      <c r="N43">
        <v>0</v>
      </c>
      <c r="O43">
        <v>0</v>
      </c>
      <c r="P43">
        <v>0</v>
      </c>
      <c r="Q43">
        <v>0</v>
      </c>
      <c r="R43">
        <v>0</v>
      </c>
      <c r="S43">
        <v>0</v>
      </c>
      <c r="T43">
        <v>0</v>
      </c>
      <c r="U43">
        <v>0</v>
      </c>
      <c r="V43">
        <v>0</v>
      </c>
      <c r="W43" t="s">
        <v>189</v>
      </c>
      <c r="X43" t="s">
        <v>818</v>
      </c>
      <c r="Y43" t="s">
        <v>818</v>
      </c>
      <c r="Z43" t="s">
        <v>1876</v>
      </c>
      <c r="AA43" t="s">
        <v>818</v>
      </c>
      <c r="AB43" t="s">
        <v>1876</v>
      </c>
      <c r="AC43" t="s">
        <v>818</v>
      </c>
      <c r="AD43" t="s">
        <v>818</v>
      </c>
      <c r="AE43" t="s">
        <v>818</v>
      </c>
      <c r="AF43" t="s">
        <v>818</v>
      </c>
      <c r="AG43" t="s">
        <v>818</v>
      </c>
      <c r="AH43" t="s">
        <v>818</v>
      </c>
      <c r="AI43" t="s">
        <v>818</v>
      </c>
      <c r="AJ43" t="s">
        <v>818</v>
      </c>
      <c r="AK43" t="s">
        <v>818</v>
      </c>
      <c r="AL43" t="s">
        <v>818</v>
      </c>
      <c r="AM43" t="s">
        <v>1877</v>
      </c>
      <c r="AN43" t="s">
        <v>818</v>
      </c>
      <c r="AO43" t="s">
        <v>818</v>
      </c>
      <c r="AP43">
        <v>0</v>
      </c>
      <c r="AQ43">
        <v>0</v>
      </c>
      <c r="AR43">
        <v>0</v>
      </c>
      <c r="AS43">
        <v>0</v>
      </c>
      <c r="AT43">
        <v>0</v>
      </c>
    </row>
    <row r="44" spans="1:55" x14ac:dyDescent="0.35">
      <c r="A44">
        <v>5914</v>
      </c>
      <c r="B44">
        <v>2</v>
      </c>
      <c r="C44" t="s">
        <v>576</v>
      </c>
      <c r="D44" t="s">
        <v>811</v>
      </c>
      <c r="E44" t="s">
        <v>818</v>
      </c>
      <c r="F44" t="s">
        <v>818</v>
      </c>
      <c r="G44" t="s">
        <v>818</v>
      </c>
      <c r="H44" t="s">
        <v>818</v>
      </c>
      <c r="I44" t="s">
        <v>818</v>
      </c>
      <c r="J44">
        <v>0</v>
      </c>
      <c r="K44">
        <v>0</v>
      </c>
      <c r="L44">
        <v>0</v>
      </c>
      <c r="M44">
        <v>0</v>
      </c>
      <c r="N44">
        <v>0</v>
      </c>
      <c r="O44">
        <v>0</v>
      </c>
      <c r="P44">
        <v>0</v>
      </c>
      <c r="Q44">
        <v>0</v>
      </c>
      <c r="R44">
        <v>0</v>
      </c>
      <c r="S44">
        <v>0</v>
      </c>
      <c r="T44">
        <v>0</v>
      </c>
      <c r="U44">
        <v>0</v>
      </c>
      <c r="V44">
        <v>0</v>
      </c>
      <c r="W44" t="s">
        <v>189</v>
      </c>
      <c r="X44" t="s">
        <v>818</v>
      </c>
      <c r="Y44" t="s">
        <v>818</v>
      </c>
      <c r="Z44" t="s">
        <v>1876</v>
      </c>
      <c r="AA44" t="s">
        <v>818</v>
      </c>
      <c r="AB44" t="s">
        <v>1878</v>
      </c>
      <c r="AC44" t="s">
        <v>818</v>
      </c>
      <c r="AD44" t="s">
        <v>818</v>
      </c>
      <c r="AE44" t="s">
        <v>818</v>
      </c>
      <c r="AF44" t="s">
        <v>818</v>
      </c>
      <c r="AG44" t="s">
        <v>818</v>
      </c>
      <c r="AH44" t="s">
        <v>818</v>
      </c>
      <c r="AI44" t="s">
        <v>818</v>
      </c>
      <c r="AJ44" t="s">
        <v>818</v>
      </c>
      <c r="AK44" t="s">
        <v>818</v>
      </c>
      <c r="AL44" t="s">
        <v>818</v>
      </c>
      <c r="AM44" t="s">
        <v>818</v>
      </c>
      <c r="AN44" t="s">
        <v>818</v>
      </c>
      <c r="AO44" t="s">
        <v>818</v>
      </c>
      <c r="AP44">
        <v>0</v>
      </c>
      <c r="AQ44">
        <v>0</v>
      </c>
      <c r="AR44">
        <v>0</v>
      </c>
      <c r="AS44">
        <v>0</v>
      </c>
      <c r="AT44">
        <v>0</v>
      </c>
    </row>
    <row r="45" spans="1:55" s="3" customFormat="1" hidden="1" x14ac:dyDescent="0.35">
      <c r="A45" s="2">
        <v>5918</v>
      </c>
      <c r="B45" s="3">
        <v>1</v>
      </c>
      <c r="C45" s="3" t="s">
        <v>567</v>
      </c>
      <c r="D45" s="3" t="s">
        <v>14</v>
      </c>
      <c r="E45" s="3" t="s">
        <v>817</v>
      </c>
      <c r="F45" s="3" t="s">
        <v>817</v>
      </c>
      <c r="G45" s="3" t="s">
        <v>819</v>
      </c>
      <c r="H45" s="3" t="s">
        <v>818</v>
      </c>
      <c r="I45" s="3" t="s">
        <v>819</v>
      </c>
      <c r="J45" s="3" t="s">
        <v>472</v>
      </c>
      <c r="K45" s="3">
        <v>0</v>
      </c>
      <c r="L45" s="3">
        <v>0</v>
      </c>
      <c r="M45" s="3">
        <v>0</v>
      </c>
      <c r="N45" s="3">
        <v>0</v>
      </c>
      <c r="O45" s="3">
        <v>0</v>
      </c>
      <c r="P45" s="3">
        <v>0</v>
      </c>
      <c r="Q45" s="3">
        <v>0</v>
      </c>
      <c r="R45" s="3">
        <v>0</v>
      </c>
      <c r="S45" s="3">
        <v>0</v>
      </c>
      <c r="T45" s="3">
        <v>0</v>
      </c>
      <c r="U45" s="3">
        <v>0</v>
      </c>
      <c r="V45" s="3">
        <v>0</v>
      </c>
      <c r="W45" s="3" t="s">
        <v>2049</v>
      </c>
      <c r="X45" s="3" t="s">
        <v>818</v>
      </c>
      <c r="Y45" s="3" t="s">
        <v>1876</v>
      </c>
      <c r="Z45" s="3" t="s">
        <v>818</v>
      </c>
      <c r="AA45" s="3" t="s">
        <v>818</v>
      </c>
      <c r="AB45" s="3" t="s">
        <v>818</v>
      </c>
      <c r="AC45" s="3" t="s">
        <v>818</v>
      </c>
      <c r="AD45" s="3" t="s">
        <v>1877</v>
      </c>
      <c r="AE45" s="3" t="s">
        <v>1876</v>
      </c>
      <c r="AF45" s="3" t="s">
        <v>818</v>
      </c>
      <c r="AG45" s="3" t="s">
        <v>818</v>
      </c>
      <c r="AH45" s="3" t="s">
        <v>818</v>
      </c>
      <c r="AI45" s="3" t="s">
        <v>818</v>
      </c>
      <c r="AJ45" s="3" t="s">
        <v>818</v>
      </c>
      <c r="AK45" s="3" t="s">
        <v>818</v>
      </c>
      <c r="AL45" s="3" t="s">
        <v>818</v>
      </c>
      <c r="AM45" s="3" t="s">
        <v>818</v>
      </c>
      <c r="AN45" s="3" t="s">
        <v>818</v>
      </c>
      <c r="AO45" s="3" t="s">
        <v>818</v>
      </c>
      <c r="AP45" s="3">
        <v>0</v>
      </c>
      <c r="AQ45" s="3">
        <v>0</v>
      </c>
      <c r="AR45" s="3">
        <v>0</v>
      </c>
      <c r="AS45" s="3">
        <v>0</v>
      </c>
      <c r="AT45" s="3">
        <v>0</v>
      </c>
      <c r="AU45" s="3" t="s">
        <v>2069</v>
      </c>
      <c r="AV45" s="3" t="s">
        <v>2093</v>
      </c>
      <c r="AW45" s="3">
        <v>1</v>
      </c>
      <c r="AX45" s="3">
        <v>2</v>
      </c>
      <c r="AY45" s="3">
        <v>2</v>
      </c>
      <c r="AZ45" s="3">
        <v>1</v>
      </c>
      <c r="BA45" s="3">
        <v>2</v>
      </c>
      <c r="BB45" s="3">
        <v>1</v>
      </c>
      <c r="BC45" s="3">
        <v>2</v>
      </c>
    </row>
    <row r="46" spans="1:55" hidden="1" x14ac:dyDescent="0.35">
      <c r="A46" s="4">
        <v>5918</v>
      </c>
      <c r="B46">
        <v>2</v>
      </c>
      <c r="C46" t="s">
        <v>567</v>
      </c>
      <c r="D46" t="s">
        <v>14</v>
      </c>
      <c r="E46" t="s">
        <v>817</v>
      </c>
      <c r="F46" t="s">
        <v>1808</v>
      </c>
      <c r="G46" t="s">
        <v>817</v>
      </c>
      <c r="H46" t="s">
        <v>818</v>
      </c>
      <c r="I46" t="s">
        <v>819</v>
      </c>
      <c r="J46" t="s">
        <v>472</v>
      </c>
      <c r="K46">
        <v>0</v>
      </c>
      <c r="L46">
        <v>0</v>
      </c>
      <c r="M46">
        <v>0</v>
      </c>
      <c r="N46">
        <v>0</v>
      </c>
      <c r="O46">
        <v>0</v>
      </c>
      <c r="P46">
        <v>0</v>
      </c>
      <c r="Q46">
        <v>0</v>
      </c>
      <c r="R46">
        <v>0</v>
      </c>
      <c r="S46">
        <v>0</v>
      </c>
      <c r="T46">
        <v>0</v>
      </c>
      <c r="U46">
        <v>0</v>
      </c>
      <c r="V46">
        <v>0</v>
      </c>
      <c r="W46" t="s">
        <v>2050</v>
      </c>
      <c r="X46" t="s">
        <v>818</v>
      </c>
      <c r="Y46" t="s">
        <v>1876</v>
      </c>
      <c r="Z46" t="s">
        <v>818</v>
      </c>
      <c r="AA46" t="s">
        <v>818</v>
      </c>
      <c r="AB46" t="s">
        <v>818</v>
      </c>
      <c r="AC46" t="s">
        <v>818</v>
      </c>
      <c r="AD46" t="s">
        <v>1877</v>
      </c>
      <c r="AE46" t="s">
        <v>1876</v>
      </c>
      <c r="AF46" t="s">
        <v>818</v>
      </c>
      <c r="AG46" t="s">
        <v>818</v>
      </c>
      <c r="AH46" t="s">
        <v>818</v>
      </c>
      <c r="AI46" t="s">
        <v>818</v>
      </c>
      <c r="AJ46" t="s">
        <v>818</v>
      </c>
      <c r="AK46" t="s">
        <v>818</v>
      </c>
      <c r="AL46" t="s">
        <v>818</v>
      </c>
      <c r="AM46" t="s">
        <v>818</v>
      </c>
      <c r="AN46" t="s">
        <v>818</v>
      </c>
      <c r="AO46" t="s">
        <v>818</v>
      </c>
      <c r="AP46">
        <v>0</v>
      </c>
      <c r="AQ46">
        <v>0</v>
      </c>
      <c r="AR46">
        <v>0</v>
      </c>
      <c r="AS46">
        <v>0</v>
      </c>
      <c r="AT46">
        <v>0</v>
      </c>
      <c r="AU46" t="s">
        <v>2069</v>
      </c>
      <c r="AV46" t="s">
        <v>2108</v>
      </c>
      <c r="AW46">
        <v>1</v>
      </c>
      <c r="AX46">
        <v>1</v>
      </c>
      <c r="AY46">
        <v>1</v>
      </c>
      <c r="AZ46">
        <v>1</v>
      </c>
      <c r="BA46">
        <v>1</v>
      </c>
      <c r="BB46">
        <v>1</v>
      </c>
      <c r="BC46">
        <v>1</v>
      </c>
    </row>
    <row r="47" spans="1:55" s="6" customFormat="1" hidden="1" x14ac:dyDescent="0.35">
      <c r="A47" s="5">
        <v>5918</v>
      </c>
      <c r="B47" s="6">
        <v>3</v>
      </c>
      <c r="C47" s="6" t="s">
        <v>567</v>
      </c>
      <c r="D47" s="6" t="s">
        <v>14</v>
      </c>
      <c r="E47" s="6" t="s">
        <v>817</v>
      </c>
      <c r="F47" s="6" t="s">
        <v>1808</v>
      </c>
      <c r="G47" s="6" t="s">
        <v>817</v>
      </c>
      <c r="H47" s="6" t="s">
        <v>818</v>
      </c>
      <c r="I47" s="6" t="s">
        <v>819</v>
      </c>
      <c r="J47" s="6" t="s">
        <v>472</v>
      </c>
      <c r="K47" s="6">
        <v>0</v>
      </c>
      <c r="L47" s="6">
        <v>0</v>
      </c>
      <c r="M47" s="6">
        <v>0</v>
      </c>
      <c r="N47" s="6">
        <v>0</v>
      </c>
      <c r="O47" s="6">
        <v>0</v>
      </c>
      <c r="P47" s="6">
        <v>0</v>
      </c>
      <c r="Q47" s="6">
        <v>0</v>
      </c>
      <c r="R47" s="6">
        <v>0</v>
      </c>
      <c r="S47" s="6">
        <v>0</v>
      </c>
      <c r="T47" s="6">
        <v>0</v>
      </c>
      <c r="U47" s="6">
        <v>0</v>
      </c>
      <c r="V47" s="6">
        <v>0</v>
      </c>
      <c r="W47" s="6" t="s">
        <v>2051</v>
      </c>
      <c r="X47" s="6" t="s">
        <v>818</v>
      </c>
      <c r="Y47" s="6" t="s">
        <v>1878</v>
      </c>
      <c r="Z47" s="6" t="s">
        <v>818</v>
      </c>
      <c r="AA47" s="6" t="s">
        <v>818</v>
      </c>
      <c r="AB47" s="6" t="s">
        <v>818</v>
      </c>
      <c r="AC47" s="6" t="s">
        <v>818</v>
      </c>
      <c r="AD47" s="6" t="s">
        <v>1877</v>
      </c>
      <c r="AE47" s="6" t="s">
        <v>1876</v>
      </c>
      <c r="AF47" s="6" t="s">
        <v>818</v>
      </c>
      <c r="AG47" s="6" t="s">
        <v>818</v>
      </c>
      <c r="AH47" s="6" t="s">
        <v>818</v>
      </c>
      <c r="AI47" s="6" t="s">
        <v>818</v>
      </c>
      <c r="AJ47" s="6" t="s">
        <v>818</v>
      </c>
      <c r="AK47" s="6" t="s">
        <v>818</v>
      </c>
      <c r="AL47" s="6" t="s">
        <v>818</v>
      </c>
      <c r="AM47" s="6" t="s">
        <v>818</v>
      </c>
      <c r="AN47" s="6" t="s">
        <v>818</v>
      </c>
      <c r="AO47" s="6" t="s">
        <v>818</v>
      </c>
      <c r="AP47" s="6">
        <v>0</v>
      </c>
      <c r="AQ47" s="6">
        <v>0</v>
      </c>
      <c r="AR47" s="6">
        <v>0</v>
      </c>
      <c r="AS47" s="6">
        <v>0</v>
      </c>
      <c r="AT47" s="6">
        <v>0</v>
      </c>
      <c r="AU47" s="6" t="s">
        <v>2069</v>
      </c>
      <c r="AV47" s="6" t="s">
        <v>2109</v>
      </c>
      <c r="AW47" s="6">
        <v>1</v>
      </c>
      <c r="AX47" s="6">
        <v>1</v>
      </c>
      <c r="AY47" s="6">
        <v>1</v>
      </c>
      <c r="AZ47" s="6">
        <v>1</v>
      </c>
      <c r="BA47" s="6">
        <v>1</v>
      </c>
      <c r="BB47" s="6">
        <v>1</v>
      </c>
      <c r="BC47" s="6">
        <v>3</v>
      </c>
    </row>
    <row r="48" spans="1:55" x14ac:dyDescent="0.35">
      <c r="A48">
        <v>5832</v>
      </c>
      <c r="B48">
        <v>1</v>
      </c>
      <c r="C48" t="s">
        <v>741</v>
      </c>
      <c r="D48" t="s">
        <v>810</v>
      </c>
      <c r="E48" t="s">
        <v>819</v>
      </c>
      <c r="F48" t="s">
        <v>819</v>
      </c>
      <c r="G48" t="s">
        <v>817</v>
      </c>
      <c r="H48" t="s">
        <v>818</v>
      </c>
      <c r="I48" t="s">
        <v>817</v>
      </c>
      <c r="J48">
        <v>0</v>
      </c>
      <c r="K48">
        <v>0</v>
      </c>
      <c r="L48">
        <v>0</v>
      </c>
      <c r="M48">
        <v>0</v>
      </c>
      <c r="N48">
        <v>0</v>
      </c>
      <c r="O48">
        <v>0</v>
      </c>
      <c r="P48">
        <v>0</v>
      </c>
      <c r="Q48">
        <v>0</v>
      </c>
      <c r="R48">
        <v>0</v>
      </c>
      <c r="S48">
        <v>0</v>
      </c>
      <c r="T48">
        <v>0</v>
      </c>
      <c r="U48">
        <v>0</v>
      </c>
      <c r="V48">
        <v>0</v>
      </c>
      <c r="W48" t="s">
        <v>825</v>
      </c>
      <c r="X48" t="s">
        <v>818</v>
      </c>
      <c r="Y48" t="s">
        <v>818</v>
      </c>
      <c r="Z48" t="s">
        <v>818</v>
      </c>
      <c r="AA48" t="s">
        <v>1878</v>
      </c>
      <c r="AB48" t="s">
        <v>818</v>
      </c>
      <c r="AC48" t="s">
        <v>818</v>
      </c>
      <c r="AD48" t="s">
        <v>1876</v>
      </c>
      <c r="AE48" t="s">
        <v>818</v>
      </c>
      <c r="AF48" t="s">
        <v>818</v>
      </c>
      <c r="AG48" t="s">
        <v>818</v>
      </c>
      <c r="AH48" t="s">
        <v>818</v>
      </c>
      <c r="AI48" t="s">
        <v>818</v>
      </c>
      <c r="AJ48" t="s">
        <v>818</v>
      </c>
      <c r="AK48" t="s">
        <v>818</v>
      </c>
      <c r="AL48" t="s">
        <v>818</v>
      </c>
      <c r="AM48" t="s">
        <v>818</v>
      </c>
      <c r="AN48" t="s">
        <v>818</v>
      </c>
      <c r="AO48" t="s">
        <v>818</v>
      </c>
      <c r="AP48">
        <v>0</v>
      </c>
      <c r="AQ48">
        <v>0</v>
      </c>
      <c r="AR48">
        <v>0</v>
      </c>
      <c r="AS48">
        <v>0</v>
      </c>
      <c r="AT48">
        <v>0</v>
      </c>
    </row>
    <row r="49" spans="1:57" x14ac:dyDescent="0.35">
      <c r="A49">
        <v>5832</v>
      </c>
      <c r="B49">
        <v>2</v>
      </c>
      <c r="C49" t="s">
        <v>741</v>
      </c>
      <c r="D49" t="s">
        <v>810</v>
      </c>
      <c r="E49" t="s">
        <v>819</v>
      </c>
      <c r="F49" t="s">
        <v>819</v>
      </c>
      <c r="G49" t="s">
        <v>817</v>
      </c>
      <c r="H49" t="s">
        <v>818</v>
      </c>
      <c r="I49" t="s">
        <v>817</v>
      </c>
      <c r="J49">
        <v>0</v>
      </c>
      <c r="K49">
        <v>0</v>
      </c>
      <c r="L49">
        <v>0</v>
      </c>
      <c r="M49">
        <v>0</v>
      </c>
      <c r="N49">
        <v>0</v>
      </c>
      <c r="O49">
        <v>0</v>
      </c>
      <c r="P49">
        <v>0</v>
      </c>
      <c r="Q49">
        <v>0</v>
      </c>
      <c r="R49">
        <v>0</v>
      </c>
      <c r="S49">
        <v>0</v>
      </c>
      <c r="T49">
        <v>0</v>
      </c>
      <c r="U49">
        <v>0</v>
      </c>
      <c r="V49">
        <v>0</v>
      </c>
      <c r="W49" t="s">
        <v>825</v>
      </c>
      <c r="X49" t="s">
        <v>818</v>
      </c>
      <c r="Y49" t="s">
        <v>818</v>
      </c>
      <c r="Z49" t="s">
        <v>818</v>
      </c>
      <c r="AA49" t="s">
        <v>1878</v>
      </c>
      <c r="AB49" t="s">
        <v>818</v>
      </c>
      <c r="AC49" t="s">
        <v>818</v>
      </c>
      <c r="AD49" t="s">
        <v>1877</v>
      </c>
      <c r="AE49" t="s">
        <v>818</v>
      </c>
      <c r="AF49" t="s">
        <v>818</v>
      </c>
      <c r="AG49" t="s">
        <v>818</v>
      </c>
      <c r="AH49" t="s">
        <v>818</v>
      </c>
      <c r="AI49" t="s">
        <v>818</v>
      </c>
      <c r="AJ49" t="s">
        <v>818</v>
      </c>
      <c r="AK49" t="s">
        <v>818</v>
      </c>
      <c r="AL49" t="s">
        <v>818</v>
      </c>
      <c r="AM49" t="s">
        <v>818</v>
      </c>
      <c r="AN49" t="s">
        <v>818</v>
      </c>
      <c r="AO49" t="s">
        <v>818</v>
      </c>
      <c r="AP49">
        <v>0</v>
      </c>
      <c r="AQ49">
        <v>0</v>
      </c>
      <c r="AR49">
        <v>0</v>
      </c>
      <c r="AS49">
        <v>0</v>
      </c>
      <c r="AT49">
        <v>0</v>
      </c>
    </row>
    <row r="50" spans="1:57" x14ac:dyDescent="0.35">
      <c r="A50">
        <v>5832</v>
      </c>
      <c r="B50">
        <v>3</v>
      </c>
      <c r="C50" t="s">
        <v>741</v>
      </c>
      <c r="D50" t="s">
        <v>810</v>
      </c>
      <c r="E50" t="s">
        <v>819</v>
      </c>
      <c r="F50" t="s">
        <v>819</v>
      </c>
      <c r="G50" t="s">
        <v>817</v>
      </c>
      <c r="H50" t="s">
        <v>818</v>
      </c>
      <c r="I50" t="s">
        <v>817</v>
      </c>
      <c r="J50">
        <v>0</v>
      </c>
      <c r="K50">
        <v>0</v>
      </c>
      <c r="L50">
        <v>0</v>
      </c>
      <c r="M50">
        <v>0</v>
      </c>
      <c r="N50">
        <v>0</v>
      </c>
      <c r="O50">
        <v>0</v>
      </c>
      <c r="P50">
        <v>0</v>
      </c>
      <c r="Q50">
        <v>0</v>
      </c>
      <c r="R50">
        <v>0</v>
      </c>
      <c r="S50">
        <v>0</v>
      </c>
      <c r="T50">
        <v>0</v>
      </c>
      <c r="U50">
        <v>0</v>
      </c>
      <c r="V50">
        <v>0</v>
      </c>
      <c r="W50" t="s">
        <v>825</v>
      </c>
      <c r="X50" t="s">
        <v>818</v>
      </c>
      <c r="Y50" t="s">
        <v>818</v>
      </c>
      <c r="Z50" t="s">
        <v>818</v>
      </c>
      <c r="AA50" t="s">
        <v>1878</v>
      </c>
      <c r="AB50" t="s">
        <v>818</v>
      </c>
      <c r="AC50" t="s">
        <v>818</v>
      </c>
      <c r="AD50" t="s">
        <v>1877</v>
      </c>
      <c r="AE50" t="s">
        <v>818</v>
      </c>
      <c r="AF50" t="s">
        <v>818</v>
      </c>
      <c r="AG50" t="s">
        <v>818</v>
      </c>
      <c r="AH50" t="s">
        <v>818</v>
      </c>
      <c r="AI50" t="s">
        <v>818</v>
      </c>
      <c r="AJ50" t="s">
        <v>818</v>
      </c>
      <c r="AK50" t="s">
        <v>818</v>
      </c>
      <c r="AL50" t="s">
        <v>818</v>
      </c>
      <c r="AM50" t="s">
        <v>818</v>
      </c>
      <c r="AN50" t="s">
        <v>818</v>
      </c>
      <c r="AO50" t="s">
        <v>818</v>
      </c>
      <c r="AP50">
        <v>0</v>
      </c>
      <c r="AQ50">
        <v>0</v>
      </c>
      <c r="AR50">
        <v>0</v>
      </c>
      <c r="AS50">
        <v>0</v>
      </c>
      <c r="AT50">
        <v>0</v>
      </c>
    </row>
    <row r="51" spans="1:57" x14ac:dyDescent="0.35">
      <c r="A51">
        <v>5832</v>
      </c>
      <c r="B51">
        <v>4</v>
      </c>
      <c r="C51" t="s">
        <v>741</v>
      </c>
      <c r="D51" t="s">
        <v>810</v>
      </c>
      <c r="E51" t="s">
        <v>819</v>
      </c>
      <c r="F51" t="s">
        <v>819</v>
      </c>
      <c r="G51" t="s">
        <v>817</v>
      </c>
      <c r="H51" t="s">
        <v>818</v>
      </c>
      <c r="I51" t="s">
        <v>817</v>
      </c>
      <c r="J51">
        <v>0</v>
      </c>
      <c r="K51">
        <v>0</v>
      </c>
      <c r="L51">
        <v>0</v>
      </c>
      <c r="M51">
        <v>0</v>
      </c>
      <c r="N51">
        <v>0</v>
      </c>
      <c r="O51">
        <v>0</v>
      </c>
      <c r="P51">
        <v>0</v>
      </c>
      <c r="Q51">
        <v>0</v>
      </c>
      <c r="R51">
        <v>0</v>
      </c>
      <c r="S51">
        <v>0</v>
      </c>
      <c r="T51">
        <v>0</v>
      </c>
      <c r="U51">
        <v>0</v>
      </c>
      <c r="V51">
        <v>0</v>
      </c>
      <c r="W51" t="s">
        <v>825</v>
      </c>
      <c r="X51" t="s">
        <v>818</v>
      </c>
      <c r="Y51" t="s">
        <v>818</v>
      </c>
      <c r="Z51" t="s">
        <v>818</v>
      </c>
      <c r="AA51" t="s">
        <v>1878</v>
      </c>
      <c r="AB51" t="s">
        <v>818</v>
      </c>
      <c r="AC51" t="s">
        <v>818</v>
      </c>
      <c r="AD51" t="s">
        <v>1877</v>
      </c>
      <c r="AE51" t="s">
        <v>818</v>
      </c>
      <c r="AF51" t="s">
        <v>818</v>
      </c>
      <c r="AG51" t="s">
        <v>818</v>
      </c>
      <c r="AH51" t="s">
        <v>818</v>
      </c>
      <c r="AI51" t="s">
        <v>818</v>
      </c>
      <c r="AJ51" t="s">
        <v>818</v>
      </c>
      <c r="AK51" t="s">
        <v>818</v>
      </c>
      <c r="AL51" t="s">
        <v>818</v>
      </c>
      <c r="AM51" t="s">
        <v>818</v>
      </c>
      <c r="AN51" t="s">
        <v>818</v>
      </c>
      <c r="AO51" t="s">
        <v>818</v>
      </c>
      <c r="AP51">
        <v>0</v>
      </c>
      <c r="AQ51">
        <v>0</v>
      </c>
      <c r="AR51">
        <v>0</v>
      </c>
      <c r="AS51">
        <v>0</v>
      </c>
      <c r="AT51">
        <v>0</v>
      </c>
    </row>
    <row r="52" spans="1:57" x14ac:dyDescent="0.35">
      <c r="A52">
        <v>5832</v>
      </c>
      <c r="B52">
        <v>5</v>
      </c>
      <c r="C52" t="s">
        <v>741</v>
      </c>
      <c r="D52" t="s">
        <v>810</v>
      </c>
      <c r="E52" t="s">
        <v>819</v>
      </c>
      <c r="F52" t="s">
        <v>819</v>
      </c>
      <c r="G52" t="s">
        <v>817</v>
      </c>
      <c r="H52" t="s">
        <v>818</v>
      </c>
      <c r="I52" t="s">
        <v>817</v>
      </c>
      <c r="J52">
        <v>0</v>
      </c>
      <c r="K52">
        <v>0</v>
      </c>
      <c r="L52">
        <v>0</v>
      </c>
      <c r="M52">
        <v>0</v>
      </c>
      <c r="N52">
        <v>0</v>
      </c>
      <c r="O52">
        <v>0</v>
      </c>
      <c r="P52">
        <v>0</v>
      </c>
      <c r="Q52">
        <v>0</v>
      </c>
      <c r="R52">
        <v>0</v>
      </c>
      <c r="S52">
        <v>0</v>
      </c>
      <c r="T52">
        <v>0</v>
      </c>
      <c r="U52">
        <v>0</v>
      </c>
      <c r="V52">
        <v>0</v>
      </c>
      <c r="W52" t="s">
        <v>825</v>
      </c>
      <c r="X52" t="s">
        <v>818</v>
      </c>
      <c r="Y52" t="s">
        <v>818</v>
      </c>
      <c r="Z52" t="s">
        <v>818</v>
      </c>
      <c r="AA52" t="s">
        <v>1878</v>
      </c>
      <c r="AB52" t="s">
        <v>818</v>
      </c>
      <c r="AC52" t="s">
        <v>818</v>
      </c>
      <c r="AD52" t="s">
        <v>1877</v>
      </c>
      <c r="AE52" t="s">
        <v>818</v>
      </c>
      <c r="AF52" t="s">
        <v>818</v>
      </c>
      <c r="AG52" t="s">
        <v>818</v>
      </c>
      <c r="AH52" t="s">
        <v>818</v>
      </c>
      <c r="AI52" t="s">
        <v>818</v>
      </c>
      <c r="AJ52" t="s">
        <v>818</v>
      </c>
      <c r="AK52" t="s">
        <v>818</v>
      </c>
      <c r="AL52" t="s">
        <v>818</v>
      </c>
      <c r="AM52" t="s">
        <v>818</v>
      </c>
      <c r="AN52" t="s">
        <v>818</v>
      </c>
      <c r="AO52" t="s">
        <v>818</v>
      </c>
      <c r="AP52">
        <v>0</v>
      </c>
      <c r="AQ52">
        <v>0</v>
      </c>
      <c r="AR52">
        <v>0</v>
      </c>
      <c r="AS52">
        <v>0</v>
      </c>
      <c r="AT52">
        <v>0</v>
      </c>
    </row>
    <row r="53" spans="1:57" x14ac:dyDescent="0.35">
      <c r="A53">
        <v>5832</v>
      </c>
      <c r="B53">
        <v>6</v>
      </c>
      <c r="C53" t="s">
        <v>741</v>
      </c>
      <c r="D53" t="s">
        <v>810</v>
      </c>
      <c r="E53" t="s">
        <v>819</v>
      </c>
      <c r="F53" t="s">
        <v>819</v>
      </c>
      <c r="G53" t="s">
        <v>817</v>
      </c>
      <c r="H53" t="s">
        <v>818</v>
      </c>
      <c r="I53" t="s">
        <v>817</v>
      </c>
      <c r="J53">
        <v>0</v>
      </c>
      <c r="K53">
        <v>0</v>
      </c>
      <c r="L53">
        <v>0</v>
      </c>
      <c r="M53">
        <v>0</v>
      </c>
      <c r="N53">
        <v>0</v>
      </c>
      <c r="O53">
        <v>0</v>
      </c>
      <c r="P53">
        <v>0</v>
      </c>
      <c r="Q53">
        <v>0</v>
      </c>
      <c r="R53">
        <v>0</v>
      </c>
      <c r="S53">
        <v>0</v>
      </c>
      <c r="T53">
        <v>0</v>
      </c>
      <c r="U53">
        <v>0</v>
      </c>
      <c r="V53">
        <v>0</v>
      </c>
      <c r="W53" t="s">
        <v>825</v>
      </c>
      <c r="X53" t="s">
        <v>818</v>
      </c>
      <c r="Y53" t="s">
        <v>818</v>
      </c>
      <c r="Z53" t="s">
        <v>818</v>
      </c>
      <c r="AA53" t="s">
        <v>1878</v>
      </c>
      <c r="AB53" t="s">
        <v>818</v>
      </c>
      <c r="AC53" t="s">
        <v>818</v>
      </c>
      <c r="AD53" t="s">
        <v>1877</v>
      </c>
      <c r="AE53" t="s">
        <v>818</v>
      </c>
      <c r="AF53" t="s">
        <v>818</v>
      </c>
      <c r="AG53" t="s">
        <v>818</v>
      </c>
      <c r="AH53" t="s">
        <v>818</v>
      </c>
      <c r="AI53" t="s">
        <v>818</v>
      </c>
      <c r="AJ53" t="s">
        <v>818</v>
      </c>
      <c r="AK53" t="s">
        <v>818</v>
      </c>
      <c r="AL53" t="s">
        <v>818</v>
      </c>
      <c r="AM53" t="s">
        <v>818</v>
      </c>
      <c r="AN53" t="s">
        <v>818</v>
      </c>
      <c r="AO53" t="s">
        <v>818</v>
      </c>
      <c r="AP53">
        <v>0</v>
      </c>
      <c r="AQ53">
        <v>0</v>
      </c>
      <c r="AR53">
        <v>0</v>
      </c>
      <c r="AS53">
        <v>0</v>
      </c>
      <c r="AT53">
        <v>0</v>
      </c>
    </row>
    <row r="54" spans="1:57" s="3" customFormat="1" x14ac:dyDescent="0.35">
      <c r="A54" s="2">
        <v>5867</v>
      </c>
      <c r="B54" s="3">
        <v>1</v>
      </c>
      <c r="C54" s="3" t="s">
        <v>671</v>
      </c>
      <c r="D54" s="3" t="s">
        <v>810</v>
      </c>
      <c r="E54" s="3" t="s">
        <v>817</v>
      </c>
      <c r="F54" s="3" t="s">
        <v>818</v>
      </c>
      <c r="G54" s="3" t="s">
        <v>818</v>
      </c>
      <c r="H54" s="3" t="s">
        <v>819</v>
      </c>
      <c r="I54" s="3" t="s">
        <v>818</v>
      </c>
      <c r="J54" s="3">
        <v>0</v>
      </c>
      <c r="K54" s="3">
        <v>0</v>
      </c>
      <c r="L54" s="3">
        <v>0</v>
      </c>
      <c r="M54" s="3">
        <v>0</v>
      </c>
      <c r="N54" s="3">
        <v>0</v>
      </c>
      <c r="O54" s="3">
        <v>0</v>
      </c>
      <c r="P54" s="3">
        <v>0</v>
      </c>
      <c r="Q54" s="3" t="s">
        <v>2022</v>
      </c>
      <c r="R54" s="3">
        <v>0</v>
      </c>
      <c r="S54" s="3">
        <v>0</v>
      </c>
      <c r="T54" s="3">
        <v>0</v>
      </c>
      <c r="U54" s="3">
        <v>0</v>
      </c>
      <c r="V54" s="3">
        <v>0</v>
      </c>
      <c r="W54" s="3" t="s">
        <v>820</v>
      </c>
      <c r="X54" s="3" t="s">
        <v>818</v>
      </c>
      <c r="Y54" s="3" t="s">
        <v>818</v>
      </c>
      <c r="Z54" s="3" t="s">
        <v>1876</v>
      </c>
      <c r="AA54" s="3" t="s">
        <v>818</v>
      </c>
      <c r="AB54" s="3" t="s">
        <v>818</v>
      </c>
      <c r="AC54" s="3" t="s">
        <v>818</v>
      </c>
      <c r="AD54" s="3" t="s">
        <v>818</v>
      </c>
      <c r="AE54" s="3" t="s">
        <v>818</v>
      </c>
      <c r="AF54" s="3" t="s">
        <v>818</v>
      </c>
      <c r="AG54" s="3" t="s">
        <v>818</v>
      </c>
      <c r="AH54" s="3" t="s">
        <v>818</v>
      </c>
      <c r="AI54" s="3" t="s">
        <v>818</v>
      </c>
      <c r="AJ54" s="3" t="s">
        <v>818</v>
      </c>
      <c r="AK54" s="3" t="s">
        <v>818</v>
      </c>
      <c r="AL54" s="3" t="s">
        <v>818</v>
      </c>
      <c r="AM54" s="3" t="s">
        <v>818</v>
      </c>
      <c r="AN54" s="3" t="s">
        <v>818</v>
      </c>
      <c r="AO54" s="3" t="s">
        <v>818</v>
      </c>
      <c r="AP54" s="3">
        <v>0</v>
      </c>
      <c r="AQ54" s="3">
        <v>0</v>
      </c>
      <c r="AR54" s="3">
        <v>0</v>
      </c>
      <c r="AS54" s="3">
        <v>0</v>
      </c>
      <c r="AT54" s="3">
        <v>0</v>
      </c>
    </row>
    <row r="55" spans="1:57" x14ac:dyDescent="0.35">
      <c r="A55" s="4">
        <v>5867</v>
      </c>
      <c r="B55">
        <v>2</v>
      </c>
      <c r="C55" t="s">
        <v>671</v>
      </c>
      <c r="D55" t="s">
        <v>810</v>
      </c>
      <c r="E55" t="s">
        <v>821</v>
      </c>
      <c r="F55" t="s">
        <v>818</v>
      </c>
      <c r="G55" t="s">
        <v>818</v>
      </c>
      <c r="H55" t="s">
        <v>819</v>
      </c>
      <c r="I55" t="s">
        <v>818</v>
      </c>
      <c r="J55" t="s">
        <v>738</v>
      </c>
      <c r="K55">
        <v>0</v>
      </c>
      <c r="L55">
        <v>0</v>
      </c>
      <c r="M55">
        <v>0</v>
      </c>
      <c r="N55">
        <v>0</v>
      </c>
      <c r="O55">
        <v>0</v>
      </c>
      <c r="P55">
        <v>0</v>
      </c>
      <c r="Q55" t="s">
        <v>2022</v>
      </c>
      <c r="R55">
        <v>0</v>
      </c>
      <c r="S55">
        <v>0</v>
      </c>
      <c r="T55">
        <v>0</v>
      </c>
      <c r="U55">
        <v>0</v>
      </c>
      <c r="V55">
        <v>0</v>
      </c>
      <c r="W55" t="s">
        <v>820</v>
      </c>
      <c r="X55" t="s">
        <v>818</v>
      </c>
      <c r="Y55" t="s">
        <v>818</v>
      </c>
      <c r="Z55" t="s">
        <v>1876</v>
      </c>
      <c r="AA55" t="s">
        <v>818</v>
      </c>
      <c r="AB55" t="s">
        <v>818</v>
      </c>
      <c r="AC55" t="s">
        <v>818</v>
      </c>
      <c r="AD55" t="s">
        <v>818</v>
      </c>
      <c r="AE55" t="s">
        <v>818</v>
      </c>
      <c r="AF55" t="s">
        <v>818</v>
      </c>
      <c r="AG55" t="s">
        <v>818</v>
      </c>
      <c r="AH55" t="s">
        <v>818</v>
      </c>
      <c r="AI55" t="s">
        <v>818</v>
      </c>
      <c r="AJ55" t="s">
        <v>818</v>
      </c>
      <c r="AK55" t="s">
        <v>818</v>
      </c>
      <c r="AL55" t="s">
        <v>818</v>
      </c>
      <c r="AM55" t="s">
        <v>818</v>
      </c>
      <c r="AN55" t="s">
        <v>818</v>
      </c>
      <c r="AO55" t="s">
        <v>818</v>
      </c>
      <c r="AP55">
        <v>0</v>
      </c>
      <c r="AQ55">
        <v>0</v>
      </c>
      <c r="AR55">
        <v>0</v>
      </c>
      <c r="AS55">
        <v>0</v>
      </c>
      <c r="AT55">
        <v>0</v>
      </c>
    </row>
    <row r="56" spans="1:57" x14ac:dyDescent="0.35">
      <c r="A56" s="4">
        <v>5867</v>
      </c>
      <c r="B56">
        <v>3</v>
      </c>
      <c r="C56" t="s">
        <v>671</v>
      </c>
      <c r="D56" t="s">
        <v>810</v>
      </c>
      <c r="E56" t="s">
        <v>819</v>
      </c>
      <c r="F56" t="s">
        <v>818</v>
      </c>
      <c r="G56" t="s">
        <v>817</v>
      </c>
      <c r="H56" t="s">
        <v>819</v>
      </c>
      <c r="I56" t="s">
        <v>818</v>
      </c>
      <c r="J56">
        <v>0</v>
      </c>
      <c r="K56">
        <v>0</v>
      </c>
      <c r="L56">
        <v>0</v>
      </c>
      <c r="M56">
        <v>0</v>
      </c>
      <c r="N56">
        <v>0</v>
      </c>
      <c r="O56">
        <v>0</v>
      </c>
      <c r="P56">
        <v>0</v>
      </c>
      <c r="Q56" t="s">
        <v>2022</v>
      </c>
      <c r="R56">
        <v>0</v>
      </c>
      <c r="S56">
        <v>0</v>
      </c>
      <c r="T56">
        <v>0</v>
      </c>
      <c r="U56">
        <v>0</v>
      </c>
      <c r="V56">
        <v>0</v>
      </c>
      <c r="W56" t="s">
        <v>820</v>
      </c>
      <c r="X56" t="s">
        <v>818</v>
      </c>
      <c r="Y56" t="s">
        <v>818</v>
      </c>
      <c r="Z56" t="s">
        <v>1876</v>
      </c>
      <c r="AA56" t="s">
        <v>818</v>
      </c>
      <c r="AB56" t="s">
        <v>818</v>
      </c>
      <c r="AC56" t="s">
        <v>818</v>
      </c>
      <c r="AD56" t="s">
        <v>818</v>
      </c>
      <c r="AE56" t="s">
        <v>818</v>
      </c>
      <c r="AF56" t="s">
        <v>818</v>
      </c>
      <c r="AG56" t="s">
        <v>818</v>
      </c>
      <c r="AH56" t="s">
        <v>818</v>
      </c>
      <c r="AI56" t="s">
        <v>818</v>
      </c>
      <c r="AJ56" t="s">
        <v>818</v>
      </c>
      <c r="AK56" t="s">
        <v>818</v>
      </c>
      <c r="AL56" t="s">
        <v>818</v>
      </c>
      <c r="AM56" t="s">
        <v>818</v>
      </c>
      <c r="AN56" t="s">
        <v>818</v>
      </c>
      <c r="AO56" t="s">
        <v>818</v>
      </c>
      <c r="AP56">
        <v>0</v>
      </c>
      <c r="AQ56">
        <v>0</v>
      </c>
      <c r="AR56">
        <v>0</v>
      </c>
      <c r="AS56">
        <v>0</v>
      </c>
      <c r="AT56">
        <v>0</v>
      </c>
    </row>
    <row r="57" spans="1:57" x14ac:dyDescent="0.35">
      <c r="A57" s="4">
        <v>5867</v>
      </c>
      <c r="B57">
        <v>4</v>
      </c>
      <c r="C57" t="s">
        <v>671</v>
      </c>
      <c r="D57" t="s">
        <v>810</v>
      </c>
      <c r="E57" t="s">
        <v>819</v>
      </c>
      <c r="F57" t="s">
        <v>818</v>
      </c>
      <c r="G57" t="s">
        <v>819</v>
      </c>
      <c r="H57" t="s">
        <v>819</v>
      </c>
      <c r="I57" t="s">
        <v>818</v>
      </c>
      <c r="J57">
        <v>0</v>
      </c>
      <c r="K57">
        <v>0</v>
      </c>
      <c r="L57">
        <v>0</v>
      </c>
      <c r="M57">
        <v>0</v>
      </c>
      <c r="N57">
        <v>0</v>
      </c>
      <c r="O57">
        <v>0</v>
      </c>
      <c r="P57">
        <v>0</v>
      </c>
      <c r="Q57" t="s">
        <v>2022</v>
      </c>
      <c r="R57">
        <v>0</v>
      </c>
      <c r="S57">
        <v>0</v>
      </c>
      <c r="T57">
        <v>0</v>
      </c>
      <c r="U57">
        <v>0</v>
      </c>
      <c r="V57">
        <v>0</v>
      </c>
      <c r="W57" t="s">
        <v>820</v>
      </c>
      <c r="X57" t="s">
        <v>818</v>
      </c>
      <c r="Y57" t="s">
        <v>818</v>
      </c>
      <c r="Z57" t="s">
        <v>1876</v>
      </c>
      <c r="AA57" t="s">
        <v>818</v>
      </c>
      <c r="AB57" t="s">
        <v>818</v>
      </c>
      <c r="AC57" t="s">
        <v>818</v>
      </c>
      <c r="AD57" t="s">
        <v>818</v>
      </c>
      <c r="AE57" t="s">
        <v>818</v>
      </c>
      <c r="AF57" t="s">
        <v>818</v>
      </c>
      <c r="AG57" t="s">
        <v>818</v>
      </c>
      <c r="AH57" t="s">
        <v>818</v>
      </c>
      <c r="AI57" t="s">
        <v>818</v>
      </c>
      <c r="AJ57" t="s">
        <v>818</v>
      </c>
      <c r="AK57" t="s">
        <v>818</v>
      </c>
      <c r="AL57" t="s">
        <v>818</v>
      </c>
      <c r="AM57" t="s">
        <v>818</v>
      </c>
      <c r="AN57" t="s">
        <v>818</v>
      </c>
      <c r="AO57" t="s">
        <v>818</v>
      </c>
      <c r="AP57">
        <v>0</v>
      </c>
      <c r="AQ57">
        <v>0</v>
      </c>
      <c r="AR57">
        <v>0</v>
      </c>
      <c r="AS57">
        <v>0</v>
      </c>
      <c r="AT57">
        <v>0</v>
      </c>
    </row>
    <row r="58" spans="1:57" s="6" customFormat="1" x14ac:dyDescent="0.35">
      <c r="A58" s="5">
        <v>5867</v>
      </c>
      <c r="B58" s="6">
        <v>5</v>
      </c>
      <c r="C58" s="6" t="s">
        <v>671</v>
      </c>
      <c r="D58" s="6" t="s">
        <v>810</v>
      </c>
      <c r="E58" s="6" t="s">
        <v>817</v>
      </c>
      <c r="F58" s="6" t="s">
        <v>818</v>
      </c>
      <c r="G58" s="6" t="s">
        <v>819</v>
      </c>
      <c r="H58" s="6" t="s">
        <v>819</v>
      </c>
      <c r="I58" s="6" t="s">
        <v>818</v>
      </c>
      <c r="J58" s="6">
        <v>0</v>
      </c>
      <c r="K58" s="6">
        <v>0</v>
      </c>
      <c r="L58" s="6">
        <v>0</v>
      </c>
      <c r="M58" s="6">
        <v>0</v>
      </c>
      <c r="N58" s="6">
        <v>0</v>
      </c>
      <c r="O58" s="6">
        <v>0</v>
      </c>
      <c r="P58" s="6">
        <v>0</v>
      </c>
      <c r="Q58" s="6" t="s">
        <v>2022</v>
      </c>
      <c r="R58" s="6">
        <v>0</v>
      </c>
      <c r="S58" s="6">
        <v>0</v>
      </c>
      <c r="T58" s="6">
        <v>0</v>
      </c>
      <c r="U58" s="6">
        <v>0</v>
      </c>
      <c r="V58" s="6">
        <v>0</v>
      </c>
      <c r="W58" s="6" t="s">
        <v>820</v>
      </c>
      <c r="X58" s="6" t="s">
        <v>818</v>
      </c>
      <c r="Y58" s="6" t="s">
        <v>818</v>
      </c>
      <c r="Z58" s="6" t="s">
        <v>1876</v>
      </c>
      <c r="AA58" s="6" t="s">
        <v>818</v>
      </c>
      <c r="AB58" s="6" t="s">
        <v>818</v>
      </c>
      <c r="AC58" s="6" t="s">
        <v>818</v>
      </c>
      <c r="AD58" s="6" t="s">
        <v>818</v>
      </c>
      <c r="AE58" s="6" t="s">
        <v>818</v>
      </c>
      <c r="AF58" s="6" t="s">
        <v>818</v>
      </c>
      <c r="AG58" s="6" t="s">
        <v>818</v>
      </c>
      <c r="AH58" s="6" t="s">
        <v>818</v>
      </c>
      <c r="AI58" s="6" t="s">
        <v>818</v>
      </c>
      <c r="AJ58" s="6" t="s">
        <v>818</v>
      </c>
      <c r="AK58" s="6" t="s">
        <v>818</v>
      </c>
      <c r="AL58" s="6" t="s">
        <v>818</v>
      </c>
      <c r="AM58" s="6" t="s">
        <v>818</v>
      </c>
      <c r="AN58" s="6" t="s">
        <v>818</v>
      </c>
      <c r="AO58" s="6" t="s">
        <v>818</v>
      </c>
      <c r="AP58" s="6">
        <v>0</v>
      </c>
      <c r="AQ58" s="6">
        <v>0</v>
      </c>
      <c r="AR58" s="6">
        <v>0</v>
      </c>
      <c r="AS58" s="6">
        <v>0</v>
      </c>
      <c r="AT58" s="6">
        <v>0</v>
      </c>
    </row>
    <row r="59" spans="1:57" s="3" customFormat="1" hidden="1" x14ac:dyDescent="0.35">
      <c r="A59" s="2">
        <v>5942</v>
      </c>
      <c r="B59" s="3">
        <v>1</v>
      </c>
      <c r="C59" s="3" t="s">
        <v>522</v>
      </c>
      <c r="D59" s="3" t="s">
        <v>811</v>
      </c>
      <c r="E59" s="3" t="s">
        <v>817</v>
      </c>
      <c r="F59" s="3" t="s">
        <v>818</v>
      </c>
      <c r="G59" s="3" t="s">
        <v>817</v>
      </c>
      <c r="H59" s="3" t="s">
        <v>818</v>
      </c>
      <c r="I59" s="3" t="s">
        <v>817</v>
      </c>
      <c r="J59" s="3">
        <v>0</v>
      </c>
      <c r="K59" s="3">
        <v>0</v>
      </c>
      <c r="L59" s="3">
        <v>0</v>
      </c>
      <c r="M59" s="3" t="s">
        <v>472</v>
      </c>
      <c r="N59" s="3" t="s">
        <v>1852</v>
      </c>
      <c r="O59" s="3">
        <v>0</v>
      </c>
      <c r="P59" s="3">
        <v>0</v>
      </c>
      <c r="Q59" s="3">
        <v>0</v>
      </c>
      <c r="R59" s="3">
        <v>0</v>
      </c>
      <c r="S59" s="3">
        <v>0</v>
      </c>
      <c r="T59" s="3">
        <v>0</v>
      </c>
      <c r="U59" s="3">
        <v>0</v>
      </c>
      <c r="V59" s="3">
        <v>0</v>
      </c>
      <c r="W59" s="3" t="s">
        <v>2079</v>
      </c>
      <c r="X59" s="3" t="s">
        <v>818</v>
      </c>
      <c r="Y59" s="3" t="s">
        <v>1876</v>
      </c>
      <c r="Z59" s="3" t="s">
        <v>818</v>
      </c>
      <c r="AA59" s="3" t="s">
        <v>818</v>
      </c>
      <c r="AB59" s="3" t="s">
        <v>818</v>
      </c>
      <c r="AC59" s="3" t="s">
        <v>818</v>
      </c>
      <c r="AD59" s="3" t="s">
        <v>818</v>
      </c>
      <c r="AE59" s="3" t="s">
        <v>818</v>
      </c>
      <c r="AF59" s="3" t="s">
        <v>818</v>
      </c>
      <c r="AG59" s="3" t="s">
        <v>818</v>
      </c>
      <c r="AH59" s="3" t="s">
        <v>818</v>
      </c>
      <c r="AI59" s="3" t="s">
        <v>818</v>
      </c>
      <c r="AJ59" s="3" t="s">
        <v>818</v>
      </c>
      <c r="AK59" s="3" t="s">
        <v>818</v>
      </c>
      <c r="AL59" s="3" t="s">
        <v>818</v>
      </c>
      <c r="AM59" s="3" t="s">
        <v>818</v>
      </c>
      <c r="AN59" s="3" t="s">
        <v>818</v>
      </c>
      <c r="AO59" s="3" t="s">
        <v>818</v>
      </c>
      <c r="AP59" s="3">
        <v>0</v>
      </c>
      <c r="AQ59" s="3">
        <v>0</v>
      </c>
      <c r="AR59" s="3">
        <v>0</v>
      </c>
      <c r="AS59" s="3" t="s">
        <v>837</v>
      </c>
      <c r="AT59" s="3">
        <v>0</v>
      </c>
      <c r="AU59" s="3" t="s">
        <v>837</v>
      </c>
      <c r="AV59" s="3" t="s">
        <v>2099</v>
      </c>
      <c r="AW59" s="3">
        <v>1</v>
      </c>
      <c r="AX59" s="3">
        <v>1</v>
      </c>
      <c r="AY59" s="3">
        <v>1</v>
      </c>
      <c r="AZ59" s="3">
        <v>1</v>
      </c>
      <c r="BA59" s="3">
        <v>1</v>
      </c>
      <c r="BB59" s="3">
        <v>1</v>
      </c>
      <c r="BC59" s="3">
        <v>2</v>
      </c>
      <c r="BD59" s="3">
        <v>2</v>
      </c>
      <c r="BE59" s="3">
        <v>2</v>
      </c>
    </row>
    <row r="60" spans="1:57" s="6" customFormat="1" hidden="1" x14ac:dyDescent="0.35">
      <c r="A60" s="5">
        <v>5942</v>
      </c>
      <c r="B60" s="6">
        <v>2</v>
      </c>
      <c r="C60" s="6" t="s">
        <v>522</v>
      </c>
      <c r="D60" s="6" t="s">
        <v>811</v>
      </c>
      <c r="E60" s="6" t="s">
        <v>819</v>
      </c>
      <c r="F60" s="6" t="s">
        <v>818</v>
      </c>
      <c r="G60" s="6" t="s">
        <v>817</v>
      </c>
      <c r="H60" s="6" t="s">
        <v>818</v>
      </c>
      <c r="I60" s="6" t="s">
        <v>817</v>
      </c>
      <c r="J60" s="6">
        <v>0</v>
      </c>
      <c r="K60" s="6">
        <v>0</v>
      </c>
      <c r="L60" s="6">
        <v>0</v>
      </c>
      <c r="M60" s="6" t="s">
        <v>472</v>
      </c>
      <c r="N60" s="6" t="s">
        <v>1852</v>
      </c>
      <c r="O60" s="6">
        <v>0</v>
      </c>
      <c r="P60" s="6">
        <v>0</v>
      </c>
      <c r="Q60" s="6">
        <v>0</v>
      </c>
      <c r="R60" s="6">
        <v>0</v>
      </c>
      <c r="S60" s="6">
        <v>0</v>
      </c>
      <c r="T60" s="6">
        <v>0</v>
      </c>
      <c r="U60" s="6">
        <v>0</v>
      </c>
      <c r="V60" s="6">
        <v>0</v>
      </c>
      <c r="W60" s="6" t="s">
        <v>2080</v>
      </c>
      <c r="X60" s="6" t="s">
        <v>818</v>
      </c>
      <c r="Y60" s="6" t="s">
        <v>1878</v>
      </c>
      <c r="Z60" s="6" t="s">
        <v>818</v>
      </c>
      <c r="AA60" s="6" t="s">
        <v>818</v>
      </c>
      <c r="AB60" s="6" t="s">
        <v>818</v>
      </c>
      <c r="AC60" s="6" t="s">
        <v>818</v>
      </c>
      <c r="AD60" s="6" t="s">
        <v>818</v>
      </c>
      <c r="AE60" s="6" t="s">
        <v>818</v>
      </c>
      <c r="AF60" s="6" t="s">
        <v>818</v>
      </c>
      <c r="AG60" s="6" t="s">
        <v>818</v>
      </c>
      <c r="AH60" s="6" t="s">
        <v>818</v>
      </c>
      <c r="AI60" s="6" t="s">
        <v>818</v>
      </c>
      <c r="AJ60" s="6" t="s">
        <v>818</v>
      </c>
      <c r="AK60" s="6" t="s">
        <v>818</v>
      </c>
      <c r="AL60" s="6" t="s">
        <v>818</v>
      </c>
      <c r="AM60" s="6" t="s">
        <v>818</v>
      </c>
      <c r="AN60" s="6" t="s">
        <v>818</v>
      </c>
      <c r="AO60" s="6" t="s">
        <v>818</v>
      </c>
      <c r="AP60" s="6">
        <v>0</v>
      </c>
      <c r="AQ60" s="6">
        <v>0</v>
      </c>
      <c r="AR60" s="6" t="s">
        <v>732</v>
      </c>
      <c r="AS60" s="6" t="s">
        <v>837</v>
      </c>
      <c r="AT60" s="6">
        <v>0</v>
      </c>
      <c r="AU60" s="6" t="s">
        <v>837</v>
      </c>
      <c r="AV60" s="6" t="s">
        <v>2100</v>
      </c>
      <c r="AW60" s="6">
        <v>2</v>
      </c>
      <c r="AX60" s="6">
        <v>1</v>
      </c>
      <c r="AY60" s="6">
        <v>1</v>
      </c>
      <c r="AZ60" s="6">
        <v>1</v>
      </c>
      <c r="BA60" s="6">
        <v>1</v>
      </c>
      <c r="BB60" s="6">
        <v>1</v>
      </c>
      <c r="BC60" s="6">
        <v>1</v>
      </c>
      <c r="BD60" s="6">
        <v>1</v>
      </c>
      <c r="BE60" s="6">
        <v>1</v>
      </c>
    </row>
    <row r="61" spans="1:57" s="3" customFormat="1" hidden="1" x14ac:dyDescent="0.35">
      <c r="A61" s="2">
        <v>5934</v>
      </c>
      <c r="B61" s="3">
        <v>1</v>
      </c>
      <c r="C61" s="3" t="s">
        <v>541</v>
      </c>
      <c r="D61" s="3" t="s">
        <v>810</v>
      </c>
      <c r="E61" s="3" t="s">
        <v>817</v>
      </c>
      <c r="F61" s="3" t="s">
        <v>818</v>
      </c>
      <c r="G61" s="3" t="s">
        <v>821</v>
      </c>
      <c r="H61" s="3" t="s">
        <v>819</v>
      </c>
      <c r="I61" s="3" t="s">
        <v>818</v>
      </c>
      <c r="J61" s="3">
        <v>0</v>
      </c>
      <c r="K61" s="3">
        <v>0</v>
      </c>
      <c r="L61" s="3">
        <v>0</v>
      </c>
      <c r="M61" s="3">
        <v>0</v>
      </c>
      <c r="N61" s="3">
        <v>0</v>
      </c>
      <c r="O61" s="3" t="s">
        <v>832</v>
      </c>
      <c r="P61" s="3">
        <v>0</v>
      </c>
      <c r="Q61" s="3">
        <v>0</v>
      </c>
      <c r="R61" s="3">
        <v>0</v>
      </c>
      <c r="S61" s="3">
        <v>0</v>
      </c>
      <c r="T61" s="3" t="s">
        <v>2002</v>
      </c>
      <c r="U61" s="3">
        <v>0</v>
      </c>
      <c r="V61" s="3">
        <v>0</v>
      </c>
      <c r="W61" s="3" t="s">
        <v>1984</v>
      </c>
      <c r="X61" s="3" t="s">
        <v>1876</v>
      </c>
      <c r="Y61" s="3" t="s">
        <v>1876</v>
      </c>
      <c r="Z61" s="3" t="s">
        <v>818</v>
      </c>
      <c r="AA61" s="3" t="s">
        <v>818</v>
      </c>
      <c r="AB61" s="3" t="s">
        <v>818</v>
      </c>
      <c r="AC61" s="3" t="s">
        <v>818</v>
      </c>
      <c r="AD61" s="3" t="s">
        <v>818</v>
      </c>
      <c r="AE61" s="3" t="s">
        <v>818</v>
      </c>
      <c r="AF61" s="3" t="s">
        <v>818</v>
      </c>
      <c r="AG61" s="3" t="s">
        <v>818</v>
      </c>
      <c r="AH61" s="3" t="s">
        <v>818</v>
      </c>
      <c r="AI61" s="3" t="s">
        <v>818</v>
      </c>
      <c r="AJ61" s="3" t="s">
        <v>818</v>
      </c>
      <c r="AK61" s="3" t="s">
        <v>818</v>
      </c>
      <c r="AL61" s="3" t="s">
        <v>818</v>
      </c>
      <c r="AM61" s="3" t="s">
        <v>818</v>
      </c>
      <c r="AN61" s="3" t="s">
        <v>818</v>
      </c>
      <c r="AO61" s="3" t="s">
        <v>818</v>
      </c>
      <c r="AP61" s="3">
        <v>0</v>
      </c>
      <c r="AQ61" s="3">
        <v>0</v>
      </c>
      <c r="AR61" s="3">
        <v>0</v>
      </c>
      <c r="AS61" s="3" t="s">
        <v>1897</v>
      </c>
      <c r="AT61" s="3">
        <v>0</v>
      </c>
      <c r="AU61" s="3" t="s">
        <v>2070</v>
      </c>
      <c r="AV61" s="3" t="s">
        <v>2101</v>
      </c>
      <c r="AW61" s="3">
        <v>2</v>
      </c>
      <c r="AX61" s="3">
        <v>1</v>
      </c>
      <c r="AY61" s="3">
        <v>1</v>
      </c>
      <c r="AZ61" s="3">
        <v>1</v>
      </c>
      <c r="BA61" s="3">
        <v>1</v>
      </c>
      <c r="BB61" s="3">
        <v>1</v>
      </c>
      <c r="BC61" s="3">
        <v>1</v>
      </c>
      <c r="BD61" s="3">
        <v>1</v>
      </c>
    </row>
    <row r="62" spans="1:57" s="6" customFormat="1" hidden="1" x14ac:dyDescent="0.35">
      <c r="A62" s="5">
        <v>5934</v>
      </c>
      <c r="B62" s="6">
        <v>2</v>
      </c>
      <c r="C62" s="6" t="s">
        <v>541</v>
      </c>
      <c r="D62" s="6" t="s">
        <v>810</v>
      </c>
      <c r="E62" s="6" t="s">
        <v>821</v>
      </c>
      <c r="F62" s="6" t="s">
        <v>818</v>
      </c>
      <c r="G62" s="6" t="s">
        <v>819</v>
      </c>
      <c r="H62" s="6" t="s">
        <v>819</v>
      </c>
      <c r="I62" s="6" t="s">
        <v>818</v>
      </c>
      <c r="J62" s="6">
        <v>0</v>
      </c>
      <c r="K62" s="6">
        <v>0</v>
      </c>
      <c r="L62" s="6">
        <v>0</v>
      </c>
      <c r="M62" s="6">
        <v>0</v>
      </c>
      <c r="N62" s="6">
        <v>0</v>
      </c>
      <c r="O62" s="6">
        <v>0</v>
      </c>
      <c r="P62" s="6">
        <v>0</v>
      </c>
      <c r="Q62" s="6" t="s">
        <v>2002</v>
      </c>
      <c r="R62" s="6">
        <v>0</v>
      </c>
      <c r="S62" s="6">
        <v>0</v>
      </c>
      <c r="T62" s="6">
        <v>0</v>
      </c>
      <c r="U62" s="6">
        <v>0</v>
      </c>
      <c r="V62" s="6">
        <v>0</v>
      </c>
      <c r="W62" s="6" t="s">
        <v>833</v>
      </c>
      <c r="X62" s="6" t="s">
        <v>1878</v>
      </c>
      <c r="Y62" s="6" t="s">
        <v>1878</v>
      </c>
      <c r="Z62" s="6" t="s">
        <v>818</v>
      </c>
      <c r="AA62" s="6" t="s">
        <v>818</v>
      </c>
      <c r="AB62" s="6" t="s">
        <v>818</v>
      </c>
      <c r="AC62" s="6" t="s">
        <v>818</v>
      </c>
      <c r="AD62" s="6" t="s">
        <v>818</v>
      </c>
      <c r="AE62" s="6" t="s">
        <v>818</v>
      </c>
      <c r="AF62" s="6" t="s">
        <v>818</v>
      </c>
      <c r="AG62" s="6" t="s">
        <v>818</v>
      </c>
      <c r="AH62" s="6" t="s">
        <v>818</v>
      </c>
      <c r="AI62" s="6" t="s">
        <v>818</v>
      </c>
      <c r="AJ62" s="6" t="s">
        <v>818</v>
      </c>
      <c r="AK62" s="6" t="s">
        <v>818</v>
      </c>
      <c r="AL62" s="6" t="s">
        <v>818</v>
      </c>
      <c r="AM62" s="6" t="s">
        <v>818</v>
      </c>
      <c r="AN62" s="6" t="s">
        <v>818</v>
      </c>
      <c r="AO62" s="6" t="s">
        <v>818</v>
      </c>
      <c r="AP62" s="6">
        <v>0</v>
      </c>
      <c r="AQ62" s="6">
        <v>0</v>
      </c>
      <c r="AR62" s="6">
        <v>0</v>
      </c>
      <c r="AS62" s="6" t="s">
        <v>2034</v>
      </c>
      <c r="AT62" s="6">
        <v>0</v>
      </c>
      <c r="AU62" s="6" t="s">
        <v>2070</v>
      </c>
      <c r="AV62" s="6" t="s">
        <v>2102</v>
      </c>
      <c r="AW62" s="6">
        <v>1</v>
      </c>
      <c r="AX62" s="6">
        <v>1</v>
      </c>
      <c r="AY62" s="6">
        <v>2</v>
      </c>
      <c r="AZ62" s="6">
        <v>1</v>
      </c>
      <c r="BA62" s="6">
        <v>1</v>
      </c>
      <c r="BB62" s="6">
        <v>1</v>
      </c>
      <c r="BC62" s="6">
        <v>2</v>
      </c>
      <c r="BD62" s="6">
        <v>2</v>
      </c>
    </row>
    <row r="63" spans="1:57" s="3" customFormat="1" hidden="1" x14ac:dyDescent="0.35">
      <c r="A63" s="2">
        <v>5886</v>
      </c>
      <c r="B63" s="3">
        <v>1</v>
      </c>
      <c r="C63" s="3" t="s">
        <v>632</v>
      </c>
      <c r="D63" s="3" t="s">
        <v>23</v>
      </c>
      <c r="E63" s="3" t="s">
        <v>817</v>
      </c>
      <c r="F63" s="3" t="s">
        <v>817</v>
      </c>
      <c r="G63" s="3" t="s">
        <v>817</v>
      </c>
      <c r="H63" s="3" t="s">
        <v>819</v>
      </c>
      <c r="I63" s="3" t="s">
        <v>819</v>
      </c>
      <c r="J63" s="3" t="s">
        <v>732</v>
      </c>
      <c r="K63" s="3">
        <v>0</v>
      </c>
      <c r="L63" s="3">
        <v>0</v>
      </c>
      <c r="M63" s="3" t="s">
        <v>472</v>
      </c>
      <c r="N63" s="3">
        <v>0</v>
      </c>
      <c r="O63" s="3">
        <v>0</v>
      </c>
      <c r="P63" s="3">
        <v>0</v>
      </c>
      <c r="Q63" s="3" t="s">
        <v>2001</v>
      </c>
      <c r="R63" s="3" t="s">
        <v>2000</v>
      </c>
      <c r="S63" s="3">
        <v>0</v>
      </c>
      <c r="T63" s="3">
        <v>0</v>
      </c>
      <c r="U63" s="3">
        <v>0</v>
      </c>
      <c r="V63" s="3">
        <v>0</v>
      </c>
      <c r="W63" s="3" t="s">
        <v>2020</v>
      </c>
      <c r="X63" s="3" t="s">
        <v>818</v>
      </c>
      <c r="Y63" s="3" t="s">
        <v>1876</v>
      </c>
      <c r="Z63" s="3" t="s">
        <v>1876</v>
      </c>
      <c r="AA63" s="3" t="s">
        <v>1876</v>
      </c>
      <c r="AB63" s="3" t="s">
        <v>818</v>
      </c>
      <c r="AC63" s="3" t="s">
        <v>818</v>
      </c>
      <c r="AD63" s="3" t="s">
        <v>818</v>
      </c>
      <c r="AE63" s="3" t="s">
        <v>818</v>
      </c>
      <c r="AF63" s="3" t="s">
        <v>818</v>
      </c>
      <c r="AG63" s="3" t="s">
        <v>818</v>
      </c>
      <c r="AH63" s="3" t="s">
        <v>818</v>
      </c>
      <c r="AI63" s="3" t="s">
        <v>818</v>
      </c>
      <c r="AJ63" s="3" t="s">
        <v>818</v>
      </c>
      <c r="AK63" s="3" t="s">
        <v>818</v>
      </c>
      <c r="AL63" s="3" t="s">
        <v>818</v>
      </c>
      <c r="AM63" s="3" t="s">
        <v>818</v>
      </c>
      <c r="AN63" s="3" t="s">
        <v>818</v>
      </c>
      <c r="AO63" s="3" t="s">
        <v>818</v>
      </c>
      <c r="AP63" s="3">
        <v>0</v>
      </c>
      <c r="AQ63" s="3">
        <v>0</v>
      </c>
      <c r="AR63" s="3">
        <v>0</v>
      </c>
      <c r="AS63" s="3" t="s">
        <v>1920</v>
      </c>
      <c r="AT63" s="3" t="s">
        <v>2038</v>
      </c>
      <c r="AU63" s="3" t="s">
        <v>2066</v>
      </c>
      <c r="AV63" s="3" t="s">
        <v>2103</v>
      </c>
      <c r="AW63" s="3">
        <v>1</v>
      </c>
      <c r="AX63" s="3">
        <v>1</v>
      </c>
      <c r="AY63" s="3">
        <v>1</v>
      </c>
      <c r="AZ63" s="3">
        <v>2</v>
      </c>
      <c r="BA63" s="3">
        <v>2</v>
      </c>
      <c r="BB63" s="3">
        <v>1</v>
      </c>
      <c r="BC63" s="3">
        <v>1</v>
      </c>
      <c r="BD63" s="3">
        <v>1</v>
      </c>
      <c r="BE63" s="3">
        <v>1</v>
      </c>
    </row>
    <row r="64" spans="1:57" s="6" customFormat="1" hidden="1" x14ac:dyDescent="0.35">
      <c r="A64" s="5">
        <v>5886</v>
      </c>
      <c r="B64" s="6">
        <v>2</v>
      </c>
      <c r="C64" s="6" t="s">
        <v>632</v>
      </c>
      <c r="D64" s="6" t="s">
        <v>23</v>
      </c>
      <c r="E64" s="6" t="s">
        <v>817</v>
      </c>
      <c r="F64" s="6" t="s">
        <v>817</v>
      </c>
      <c r="G64" s="6" t="s">
        <v>817</v>
      </c>
      <c r="H64" s="6" t="s">
        <v>819</v>
      </c>
      <c r="I64" s="6" t="s">
        <v>817</v>
      </c>
      <c r="J64" s="6">
        <v>0</v>
      </c>
      <c r="K64" s="6">
        <v>0</v>
      </c>
      <c r="L64" s="6">
        <v>0</v>
      </c>
      <c r="M64" s="6" t="s">
        <v>732</v>
      </c>
      <c r="N64" s="6" t="s">
        <v>472</v>
      </c>
      <c r="O64" s="6">
        <v>0</v>
      </c>
      <c r="P64" s="6">
        <v>0</v>
      </c>
      <c r="Q64" s="6" t="s">
        <v>2001</v>
      </c>
      <c r="R64" s="6">
        <v>0</v>
      </c>
      <c r="S64" s="6">
        <v>0</v>
      </c>
      <c r="T64" s="6">
        <v>0</v>
      </c>
      <c r="U64" s="6">
        <v>0</v>
      </c>
      <c r="V64" s="6">
        <v>0</v>
      </c>
      <c r="W64" s="6" t="s">
        <v>2021</v>
      </c>
      <c r="X64" s="6" t="s">
        <v>818</v>
      </c>
      <c r="Y64" s="6" t="s">
        <v>1876</v>
      </c>
      <c r="Z64" s="6" t="s">
        <v>1876</v>
      </c>
      <c r="AA64" s="6" t="s">
        <v>1876</v>
      </c>
      <c r="AB64" s="6" t="s">
        <v>818</v>
      </c>
      <c r="AC64" s="6" t="s">
        <v>818</v>
      </c>
      <c r="AD64" s="6" t="s">
        <v>818</v>
      </c>
      <c r="AE64" s="6" t="s">
        <v>1876</v>
      </c>
      <c r="AF64" s="6" t="s">
        <v>818</v>
      </c>
      <c r="AG64" s="6" t="s">
        <v>818</v>
      </c>
      <c r="AH64" s="6" t="s">
        <v>818</v>
      </c>
      <c r="AI64" s="6" t="s">
        <v>818</v>
      </c>
      <c r="AJ64" s="6" t="s">
        <v>818</v>
      </c>
      <c r="AK64" s="6" t="s">
        <v>818</v>
      </c>
      <c r="AL64" s="6" t="s">
        <v>818</v>
      </c>
      <c r="AM64" s="6" t="s">
        <v>818</v>
      </c>
      <c r="AN64" s="6" t="s">
        <v>818</v>
      </c>
      <c r="AO64" s="6" t="s">
        <v>818</v>
      </c>
      <c r="AP64" s="6">
        <v>0</v>
      </c>
      <c r="AQ64" s="6">
        <v>0</v>
      </c>
      <c r="AR64" s="6">
        <v>0</v>
      </c>
      <c r="AS64" s="6" t="s">
        <v>1920</v>
      </c>
      <c r="AT64" s="6" t="s">
        <v>2038</v>
      </c>
      <c r="AU64" s="6" t="s">
        <v>2067</v>
      </c>
      <c r="AV64" s="6" t="s">
        <v>2104</v>
      </c>
      <c r="AW64" s="6">
        <v>1</v>
      </c>
      <c r="AX64" s="6">
        <v>1</v>
      </c>
      <c r="AY64" s="6">
        <v>1</v>
      </c>
      <c r="AZ64" s="6">
        <v>1</v>
      </c>
      <c r="BA64" s="6">
        <v>1</v>
      </c>
      <c r="BB64" s="6">
        <v>1</v>
      </c>
      <c r="BC64" s="6">
        <v>2</v>
      </c>
      <c r="BD64" s="6">
        <v>2</v>
      </c>
      <c r="BE64" s="6">
        <v>2</v>
      </c>
    </row>
    <row r="65" spans="1:55" s="3" customFormat="1" x14ac:dyDescent="0.35">
      <c r="A65" s="2">
        <v>5840</v>
      </c>
      <c r="B65" s="3">
        <v>1</v>
      </c>
      <c r="C65" s="3" t="s">
        <v>723</v>
      </c>
      <c r="D65" s="3" t="s">
        <v>23</v>
      </c>
      <c r="E65" s="3" t="s">
        <v>817</v>
      </c>
      <c r="F65" s="3" t="s">
        <v>817</v>
      </c>
      <c r="G65" s="3" t="s">
        <v>817</v>
      </c>
      <c r="H65" s="3" t="s">
        <v>819</v>
      </c>
      <c r="I65" s="3" t="s">
        <v>818</v>
      </c>
      <c r="J65" s="3" t="s">
        <v>1820</v>
      </c>
      <c r="K65" s="3">
        <v>0</v>
      </c>
      <c r="L65" s="3">
        <v>0</v>
      </c>
      <c r="M65" s="3" t="s">
        <v>824</v>
      </c>
      <c r="N65" s="3">
        <v>0</v>
      </c>
      <c r="O65" s="3" t="s">
        <v>738</v>
      </c>
      <c r="P65" s="3">
        <v>0</v>
      </c>
      <c r="Q65" s="3">
        <v>0</v>
      </c>
      <c r="R65" s="3">
        <v>0</v>
      </c>
      <c r="S65" s="3">
        <v>0</v>
      </c>
      <c r="T65" s="3" t="s">
        <v>2003</v>
      </c>
      <c r="U65" s="3" t="s">
        <v>2002</v>
      </c>
      <c r="V65" s="3">
        <v>0</v>
      </c>
      <c r="W65" s="3" t="s">
        <v>2013</v>
      </c>
      <c r="X65" s="3" t="s">
        <v>818</v>
      </c>
      <c r="Y65" s="3" t="s">
        <v>818</v>
      </c>
      <c r="Z65" s="3" t="s">
        <v>818</v>
      </c>
      <c r="AA65" s="3" t="s">
        <v>818</v>
      </c>
      <c r="AB65" s="3" t="s">
        <v>818</v>
      </c>
      <c r="AC65" s="3" t="s">
        <v>818</v>
      </c>
      <c r="AD65" s="3" t="s">
        <v>818</v>
      </c>
      <c r="AE65" s="3" t="s">
        <v>818</v>
      </c>
      <c r="AF65" s="3" t="s">
        <v>1876</v>
      </c>
      <c r="AG65" s="3" t="s">
        <v>818</v>
      </c>
      <c r="AH65" s="3" t="s">
        <v>818</v>
      </c>
      <c r="AI65" s="3" t="s">
        <v>818</v>
      </c>
      <c r="AJ65" s="3" t="s">
        <v>818</v>
      </c>
      <c r="AK65" s="3" t="s">
        <v>818</v>
      </c>
      <c r="AL65" s="3" t="s">
        <v>818</v>
      </c>
      <c r="AM65" s="3" t="s">
        <v>818</v>
      </c>
      <c r="AN65" s="3" t="s">
        <v>818</v>
      </c>
      <c r="AO65" s="3" t="s">
        <v>818</v>
      </c>
      <c r="AP65" s="3">
        <v>0</v>
      </c>
      <c r="AQ65" s="3">
        <v>0</v>
      </c>
      <c r="AR65" s="3">
        <v>0</v>
      </c>
      <c r="AS65" s="3">
        <v>0</v>
      </c>
      <c r="AT65" s="3">
        <v>0</v>
      </c>
      <c r="AU65" s="3" t="s">
        <v>2056</v>
      </c>
    </row>
    <row r="66" spans="1:55" x14ac:dyDescent="0.35">
      <c r="A66" s="4">
        <v>5840</v>
      </c>
      <c r="B66">
        <v>2</v>
      </c>
      <c r="C66" t="s">
        <v>723</v>
      </c>
      <c r="D66" t="s">
        <v>23</v>
      </c>
      <c r="E66" t="s">
        <v>819</v>
      </c>
      <c r="F66" t="s">
        <v>817</v>
      </c>
      <c r="G66" t="s">
        <v>817</v>
      </c>
      <c r="H66" t="s">
        <v>819</v>
      </c>
      <c r="I66" t="s">
        <v>818</v>
      </c>
      <c r="J66">
        <v>0</v>
      </c>
      <c r="K66">
        <v>0</v>
      </c>
      <c r="L66">
        <v>0</v>
      </c>
      <c r="M66" t="s">
        <v>1820</v>
      </c>
      <c r="N66" t="s">
        <v>824</v>
      </c>
      <c r="O66" t="s">
        <v>738</v>
      </c>
      <c r="P66">
        <v>0</v>
      </c>
      <c r="Q66" t="s">
        <v>2003</v>
      </c>
      <c r="R66" t="s">
        <v>2002</v>
      </c>
      <c r="S66">
        <v>0</v>
      </c>
      <c r="T66">
        <v>0</v>
      </c>
      <c r="U66">
        <v>0</v>
      </c>
      <c r="V66">
        <v>0</v>
      </c>
      <c r="W66" t="s">
        <v>2014</v>
      </c>
      <c r="X66" t="s">
        <v>818</v>
      </c>
      <c r="Y66" t="s">
        <v>818</v>
      </c>
      <c r="Z66" t="s">
        <v>818</v>
      </c>
      <c r="AA66" t="s">
        <v>818</v>
      </c>
      <c r="AB66" t="s">
        <v>818</v>
      </c>
      <c r="AC66" t="s">
        <v>818</v>
      </c>
      <c r="AD66" t="s">
        <v>818</v>
      </c>
      <c r="AE66" t="s">
        <v>818</v>
      </c>
      <c r="AF66" t="s">
        <v>818</v>
      </c>
      <c r="AG66" t="s">
        <v>818</v>
      </c>
      <c r="AH66" t="s">
        <v>818</v>
      </c>
      <c r="AI66" t="s">
        <v>818</v>
      </c>
      <c r="AJ66" t="s">
        <v>818</v>
      </c>
      <c r="AK66" t="s">
        <v>818</v>
      </c>
      <c r="AL66" t="s">
        <v>818</v>
      </c>
      <c r="AM66" t="s">
        <v>818</v>
      </c>
      <c r="AN66" t="s">
        <v>818</v>
      </c>
      <c r="AO66" t="s">
        <v>818</v>
      </c>
      <c r="AP66">
        <v>0</v>
      </c>
      <c r="AQ66">
        <v>0</v>
      </c>
      <c r="AR66">
        <v>0</v>
      </c>
      <c r="AS66">
        <v>0</v>
      </c>
      <c r="AT66">
        <v>0</v>
      </c>
      <c r="AU66" t="s">
        <v>2056</v>
      </c>
    </row>
    <row r="67" spans="1:55" s="6" customFormat="1" x14ac:dyDescent="0.35">
      <c r="A67" s="5">
        <v>5840</v>
      </c>
      <c r="B67" s="6">
        <v>3</v>
      </c>
      <c r="C67" s="6" t="s">
        <v>723</v>
      </c>
      <c r="D67" s="6" t="s">
        <v>23</v>
      </c>
      <c r="E67" s="6" t="s">
        <v>817</v>
      </c>
      <c r="F67" s="6" t="s">
        <v>817</v>
      </c>
      <c r="G67" s="6" t="s">
        <v>821</v>
      </c>
      <c r="H67" s="6" t="s">
        <v>819</v>
      </c>
      <c r="I67" s="6" t="s">
        <v>818</v>
      </c>
      <c r="J67" s="6" t="s">
        <v>824</v>
      </c>
      <c r="K67" s="6">
        <v>0</v>
      </c>
      <c r="L67" s="6">
        <v>0</v>
      </c>
      <c r="M67" s="6" t="s">
        <v>1820</v>
      </c>
      <c r="N67" s="6">
        <v>0</v>
      </c>
      <c r="O67" s="6" t="s">
        <v>738</v>
      </c>
      <c r="P67" s="6">
        <v>0</v>
      </c>
      <c r="Q67" s="6">
        <v>0</v>
      </c>
      <c r="R67" s="6">
        <v>0</v>
      </c>
      <c r="S67" s="6">
        <v>0</v>
      </c>
      <c r="T67" s="6">
        <v>0</v>
      </c>
      <c r="U67" s="6">
        <v>0</v>
      </c>
      <c r="V67" s="6">
        <v>0</v>
      </c>
      <c r="W67" s="6" t="s">
        <v>1922</v>
      </c>
      <c r="X67" s="6" t="s">
        <v>818</v>
      </c>
      <c r="Y67" s="6" t="s">
        <v>818</v>
      </c>
      <c r="Z67" s="6" t="s">
        <v>818</v>
      </c>
      <c r="AA67" s="6" t="s">
        <v>818</v>
      </c>
      <c r="AB67" s="6" t="s">
        <v>818</v>
      </c>
      <c r="AC67" s="6" t="s">
        <v>818</v>
      </c>
      <c r="AD67" s="6" t="s">
        <v>818</v>
      </c>
      <c r="AE67" s="6" t="s">
        <v>818</v>
      </c>
      <c r="AF67" s="6" t="s">
        <v>818</v>
      </c>
      <c r="AG67" s="6" t="s">
        <v>818</v>
      </c>
      <c r="AH67" s="6" t="s">
        <v>818</v>
      </c>
      <c r="AI67" s="6" t="s">
        <v>818</v>
      </c>
      <c r="AJ67" s="6" t="s">
        <v>818</v>
      </c>
      <c r="AK67" s="6" t="s">
        <v>818</v>
      </c>
      <c r="AL67" s="6" t="s">
        <v>818</v>
      </c>
      <c r="AM67" s="6" t="s">
        <v>818</v>
      </c>
      <c r="AN67" s="6" t="s">
        <v>818</v>
      </c>
      <c r="AO67" s="6" t="s">
        <v>818</v>
      </c>
      <c r="AP67" s="6">
        <v>0</v>
      </c>
      <c r="AQ67" s="6">
        <v>0</v>
      </c>
      <c r="AR67" s="6">
        <v>0</v>
      </c>
      <c r="AS67" s="6">
        <v>0</v>
      </c>
      <c r="AT67" s="6">
        <v>0</v>
      </c>
      <c r="AU67" s="6" t="s">
        <v>2056</v>
      </c>
    </row>
    <row r="68" spans="1:55" s="3" customFormat="1" hidden="1" x14ac:dyDescent="0.35">
      <c r="A68" s="2">
        <v>6024</v>
      </c>
      <c r="B68" s="3">
        <v>1</v>
      </c>
      <c r="C68" s="3" t="s">
        <v>359</v>
      </c>
      <c r="D68" s="3" t="s">
        <v>14</v>
      </c>
      <c r="E68" s="3" t="s">
        <v>819</v>
      </c>
      <c r="F68" s="3" t="s">
        <v>817</v>
      </c>
      <c r="G68" s="3" t="s">
        <v>817</v>
      </c>
      <c r="H68" s="3" t="s">
        <v>818</v>
      </c>
      <c r="I68" s="3" t="s">
        <v>817</v>
      </c>
      <c r="J68" s="3">
        <v>0</v>
      </c>
      <c r="K68" s="3">
        <v>0</v>
      </c>
      <c r="L68" s="3">
        <v>0</v>
      </c>
      <c r="M68" s="3">
        <v>0</v>
      </c>
      <c r="N68" s="3">
        <v>0</v>
      </c>
      <c r="O68" s="3">
        <v>0</v>
      </c>
      <c r="P68" s="3">
        <v>0</v>
      </c>
      <c r="Q68" s="3">
        <v>0</v>
      </c>
      <c r="R68" s="3">
        <v>0</v>
      </c>
      <c r="S68" s="3">
        <v>0</v>
      </c>
      <c r="T68" s="3">
        <v>0</v>
      </c>
      <c r="U68" s="3">
        <v>0</v>
      </c>
      <c r="V68" s="3">
        <v>0</v>
      </c>
      <c r="W68" s="3" t="s">
        <v>1923</v>
      </c>
      <c r="X68" s="3" t="s">
        <v>818</v>
      </c>
      <c r="Y68" s="3" t="s">
        <v>1876</v>
      </c>
      <c r="Z68" s="3" t="s">
        <v>818</v>
      </c>
      <c r="AA68" s="3" t="s">
        <v>818</v>
      </c>
      <c r="AB68" s="3" t="s">
        <v>818</v>
      </c>
      <c r="AC68" s="3" t="s">
        <v>818</v>
      </c>
      <c r="AD68" s="3" t="s">
        <v>818</v>
      </c>
      <c r="AE68" s="3" t="s">
        <v>818</v>
      </c>
      <c r="AF68" s="3" t="s">
        <v>818</v>
      </c>
      <c r="AG68" s="3" t="s">
        <v>818</v>
      </c>
      <c r="AH68" s="3" t="s">
        <v>818</v>
      </c>
      <c r="AI68" s="3" t="s">
        <v>818</v>
      </c>
      <c r="AJ68" s="3" t="s">
        <v>818</v>
      </c>
      <c r="AK68" s="3" t="s">
        <v>818</v>
      </c>
      <c r="AL68" s="3" t="s">
        <v>818</v>
      </c>
      <c r="AM68" s="3" t="s">
        <v>818</v>
      </c>
      <c r="AN68" s="3" t="s">
        <v>818</v>
      </c>
      <c r="AO68" s="3" t="s">
        <v>818</v>
      </c>
      <c r="AP68" s="3">
        <v>0</v>
      </c>
      <c r="AQ68" s="3">
        <v>0</v>
      </c>
      <c r="AR68" s="3">
        <v>0</v>
      </c>
      <c r="AS68" s="3">
        <v>0</v>
      </c>
      <c r="AT68" s="3">
        <v>0</v>
      </c>
      <c r="AU68" s="3" t="s">
        <v>2076</v>
      </c>
      <c r="AV68" s="3" t="s">
        <v>2105</v>
      </c>
      <c r="AW68" s="3">
        <v>2</v>
      </c>
      <c r="AX68" s="3">
        <v>1</v>
      </c>
      <c r="AY68" s="3">
        <v>1</v>
      </c>
      <c r="AZ68" s="3">
        <v>1</v>
      </c>
      <c r="BA68" s="3">
        <v>2</v>
      </c>
      <c r="BB68" s="3">
        <v>1</v>
      </c>
      <c r="BC68" s="3">
        <v>1</v>
      </c>
    </row>
    <row r="69" spans="1:55" s="6" customFormat="1" hidden="1" x14ac:dyDescent="0.35">
      <c r="A69" s="5">
        <v>6024</v>
      </c>
      <c r="B69" s="6">
        <v>2</v>
      </c>
      <c r="C69" s="6" t="s">
        <v>359</v>
      </c>
      <c r="D69" s="6" t="s">
        <v>14</v>
      </c>
      <c r="E69" s="6" t="s">
        <v>819</v>
      </c>
      <c r="F69" s="6" t="s">
        <v>817</v>
      </c>
      <c r="G69" s="6" t="s">
        <v>817</v>
      </c>
      <c r="H69" s="6" t="s">
        <v>818</v>
      </c>
      <c r="I69" s="6" t="s">
        <v>821</v>
      </c>
      <c r="J69" s="6">
        <v>0</v>
      </c>
      <c r="K69" s="6">
        <v>0</v>
      </c>
      <c r="L69" s="6">
        <v>0</v>
      </c>
      <c r="M69" s="6">
        <v>0</v>
      </c>
      <c r="N69" s="6">
        <v>0</v>
      </c>
      <c r="O69" s="6">
        <v>0</v>
      </c>
      <c r="P69" s="6">
        <v>0</v>
      </c>
      <c r="Q69" s="6">
        <v>0</v>
      </c>
      <c r="R69" s="6">
        <v>0</v>
      </c>
      <c r="S69" s="6">
        <v>0</v>
      </c>
      <c r="T69" s="6">
        <v>0</v>
      </c>
      <c r="U69" s="6">
        <v>0</v>
      </c>
      <c r="V69" s="6">
        <v>0</v>
      </c>
      <c r="W69" s="6" t="s">
        <v>1924</v>
      </c>
      <c r="X69" s="6" t="s">
        <v>818</v>
      </c>
      <c r="Y69" s="6" t="s">
        <v>1877</v>
      </c>
      <c r="Z69" s="6" t="s">
        <v>818</v>
      </c>
      <c r="AA69" s="6" t="s">
        <v>818</v>
      </c>
      <c r="AB69" s="6" t="s">
        <v>818</v>
      </c>
      <c r="AC69" s="6" t="s">
        <v>818</v>
      </c>
      <c r="AD69" s="6" t="s">
        <v>818</v>
      </c>
      <c r="AE69" s="6" t="s">
        <v>818</v>
      </c>
      <c r="AF69" s="6" t="s">
        <v>818</v>
      </c>
      <c r="AG69" s="6" t="s">
        <v>818</v>
      </c>
      <c r="AH69" s="6" t="s">
        <v>818</v>
      </c>
      <c r="AI69" s="6" t="s">
        <v>818</v>
      </c>
      <c r="AJ69" s="6" t="s">
        <v>818</v>
      </c>
      <c r="AK69" s="6" t="s">
        <v>818</v>
      </c>
      <c r="AL69" s="6" t="s">
        <v>818</v>
      </c>
      <c r="AM69" s="6" t="s">
        <v>818</v>
      </c>
      <c r="AN69" s="6" t="s">
        <v>818</v>
      </c>
      <c r="AO69" s="6" t="s">
        <v>818</v>
      </c>
      <c r="AP69" s="6">
        <v>0</v>
      </c>
      <c r="AQ69" s="6">
        <v>0</v>
      </c>
      <c r="AR69" s="6">
        <v>0</v>
      </c>
      <c r="AS69" s="6">
        <v>0</v>
      </c>
      <c r="AT69" s="6">
        <v>0</v>
      </c>
      <c r="AU69" s="6" t="s">
        <v>2075</v>
      </c>
      <c r="AV69" s="6" t="s">
        <v>2100</v>
      </c>
      <c r="AW69" s="6">
        <v>1</v>
      </c>
      <c r="AX69" s="6">
        <v>1</v>
      </c>
      <c r="AY69" s="6">
        <v>1</v>
      </c>
      <c r="AZ69" s="6">
        <v>1</v>
      </c>
      <c r="BA69" s="6">
        <v>1</v>
      </c>
      <c r="BB69" s="6">
        <v>1</v>
      </c>
      <c r="BC69" s="6">
        <v>2</v>
      </c>
    </row>
    <row r="70" spans="1:55" s="3" customFormat="1" x14ac:dyDescent="0.35">
      <c r="A70" s="2">
        <v>5848</v>
      </c>
      <c r="B70" s="3">
        <v>1</v>
      </c>
      <c r="C70" s="3" t="s">
        <v>708</v>
      </c>
      <c r="D70" s="3" t="s">
        <v>23</v>
      </c>
      <c r="E70" s="3" t="s">
        <v>819</v>
      </c>
      <c r="F70" s="3" t="s">
        <v>817</v>
      </c>
      <c r="G70" s="3" t="s">
        <v>817</v>
      </c>
      <c r="H70" s="3" t="s">
        <v>817</v>
      </c>
      <c r="I70" s="3" t="s">
        <v>817</v>
      </c>
      <c r="J70" s="3">
        <v>0</v>
      </c>
      <c r="K70" s="3">
        <v>0</v>
      </c>
      <c r="L70" s="3">
        <v>0</v>
      </c>
      <c r="M70" s="3">
        <v>0</v>
      </c>
      <c r="N70" s="3">
        <v>0</v>
      </c>
      <c r="O70" s="3">
        <v>0</v>
      </c>
      <c r="P70" s="3">
        <v>0</v>
      </c>
      <c r="Q70" s="3" t="s">
        <v>2002</v>
      </c>
      <c r="R70" s="3">
        <v>0</v>
      </c>
      <c r="S70" s="3">
        <v>0</v>
      </c>
      <c r="T70" s="3">
        <v>0</v>
      </c>
      <c r="U70" s="3">
        <v>0</v>
      </c>
      <c r="V70" s="3">
        <v>0</v>
      </c>
      <c r="W70" s="3" t="s">
        <v>1925</v>
      </c>
      <c r="X70" s="3" t="s">
        <v>818</v>
      </c>
      <c r="Y70" s="3" t="s">
        <v>818</v>
      </c>
      <c r="Z70" s="3" t="s">
        <v>818</v>
      </c>
      <c r="AA70" s="3" t="s">
        <v>818</v>
      </c>
      <c r="AB70" s="3" t="s">
        <v>818</v>
      </c>
      <c r="AC70" s="3" t="s">
        <v>818</v>
      </c>
      <c r="AD70" s="3" t="s">
        <v>818</v>
      </c>
      <c r="AE70" s="3" t="s">
        <v>818</v>
      </c>
      <c r="AF70" s="3" t="s">
        <v>818</v>
      </c>
      <c r="AG70" s="3" t="s">
        <v>818</v>
      </c>
      <c r="AH70" s="3" t="s">
        <v>818</v>
      </c>
      <c r="AI70" s="3" t="s">
        <v>818</v>
      </c>
      <c r="AJ70" s="3" t="s">
        <v>818</v>
      </c>
      <c r="AK70" s="3" t="s">
        <v>818</v>
      </c>
      <c r="AL70" s="3" t="s">
        <v>818</v>
      </c>
      <c r="AM70" s="3" t="s">
        <v>818</v>
      </c>
      <c r="AN70" s="3" t="s">
        <v>818</v>
      </c>
      <c r="AO70" s="3" t="s">
        <v>818</v>
      </c>
      <c r="AP70" s="3">
        <v>0</v>
      </c>
      <c r="AQ70" s="3">
        <v>0</v>
      </c>
      <c r="AR70" s="3">
        <v>0</v>
      </c>
      <c r="AS70" s="3" t="s">
        <v>2033</v>
      </c>
      <c r="AT70" s="3">
        <v>0</v>
      </c>
      <c r="AU70" s="3" t="s">
        <v>2057</v>
      </c>
    </row>
    <row r="71" spans="1:55" x14ac:dyDescent="0.35">
      <c r="A71" s="4">
        <v>5848</v>
      </c>
      <c r="B71">
        <v>2</v>
      </c>
      <c r="C71" t="s">
        <v>708</v>
      </c>
      <c r="D71" t="s">
        <v>23</v>
      </c>
      <c r="E71" t="s">
        <v>817</v>
      </c>
      <c r="F71" t="s">
        <v>817</v>
      </c>
      <c r="G71" t="s">
        <v>817</v>
      </c>
      <c r="H71" t="s">
        <v>819</v>
      </c>
      <c r="I71" t="s">
        <v>819</v>
      </c>
      <c r="J71">
        <v>0</v>
      </c>
      <c r="K71">
        <v>0</v>
      </c>
      <c r="L71">
        <v>0</v>
      </c>
      <c r="M71">
        <v>0</v>
      </c>
      <c r="N71">
        <v>0</v>
      </c>
      <c r="O71">
        <v>0</v>
      </c>
      <c r="P71">
        <v>0</v>
      </c>
      <c r="Q71">
        <v>0</v>
      </c>
      <c r="R71">
        <v>0</v>
      </c>
      <c r="S71">
        <v>0</v>
      </c>
      <c r="T71" t="s">
        <v>2005</v>
      </c>
      <c r="U71" t="s">
        <v>2002</v>
      </c>
      <c r="V71">
        <v>0</v>
      </c>
      <c r="W71" t="s">
        <v>709</v>
      </c>
      <c r="X71" t="s">
        <v>818</v>
      </c>
      <c r="Y71" t="s">
        <v>818</v>
      </c>
      <c r="Z71" t="s">
        <v>818</v>
      </c>
      <c r="AA71" t="s">
        <v>818</v>
      </c>
      <c r="AB71" t="s">
        <v>818</v>
      </c>
      <c r="AC71" t="s">
        <v>818</v>
      </c>
      <c r="AD71" t="s">
        <v>818</v>
      </c>
      <c r="AE71" t="s">
        <v>1876</v>
      </c>
      <c r="AF71" t="s">
        <v>818</v>
      </c>
      <c r="AG71" t="s">
        <v>818</v>
      </c>
      <c r="AH71" t="s">
        <v>818</v>
      </c>
      <c r="AI71" t="s">
        <v>818</v>
      </c>
      <c r="AJ71" t="s">
        <v>818</v>
      </c>
      <c r="AK71" t="s">
        <v>818</v>
      </c>
      <c r="AL71" t="s">
        <v>818</v>
      </c>
      <c r="AM71" t="s">
        <v>818</v>
      </c>
      <c r="AN71" t="s">
        <v>818</v>
      </c>
      <c r="AO71" t="s">
        <v>818</v>
      </c>
      <c r="AP71">
        <v>0</v>
      </c>
      <c r="AQ71">
        <v>0</v>
      </c>
      <c r="AR71">
        <v>0</v>
      </c>
      <c r="AS71">
        <v>0</v>
      </c>
      <c r="AT71">
        <v>0</v>
      </c>
      <c r="AU71" t="s">
        <v>2058</v>
      </c>
    </row>
    <row r="72" spans="1:55" s="6" customFormat="1" x14ac:dyDescent="0.35">
      <c r="A72" s="5">
        <v>5848</v>
      </c>
      <c r="B72" s="6">
        <v>3</v>
      </c>
      <c r="C72" s="6" t="s">
        <v>708</v>
      </c>
      <c r="D72" s="6" t="s">
        <v>23</v>
      </c>
      <c r="E72" s="6" t="s">
        <v>817</v>
      </c>
      <c r="F72" s="6" t="s">
        <v>817</v>
      </c>
      <c r="G72" s="6" t="s">
        <v>817</v>
      </c>
      <c r="H72" s="6" t="s">
        <v>819</v>
      </c>
      <c r="I72" s="6" t="s">
        <v>819</v>
      </c>
      <c r="J72" s="6">
        <v>0</v>
      </c>
      <c r="K72" s="6">
        <v>0</v>
      </c>
      <c r="L72" s="6">
        <v>0</v>
      </c>
      <c r="M72" s="6">
        <v>0</v>
      </c>
      <c r="N72" s="6">
        <v>0</v>
      </c>
      <c r="O72" s="6">
        <v>0</v>
      </c>
      <c r="P72" s="6">
        <v>0</v>
      </c>
      <c r="Q72" s="6">
        <v>0</v>
      </c>
      <c r="R72" s="6">
        <v>0</v>
      </c>
      <c r="S72" s="6">
        <v>0</v>
      </c>
      <c r="T72" s="6" t="s">
        <v>2005</v>
      </c>
      <c r="U72" s="6" t="s">
        <v>2002</v>
      </c>
      <c r="V72" s="6">
        <v>0</v>
      </c>
      <c r="W72" s="6" t="s">
        <v>709</v>
      </c>
      <c r="X72" s="6" t="s">
        <v>818</v>
      </c>
      <c r="Y72" s="6" t="s">
        <v>818</v>
      </c>
      <c r="Z72" s="6" t="s">
        <v>818</v>
      </c>
      <c r="AA72" s="6" t="s">
        <v>818</v>
      </c>
      <c r="AB72" s="6" t="s">
        <v>818</v>
      </c>
      <c r="AC72" s="6" t="s">
        <v>818</v>
      </c>
      <c r="AD72" s="6" t="s">
        <v>818</v>
      </c>
      <c r="AE72" s="6" t="s">
        <v>1876</v>
      </c>
      <c r="AF72" s="6" t="s">
        <v>818</v>
      </c>
      <c r="AG72" s="6" t="s">
        <v>818</v>
      </c>
      <c r="AH72" s="6" t="s">
        <v>818</v>
      </c>
      <c r="AI72" s="6" t="s">
        <v>818</v>
      </c>
      <c r="AJ72" s="6" t="s">
        <v>818</v>
      </c>
      <c r="AK72" s="6" t="s">
        <v>818</v>
      </c>
      <c r="AL72" s="6" t="s">
        <v>818</v>
      </c>
      <c r="AM72" s="6" t="s">
        <v>818</v>
      </c>
      <c r="AN72" s="6" t="s">
        <v>818</v>
      </c>
      <c r="AO72" s="6" t="s">
        <v>818</v>
      </c>
      <c r="AP72" s="6">
        <v>0</v>
      </c>
      <c r="AQ72" s="6">
        <v>0</v>
      </c>
      <c r="AR72" s="6">
        <v>0</v>
      </c>
      <c r="AS72" s="6">
        <v>0</v>
      </c>
      <c r="AT72" s="6">
        <v>0</v>
      </c>
      <c r="AU72" s="6" t="s">
        <v>2081</v>
      </c>
    </row>
    <row r="73" spans="1:55" x14ac:dyDescent="0.35">
      <c r="A73">
        <v>5875</v>
      </c>
      <c r="B73">
        <v>1</v>
      </c>
      <c r="C73" t="s">
        <v>652</v>
      </c>
      <c r="D73" t="s">
        <v>23</v>
      </c>
      <c r="E73" t="s">
        <v>817</v>
      </c>
      <c r="F73" t="s">
        <v>821</v>
      </c>
      <c r="G73" t="s">
        <v>818</v>
      </c>
      <c r="H73" t="s">
        <v>818</v>
      </c>
      <c r="I73" t="s">
        <v>817</v>
      </c>
      <c r="J73">
        <v>0</v>
      </c>
      <c r="K73">
        <v>0</v>
      </c>
      <c r="L73">
        <v>0</v>
      </c>
      <c r="M73">
        <v>0</v>
      </c>
      <c r="N73">
        <v>0</v>
      </c>
      <c r="O73">
        <v>0</v>
      </c>
      <c r="P73">
        <v>0</v>
      </c>
      <c r="Q73">
        <v>0</v>
      </c>
      <c r="R73">
        <v>0</v>
      </c>
      <c r="S73">
        <v>0</v>
      </c>
      <c r="T73">
        <v>0</v>
      </c>
      <c r="U73">
        <v>0</v>
      </c>
      <c r="V73">
        <v>0</v>
      </c>
      <c r="W73" t="s">
        <v>1927</v>
      </c>
      <c r="X73" t="s">
        <v>818</v>
      </c>
      <c r="Y73" t="s">
        <v>818</v>
      </c>
      <c r="Z73" t="s">
        <v>1876</v>
      </c>
      <c r="AA73" t="s">
        <v>818</v>
      </c>
      <c r="AB73" t="s">
        <v>1876</v>
      </c>
      <c r="AC73" t="s">
        <v>818</v>
      </c>
      <c r="AD73" t="s">
        <v>818</v>
      </c>
      <c r="AE73" t="s">
        <v>818</v>
      </c>
      <c r="AF73" t="s">
        <v>818</v>
      </c>
      <c r="AG73" t="s">
        <v>818</v>
      </c>
      <c r="AH73" t="s">
        <v>818</v>
      </c>
      <c r="AI73" t="s">
        <v>818</v>
      </c>
      <c r="AJ73" t="s">
        <v>818</v>
      </c>
      <c r="AK73" t="s">
        <v>818</v>
      </c>
      <c r="AL73" t="s">
        <v>818</v>
      </c>
      <c r="AM73" t="s">
        <v>818</v>
      </c>
      <c r="AN73" t="s">
        <v>818</v>
      </c>
      <c r="AO73" t="s">
        <v>818</v>
      </c>
      <c r="AP73">
        <v>0</v>
      </c>
      <c r="AQ73">
        <v>0</v>
      </c>
      <c r="AR73">
        <v>0</v>
      </c>
      <c r="AS73">
        <v>0</v>
      </c>
      <c r="AT73">
        <v>0</v>
      </c>
    </row>
    <row r="74" spans="1:55" x14ac:dyDescent="0.35">
      <c r="A74">
        <v>5875</v>
      </c>
      <c r="B74">
        <v>2</v>
      </c>
      <c r="C74" t="s">
        <v>652</v>
      </c>
      <c r="D74" t="s">
        <v>23</v>
      </c>
      <c r="E74" t="s">
        <v>819</v>
      </c>
      <c r="F74" t="s">
        <v>819</v>
      </c>
      <c r="G74" t="s">
        <v>818</v>
      </c>
      <c r="H74" t="s">
        <v>818</v>
      </c>
      <c r="I74" t="s">
        <v>817</v>
      </c>
      <c r="J74">
        <v>0</v>
      </c>
      <c r="K74">
        <v>0</v>
      </c>
      <c r="L74">
        <v>0</v>
      </c>
      <c r="M74">
        <v>0</v>
      </c>
      <c r="N74">
        <v>0</v>
      </c>
      <c r="O74">
        <v>0</v>
      </c>
      <c r="P74">
        <v>0</v>
      </c>
      <c r="Q74">
        <v>0</v>
      </c>
      <c r="R74">
        <v>0</v>
      </c>
      <c r="S74">
        <v>0</v>
      </c>
      <c r="T74">
        <v>0</v>
      </c>
      <c r="U74">
        <v>0</v>
      </c>
      <c r="V74">
        <v>0</v>
      </c>
      <c r="W74" t="s">
        <v>1926</v>
      </c>
      <c r="X74" t="s">
        <v>818</v>
      </c>
      <c r="Y74" t="s">
        <v>818</v>
      </c>
      <c r="Z74" t="s">
        <v>1876</v>
      </c>
      <c r="AA74" t="s">
        <v>818</v>
      </c>
      <c r="AB74" t="s">
        <v>1876</v>
      </c>
      <c r="AC74" t="s">
        <v>818</v>
      </c>
      <c r="AD74" t="s">
        <v>818</v>
      </c>
      <c r="AE74" t="s">
        <v>818</v>
      </c>
      <c r="AF74" t="s">
        <v>818</v>
      </c>
      <c r="AG74" t="s">
        <v>818</v>
      </c>
      <c r="AH74" t="s">
        <v>818</v>
      </c>
      <c r="AI74" t="s">
        <v>818</v>
      </c>
      <c r="AJ74" t="s">
        <v>818</v>
      </c>
      <c r="AK74" t="s">
        <v>818</v>
      </c>
      <c r="AL74" t="s">
        <v>818</v>
      </c>
      <c r="AM74" t="s">
        <v>818</v>
      </c>
      <c r="AN74" t="s">
        <v>818</v>
      </c>
      <c r="AO74" t="s">
        <v>818</v>
      </c>
      <c r="AP74">
        <v>0</v>
      </c>
      <c r="AQ74">
        <v>0</v>
      </c>
      <c r="AR74">
        <v>0</v>
      </c>
      <c r="AS74">
        <v>0</v>
      </c>
      <c r="AT74">
        <v>0</v>
      </c>
    </row>
    <row r="75" spans="1:55" x14ac:dyDescent="0.35">
      <c r="A75">
        <v>5875</v>
      </c>
      <c r="B75">
        <v>3</v>
      </c>
      <c r="C75" t="s">
        <v>652</v>
      </c>
      <c r="D75" t="s">
        <v>23</v>
      </c>
      <c r="E75" t="s">
        <v>819</v>
      </c>
      <c r="F75" t="s">
        <v>819</v>
      </c>
      <c r="G75" t="s">
        <v>818</v>
      </c>
      <c r="H75" t="s">
        <v>818</v>
      </c>
      <c r="I75" t="s">
        <v>817</v>
      </c>
      <c r="J75">
        <v>0</v>
      </c>
      <c r="K75">
        <v>0</v>
      </c>
      <c r="L75">
        <v>0</v>
      </c>
      <c r="M75">
        <v>0</v>
      </c>
      <c r="N75">
        <v>0</v>
      </c>
      <c r="O75">
        <v>0</v>
      </c>
      <c r="P75">
        <v>0</v>
      </c>
      <c r="Q75">
        <v>0</v>
      </c>
      <c r="R75">
        <v>0</v>
      </c>
      <c r="S75">
        <v>0</v>
      </c>
      <c r="T75">
        <v>0</v>
      </c>
      <c r="U75">
        <v>0</v>
      </c>
      <c r="V75">
        <v>0</v>
      </c>
      <c r="W75" t="s">
        <v>1926</v>
      </c>
      <c r="X75" t="s">
        <v>818</v>
      </c>
      <c r="Y75" t="s">
        <v>818</v>
      </c>
      <c r="Z75" t="s">
        <v>1876</v>
      </c>
      <c r="AA75" t="s">
        <v>818</v>
      </c>
      <c r="AB75" t="s">
        <v>1876</v>
      </c>
      <c r="AC75" t="s">
        <v>818</v>
      </c>
      <c r="AD75" t="s">
        <v>818</v>
      </c>
      <c r="AE75" t="s">
        <v>818</v>
      </c>
      <c r="AF75" t="s">
        <v>818</v>
      </c>
      <c r="AG75" t="s">
        <v>818</v>
      </c>
      <c r="AH75" t="s">
        <v>818</v>
      </c>
      <c r="AI75" t="s">
        <v>818</v>
      </c>
      <c r="AJ75" t="s">
        <v>818</v>
      </c>
      <c r="AK75" t="s">
        <v>818</v>
      </c>
      <c r="AL75" t="s">
        <v>818</v>
      </c>
      <c r="AM75" t="s">
        <v>818</v>
      </c>
      <c r="AN75" t="s">
        <v>818</v>
      </c>
      <c r="AO75" t="s">
        <v>818</v>
      </c>
      <c r="AP75">
        <v>0</v>
      </c>
      <c r="AQ75">
        <v>0</v>
      </c>
      <c r="AR75">
        <v>0</v>
      </c>
      <c r="AS75">
        <v>0</v>
      </c>
      <c r="AT75">
        <v>0</v>
      </c>
    </row>
    <row r="76" spans="1:55" x14ac:dyDescent="0.35">
      <c r="A76">
        <v>5875</v>
      </c>
      <c r="B76">
        <v>4</v>
      </c>
      <c r="C76" t="s">
        <v>652</v>
      </c>
      <c r="D76" t="s">
        <v>23</v>
      </c>
      <c r="E76" t="s">
        <v>817</v>
      </c>
      <c r="F76" t="s">
        <v>817</v>
      </c>
      <c r="G76" t="s">
        <v>818</v>
      </c>
      <c r="H76" t="s">
        <v>818</v>
      </c>
      <c r="I76" t="s">
        <v>817</v>
      </c>
      <c r="J76">
        <v>0</v>
      </c>
      <c r="K76">
        <v>0</v>
      </c>
      <c r="L76">
        <v>0</v>
      </c>
      <c r="M76">
        <v>0</v>
      </c>
      <c r="N76">
        <v>0</v>
      </c>
      <c r="O76">
        <v>0</v>
      </c>
      <c r="P76">
        <v>0</v>
      </c>
      <c r="Q76">
        <v>0</v>
      </c>
      <c r="R76">
        <v>0</v>
      </c>
      <c r="S76">
        <v>0</v>
      </c>
      <c r="T76">
        <v>0</v>
      </c>
      <c r="U76">
        <v>0</v>
      </c>
      <c r="V76">
        <v>0</v>
      </c>
      <c r="W76" t="s">
        <v>1928</v>
      </c>
      <c r="X76" t="s">
        <v>818</v>
      </c>
      <c r="Y76" t="s">
        <v>818</v>
      </c>
      <c r="Z76" t="s">
        <v>1876</v>
      </c>
      <c r="AA76" t="s">
        <v>818</v>
      </c>
      <c r="AB76" t="s">
        <v>1876</v>
      </c>
      <c r="AC76" t="s">
        <v>818</v>
      </c>
      <c r="AD76" t="s">
        <v>818</v>
      </c>
      <c r="AE76" t="s">
        <v>818</v>
      </c>
      <c r="AF76" t="s">
        <v>818</v>
      </c>
      <c r="AG76" t="s">
        <v>818</v>
      </c>
      <c r="AH76" t="s">
        <v>818</v>
      </c>
      <c r="AI76" t="s">
        <v>818</v>
      </c>
      <c r="AJ76" t="s">
        <v>818</v>
      </c>
      <c r="AK76" t="s">
        <v>818</v>
      </c>
      <c r="AL76" t="s">
        <v>818</v>
      </c>
      <c r="AM76" t="s">
        <v>818</v>
      </c>
      <c r="AN76" t="s">
        <v>818</v>
      </c>
      <c r="AO76" t="s">
        <v>818</v>
      </c>
      <c r="AP76">
        <v>0</v>
      </c>
      <c r="AQ76">
        <v>0</v>
      </c>
      <c r="AR76">
        <v>0</v>
      </c>
      <c r="AS76">
        <v>0</v>
      </c>
      <c r="AT76">
        <v>0</v>
      </c>
    </row>
    <row r="77" spans="1:55" s="3" customFormat="1" x14ac:dyDescent="0.35">
      <c r="A77" s="2">
        <v>5971</v>
      </c>
      <c r="B77" s="3">
        <v>1</v>
      </c>
      <c r="C77" s="3" t="s">
        <v>460</v>
      </c>
      <c r="D77" s="3" t="s">
        <v>14</v>
      </c>
      <c r="E77" s="3" t="s">
        <v>819</v>
      </c>
      <c r="F77" s="3" t="s">
        <v>817</v>
      </c>
      <c r="G77" s="3" t="s">
        <v>819</v>
      </c>
      <c r="H77" s="3" t="s">
        <v>818</v>
      </c>
      <c r="I77" s="3" t="s">
        <v>818</v>
      </c>
      <c r="J77" s="3" t="s">
        <v>1852</v>
      </c>
      <c r="K77" s="3">
        <v>0</v>
      </c>
      <c r="L77" s="3">
        <v>0</v>
      </c>
      <c r="M77" s="3">
        <v>0</v>
      </c>
      <c r="N77" s="3">
        <v>0</v>
      </c>
      <c r="O77" s="3">
        <v>0</v>
      </c>
      <c r="P77" s="3">
        <v>0</v>
      </c>
      <c r="Q77" s="3">
        <v>0</v>
      </c>
      <c r="R77" s="3">
        <v>0</v>
      </c>
      <c r="S77" s="3">
        <v>0</v>
      </c>
      <c r="T77" s="3" t="s">
        <v>2005</v>
      </c>
      <c r="U77" s="3">
        <v>0</v>
      </c>
      <c r="V77" s="3">
        <v>0</v>
      </c>
      <c r="W77" s="3" t="s">
        <v>1929</v>
      </c>
      <c r="X77" s="3" t="s">
        <v>818</v>
      </c>
      <c r="Y77" s="3" t="s">
        <v>818</v>
      </c>
      <c r="Z77" s="3" t="s">
        <v>818</v>
      </c>
      <c r="AA77" s="3" t="s">
        <v>818</v>
      </c>
      <c r="AB77" s="3" t="s">
        <v>818</v>
      </c>
      <c r="AC77" s="3" t="s">
        <v>818</v>
      </c>
      <c r="AD77" s="3" t="s">
        <v>818</v>
      </c>
      <c r="AE77" s="3" t="s">
        <v>818</v>
      </c>
      <c r="AF77" s="3" t="s">
        <v>818</v>
      </c>
      <c r="AG77" s="3" t="s">
        <v>818</v>
      </c>
      <c r="AH77" s="3" t="s">
        <v>818</v>
      </c>
      <c r="AI77" s="3" t="s">
        <v>818</v>
      </c>
      <c r="AJ77" s="3" t="s">
        <v>818</v>
      </c>
      <c r="AK77" s="3" t="s">
        <v>818</v>
      </c>
      <c r="AL77" s="3" t="s">
        <v>818</v>
      </c>
      <c r="AM77" s="3" t="s">
        <v>818</v>
      </c>
      <c r="AN77" s="3" t="s">
        <v>818</v>
      </c>
      <c r="AO77" s="3" t="s">
        <v>818</v>
      </c>
      <c r="AP77" s="3">
        <v>0</v>
      </c>
      <c r="AQ77" s="3">
        <v>0</v>
      </c>
      <c r="AR77" s="3">
        <v>0</v>
      </c>
      <c r="AS77" s="3">
        <v>0</v>
      </c>
      <c r="AT77" s="3">
        <v>0</v>
      </c>
    </row>
    <row r="78" spans="1:55" x14ac:dyDescent="0.35">
      <c r="A78" s="4">
        <v>5971</v>
      </c>
      <c r="B78">
        <v>2</v>
      </c>
      <c r="C78" t="s">
        <v>460</v>
      </c>
      <c r="D78" t="s">
        <v>14</v>
      </c>
      <c r="E78" t="s">
        <v>819</v>
      </c>
      <c r="F78" t="s">
        <v>817</v>
      </c>
      <c r="G78" t="s">
        <v>819</v>
      </c>
      <c r="H78" t="s">
        <v>818</v>
      </c>
      <c r="I78" t="s">
        <v>818</v>
      </c>
      <c r="J78">
        <v>0</v>
      </c>
      <c r="K78">
        <v>0</v>
      </c>
      <c r="L78">
        <v>0</v>
      </c>
      <c r="M78">
        <v>0</v>
      </c>
      <c r="N78">
        <v>0</v>
      </c>
      <c r="O78">
        <v>0</v>
      </c>
      <c r="P78">
        <v>0</v>
      </c>
      <c r="Q78">
        <v>0</v>
      </c>
      <c r="R78">
        <v>0</v>
      </c>
      <c r="S78">
        <v>0</v>
      </c>
      <c r="T78">
        <v>0</v>
      </c>
      <c r="U78">
        <v>0</v>
      </c>
      <c r="V78">
        <v>0</v>
      </c>
      <c r="W78" t="s">
        <v>1930</v>
      </c>
      <c r="X78" t="s">
        <v>818</v>
      </c>
      <c r="Y78" t="s">
        <v>818</v>
      </c>
      <c r="Z78" t="s">
        <v>818</v>
      </c>
      <c r="AA78" t="s">
        <v>818</v>
      </c>
      <c r="AB78" t="s">
        <v>818</v>
      </c>
      <c r="AC78" t="s">
        <v>818</v>
      </c>
      <c r="AD78" t="s">
        <v>818</v>
      </c>
      <c r="AE78" t="s">
        <v>818</v>
      </c>
      <c r="AF78" t="s">
        <v>818</v>
      </c>
      <c r="AG78" t="s">
        <v>818</v>
      </c>
      <c r="AH78" t="s">
        <v>818</v>
      </c>
      <c r="AI78" t="s">
        <v>818</v>
      </c>
      <c r="AJ78" t="s">
        <v>818</v>
      </c>
      <c r="AK78" t="s">
        <v>818</v>
      </c>
      <c r="AL78" t="s">
        <v>818</v>
      </c>
      <c r="AM78" t="s">
        <v>818</v>
      </c>
      <c r="AN78" t="s">
        <v>818</v>
      </c>
      <c r="AO78" t="s">
        <v>818</v>
      </c>
      <c r="AP78">
        <v>0</v>
      </c>
      <c r="AQ78">
        <v>0</v>
      </c>
      <c r="AR78">
        <v>0</v>
      </c>
      <c r="AS78">
        <v>0</v>
      </c>
      <c r="AT78">
        <v>0</v>
      </c>
    </row>
    <row r="79" spans="1:55" x14ac:dyDescent="0.35">
      <c r="A79" s="4">
        <v>5971</v>
      </c>
      <c r="B79">
        <v>3</v>
      </c>
      <c r="C79" t="s">
        <v>460</v>
      </c>
      <c r="D79" t="s">
        <v>14</v>
      </c>
      <c r="E79" t="s">
        <v>817</v>
      </c>
      <c r="F79" t="s">
        <v>817</v>
      </c>
      <c r="G79" t="s">
        <v>819</v>
      </c>
      <c r="H79" t="s">
        <v>818</v>
      </c>
      <c r="I79" t="s">
        <v>818</v>
      </c>
      <c r="J79">
        <v>0</v>
      </c>
      <c r="K79">
        <v>0</v>
      </c>
      <c r="L79">
        <v>0</v>
      </c>
      <c r="M79">
        <v>0</v>
      </c>
      <c r="N79">
        <v>0</v>
      </c>
      <c r="O79">
        <v>0</v>
      </c>
      <c r="P79">
        <v>0</v>
      </c>
      <c r="Q79">
        <v>0</v>
      </c>
      <c r="R79">
        <v>0</v>
      </c>
      <c r="S79">
        <v>0</v>
      </c>
      <c r="T79">
        <v>0</v>
      </c>
      <c r="U79">
        <v>0</v>
      </c>
      <c r="V79">
        <v>0</v>
      </c>
      <c r="W79" t="s">
        <v>1930</v>
      </c>
      <c r="X79" t="s">
        <v>818</v>
      </c>
      <c r="Y79" t="s">
        <v>818</v>
      </c>
      <c r="Z79" t="s">
        <v>818</v>
      </c>
      <c r="AA79" t="s">
        <v>818</v>
      </c>
      <c r="AB79" t="s">
        <v>818</v>
      </c>
      <c r="AC79" t="s">
        <v>818</v>
      </c>
      <c r="AD79" t="s">
        <v>818</v>
      </c>
      <c r="AE79" t="s">
        <v>818</v>
      </c>
      <c r="AF79" t="s">
        <v>818</v>
      </c>
      <c r="AG79" t="s">
        <v>818</v>
      </c>
      <c r="AH79" t="s">
        <v>818</v>
      </c>
      <c r="AI79" t="s">
        <v>818</v>
      </c>
      <c r="AJ79" t="s">
        <v>818</v>
      </c>
      <c r="AK79" t="s">
        <v>818</v>
      </c>
      <c r="AL79" t="s">
        <v>818</v>
      </c>
      <c r="AM79" t="s">
        <v>818</v>
      </c>
      <c r="AN79" t="s">
        <v>818</v>
      </c>
      <c r="AO79" t="s">
        <v>818</v>
      </c>
      <c r="AP79">
        <v>0</v>
      </c>
      <c r="AQ79">
        <v>0</v>
      </c>
      <c r="AR79">
        <v>0</v>
      </c>
      <c r="AS79">
        <v>0</v>
      </c>
      <c r="AT79">
        <v>0</v>
      </c>
    </row>
    <row r="80" spans="1:55" x14ac:dyDescent="0.35">
      <c r="A80" s="4">
        <v>5971</v>
      </c>
      <c r="B80">
        <v>4</v>
      </c>
      <c r="C80" t="s">
        <v>460</v>
      </c>
      <c r="D80" t="s">
        <v>14</v>
      </c>
      <c r="E80" t="s">
        <v>817</v>
      </c>
      <c r="F80" t="s">
        <v>821</v>
      </c>
      <c r="G80" t="s">
        <v>819</v>
      </c>
      <c r="H80" t="s">
        <v>818</v>
      </c>
      <c r="I80" t="s">
        <v>818</v>
      </c>
      <c r="J80">
        <v>0</v>
      </c>
      <c r="K80">
        <v>0</v>
      </c>
      <c r="L80">
        <v>0</v>
      </c>
      <c r="M80">
        <v>0</v>
      </c>
      <c r="N80">
        <v>0</v>
      </c>
      <c r="O80" t="s">
        <v>1852</v>
      </c>
      <c r="P80">
        <v>0</v>
      </c>
      <c r="Q80">
        <v>0</v>
      </c>
      <c r="R80">
        <v>0</v>
      </c>
      <c r="S80">
        <v>0</v>
      </c>
      <c r="T80" t="s">
        <v>2005</v>
      </c>
      <c r="U80">
        <v>0</v>
      </c>
      <c r="V80">
        <v>0</v>
      </c>
      <c r="W80" t="s">
        <v>1929</v>
      </c>
      <c r="X80" t="s">
        <v>818</v>
      </c>
      <c r="Y80" t="s">
        <v>818</v>
      </c>
      <c r="Z80" t="s">
        <v>818</v>
      </c>
      <c r="AA80" t="s">
        <v>818</v>
      </c>
      <c r="AB80" t="s">
        <v>818</v>
      </c>
      <c r="AC80" t="s">
        <v>818</v>
      </c>
      <c r="AD80" t="s">
        <v>818</v>
      </c>
      <c r="AE80" t="s">
        <v>818</v>
      </c>
      <c r="AF80" t="s">
        <v>818</v>
      </c>
      <c r="AG80" t="s">
        <v>818</v>
      </c>
      <c r="AH80" t="s">
        <v>818</v>
      </c>
      <c r="AI80" t="s">
        <v>818</v>
      </c>
      <c r="AJ80" t="s">
        <v>818</v>
      </c>
      <c r="AK80" t="s">
        <v>818</v>
      </c>
      <c r="AL80" t="s">
        <v>818</v>
      </c>
      <c r="AM80" t="s">
        <v>818</v>
      </c>
      <c r="AN80" t="s">
        <v>818</v>
      </c>
      <c r="AO80" t="s">
        <v>818</v>
      </c>
      <c r="AP80">
        <v>0</v>
      </c>
      <c r="AQ80">
        <v>0</v>
      </c>
      <c r="AR80">
        <v>0</v>
      </c>
      <c r="AS80">
        <v>0</v>
      </c>
      <c r="AT80">
        <v>0</v>
      </c>
    </row>
    <row r="81" spans="1:57" x14ac:dyDescent="0.35">
      <c r="A81" s="4">
        <v>5971</v>
      </c>
      <c r="B81">
        <v>5</v>
      </c>
      <c r="C81" t="s">
        <v>460</v>
      </c>
      <c r="D81" t="s">
        <v>14</v>
      </c>
      <c r="E81" t="s">
        <v>819</v>
      </c>
      <c r="F81" t="s">
        <v>817</v>
      </c>
      <c r="G81" t="s">
        <v>819</v>
      </c>
      <c r="H81" t="s">
        <v>818</v>
      </c>
      <c r="I81" t="s">
        <v>818</v>
      </c>
      <c r="J81" t="s">
        <v>1852</v>
      </c>
      <c r="K81">
        <v>0</v>
      </c>
      <c r="L81">
        <v>0</v>
      </c>
      <c r="M81">
        <v>0</v>
      </c>
      <c r="N81">
        <v>0</v>
      </c>
      <c r="O81">
        <v>0</v>
      </c>
      <c r="P81">
        <v>0</v>
      </c>
      <c r="Q81">
        <v>0</v>
      </c>
      <c r="R81">
        <v>0</v>
      </c>
      <c r="S81">
        <v>0</v>
      </c>
      <c r="T81">
        <v>0</v>
      </c>
      <c r="U81">
        <v>0</v>
      </c>
      <c r="V81">
        <v>0</v>
      </c>
      <c r="W81" t="s">
        <v>1930</v>
      </c>
      <c r="X81" t="s">
        <v>818</v>
      </c>
      <c r="Y81" t="s">
        <v>818</v>
      </c>
      <c r="Z81" t="s">
        <v>818</v>
      </c>
      <c r="AA81" t="s">
        <v>818</v>
      </c>
      <c r="AB81" t="s">
        <v>818</v>
      </c>
      <c r="AC81" t="s">
        <v>818</v>
      </c>
      <c r="AD81" t="s">
        <v>818</v>
      </c>
      <c r="AE81" t="s">
        <v>818</v>
      </c>
      <c r="AF81" t="s">
        <v>818</v>
      </c>
      <c r="AG81" t="s">
        <v>818</v>
      </c>
      <c r="AH81" t="s">
        <v>818</v>
      </c>
      <c r="AI81" t="s">
        <v>818</v>
      </c>
      <c r="AJ81" t="s">
        <v>818</v>
      </c>
      <c r="AK81" t="s">
        <v>818</v>
      </c>
      <c r="AL81" t="s">
        <v>818</v>
      </c>
      <c r="AM81" t="s">
        <v>818</v>
      </c>
      <c r="AN81" t="s">
        <v>818</v>
      </c>
      <c r="AO81" t="s">
        <v>818</v>
      </c>
      <c r="AP81">
        <v>0</v>
      </c>
      <c r="AQ81">
        <v>0</v>
      </c>
      <c r="AR81">
        <v>0</v>
      </c>
      <c r="AS81">
        <v>0</v>
      </c>
      <c r="AT81">
        <v>0</v>
      </c>
    </row>
    <row r="82" spans="1:57" s="6" customFormat="1" x14ac:dyDescent="0.35">
      <c r="A82" s="5">
        <v>5971</v>
      </c>
      <c r="B82" s="6">
        <v>6</v>
      </c>
      <c r="C82" s="6" t="s">
        <v>460</v>
      </c>
      <c r="D82" s="6" t="s">
        <v>14</v>
      </c>
      <c r="E82" s="6" t="s">
        <v>819</v>
      </c>
      <c r="F82" s="6" t="s">
        <v>817</v>
      </c>
      <c r="G82" s="6" t="s">
        <v>819</v>
      </c>
      <c r="H82" s="6" t="s">
        <v>818</v>
      </c>
      <c r="I82" s="6" t="s">
        <v>818</v>
      </c>
      <c r="J82" s="6">
        <v>0</v>
      </c>
      <c r="K82" s="6">
        <v>0</v>
      </c>
      <c r="L82" s="6">
        <v>0</v>
      </c>
      <c r="M82" s="6">
        <v>0</v>
      </c>
      <c r="N82" s="6">
        <v>0</v>
      </c>
      <c r="O82" s="6">
        <v>0</v>
      </c>
      <c r="P82" s="6">
        <v>0</v>
      </c>
      <c r="Q82" s="6">
        <v>0</v>
      </c>
      <c r="R82" s="6">
        <v>0</v>
      </c>
      <c r="S82" s="6">
        <v>0</v>
      </c>
      <c r="T82" s="6">
        <v>0</v>
      </c>
      <c r="U82" s="6">
        <v>0</v>
      </c>
      <c r="V82" s="6">
        <v>0</v>
      </c>
      <c r="W82" s="6" t="s">
        <v>1930</v>
      </c>
      <c r="X82" s="6" t="s">
        <v>818</v>
      </c>
      <c r="Y82" s="6" t="s">
        <v>818</v>
      </c>
      <c r="Z82" s="6" t="s">
        <v>818</v>
      </c>
      <c r="AA82" s="6" t="s">
        <v>818</v>
      </c>
      <c r="AB82" s="6" t="s">
        <v>818</v>
      </c>
      <c r="AC82" s="6" t="s">
        <v>818</v>
      </c>
      <c r="AD82" s="6" t="s">
        <v>818</v>
      </c>
      <c r="AE82" s="6" t="s">
        <v>818</v>
      </c>
      <c r="AF82" s="6" t="s">
        <v>818</v>
      </c>
      <c r="AG82" s="6" t="s">
        <v>818</v>
      </c>
      <c r="AH82" s="6" t="s">
        <v>818</v>
      </c>
      <c r="AI82" s="6" t="s">
        <v>818</v>
      </c>
      <c r="AJ82" s="6" t="s">
        <v>818</v>
      </c>
      <c r="AK82" s="6" t="s">
        <v>818</v>
      </c>
      <c r="AL82" s="6" t="s">
        <v>818</v>
      </c>
      <c r="AM82" s="6" t="s">
        <v>818</v>
      </c>
      <c r="AN82" s="6" t="s">
        <v>818</v>
      </c>
      <c r="AO82" s="6" t="s">
        <v>818</v>
      </c>
      <c r="AP82" s="6">
        <v>0</v>
      </c>
      <c r="AQ82" s="6">
        <v>0</v>
      </c>
      <c r="AR82" s="6">
        <v>0</v>
      </c>
      <c r="AS82" s="6">
        <v>0</v>
      </c>
      <c r="AT82" s="6">
        <v>0</v>
      </c>
    </row>
    <row r="83" spans="1:57" hidden="1" x14ac:dyDescent="0.35">
      <c r="A83" s="4">
        <v>5858</v>
      </c>
      <c r="B83">
        <v>1</v>
      </c>
      <c r="C83" t="s">
        <v>683</v>
      </c>
      <c r="D83" t="s">
        <v>23</v>
      </c>
      <c r="E83" t="s">
        <v>817</v>
      </c>
      <c r="F83" t="s">
        <v>817</v>
      </c>
      <c r="G83" t="s">
        <v>819</v>
      </c>
      <c r="H83" t="s">
        <v>818</v>
      </c>
      <c r="I83" t="s">
        <v>818</v>
      </c>
      <c r="J83" t="s">
        <v>519</v>
      </c>
      <c r="K83">
        <v>0</v>
      </c>
      <c r="L83">
        <v>0</v>
      </c>
      <c r="M83">
        <v>0</v>
      </c>
      <c r="N83">
        <v>0</v>
      </c>
      <c r="O83">
        <v>0</v>
      </c>
      <c r="P83">
        <v>0</v>
      </c>
      <c r="Q83" t="s">
        <v>2022</v>
      </c>
      <c r="R83">
        <v>0</v>
      </c>
      <c r="S83">
        <v>0</v>
      </c>
      <c r="T83">
        <v>0</v>
      </c>
      <c r="U83">
        <v>0</v>
      </c>
      <c r="V83">
        <v>0</v>
      </c>
      <c r="W83" t="s">
        <v>1932</v>
      </c>
      <c r="X83" t="s">
        <v>818</v>
      </c>
      <c r="Y83" t="s">
        <v>818</v>
      </c>
      <c r="Z83" t="s">
        <v>818</v>
      </c>
      <c r="AA83" t="s">
        <v>1876</v>
      </c>
      <c r="AB83" t="s">
        <v>818</v>
      </c>
      <c r="AC83" t="s">
        <v>818</v>
      </c>
      <c r="AD83" t="s">
        <v>818</v>
      </c>
      <c r="AE83" t="s">
        <v>818</v>
      </c>
      <c r="AF83" t="s">
        <v>818</v>
      </c>
      <c r="AG83" t="s">
        <v>1878</v>
      </c>
      <c r="AH83" t="s">
        <v>1877</v>
      </c>
      <c r="AI83" t="s">
        <v>818</v>
      </c>
      <c r="AJ83" t="s">
        <v>1877</v>
      </c>
      <c r="AK83" t="s">
        <v>818</v>
      </c>
      <c r="AL83" t="s">
        <v>818</v>
      </c>
      <c r="AM83" t="s">
        <v>818</v>
      </c>
      <c r="AN83" t="s">
        <v>818</v>
      </c>
      <c r="AO83" t="s">
        <v>818</v>
      </c>
      <c r="AP83">
        <v>0</v>
      </c>
      <c r="AQ83">
        <v>0</v>
      </c>
      <c r="AR83">
        <v>0</v>
      </c>
      <c r="AS83">
        <v>0</v>
      </c>
      <c r="AT83">
        <v>0</v>
      </c>
      <c r="AU83" t="s">
        <v>2062</v>
      </c>
      <c r="AV83" t="s">
        <v>2091</v>
      </c>
      <c r="AW83">
        <v>1</v>
      </c>
      <c r="AX83">
        <v>1</v>
      </c>
      <c r="AY83">
        <v>2</v>
      </c>
      <c r="AZ83">
        <v>1</v>
      </c>
      <c r="BA83">
        <v>1</v>
      </c>
      <c r="BB83">
        <v>1</v>
      </c>
      <c r="BC83">
        <v>2</v>
      </c>
    </row>
    <row r="84" spans="1:57" s="6" customFormat="1" hidden="1" x14ac:dyDescent="0.35">
      <c r="A84" s="5">
        <v>5858</v>
      </c>
      <c r="B84" s="6">
        <v>2</v>
      </c>
      <c r="C84" s="6" t="s">
        <v>683</v>
      </c>
      <c r="D84" s="6" t="s">
        <v>23</v>
      </c>
      <c r="E84" s="6" t="s">
        <v>817</v>
      </c>
      <c r="F84" s="6" t="s">
        <v>817</v>
      </c>
      <c r="G84" s="6" t="s">
        <v>817</v>
      </c>
      <c r="H84" s="6" t="s">
        <v>818</v>
      </c>
      <c r="I84" s="6" t="s">
        <v>818</v>
      </c>
      <c r="J84" s="6" t="s">
        <v>519</v>
      </c>
      <c r="K84" s="6" t="s">
        <v>1839</v>
      </c>
      <c r="L84" s="6">
        <v>0</v>
      </c>
      <c r="M84" s="6">
        <v>0</v>
      </c>
      <c r="N84" s="6">
        <v>0</v>
      </c>
      <c r="O84" s="6" t="s">
        <v>1823</v>
      </c>
      <c r="P84" s="6" t="s">
        <v>472</v>
      </c>
      <c r="Q84" s="6">
        <v>0</v>
      </c>
      <c r="R84" s="6">
        <v>0</v>
      </c>
      <c r="S84" s="6">
        <v>0</v>
      </c>
      <c r="T84" s="6" t="s">
        <v>2022</v>
      </c>
      <c r="U84" s="6">
        <v>0</v>
      </c>
      <c r="V84" s="6">
        <v>0</v>
      </c>
      <c r="W84" s="6" t="s">
        <v>1933</v>
      </c>
      <c r="X84" s="6" t="s">
        <v>818</v>
      </c>
      <c r="Y84" s="6" t="s">
        <v>818</v>
      </c>
      <c r="Z84" s="6" t="s">
        <v>818</v>
      </c>
      <c r="AA84" s="6" t="s">
        <v>1876</v>
      </c>
      <c r="AB84" s="6" t="s">
        <v>818</v>
      </c>
      <c r="AC84" s="6" t="s">
        <v>818</v>
      </c>
      <c r="AD84" s="6" t="s">
        <v>818</v>
      </c>
      <c r="AE84" s="6" t="s">
        <v>818</v>
      </c>
      <c r="AF84" s="6" t="s">
        <v>818</v>
      </c>
      <c r="AG84" s="6" t="s">
        <v>1876</v>
      </c>
      <c r="AH84" s="6" t="s">
        <v>1876</v>
      </c>
      <c r="AI84" s="6" t="s">
        <v>818</v>
      </c>
      <c r="AJ84" s="6" t="s">
        <v>1876</v>
      </c>
      <c r="AK84" s="6" t="s">
        <v>818</v>
      </c>
      <c r="AL84" s="6" t="s">
        <v>818</v>
      </c>
      <c r="AM84" s="6" t="s">
        <v>818</v>
      </c>
      <c r="AN84" s="6" t="s">
        <v>818</v>
      </c>
      <c r="AO84" s="6" t="s">
        <v>818</v>
      </c>
      <c r="AP84" s="6">
        <v>0</v>
      </c>
      <c r="AQ84" s="6">
        <v>0</v>
      </c>
      <c r="AR84" s="6">
        <v>0</v>
      </c>
      <c r="AS84" s="6">
        <v>0</v>
      </c>
      <c r="AT84" s="6">
        <v>0</v>
      </c>
      <c r="AU84" s="6" t="s">
        <v>2061</v>
      </c>
      <c r="AV84" s="6" t="s">
        <v>2092</v>
      </c>
      <c r="AW84" s="6">
        <v>1</v>
      </c>
      <c r="AX84" s="6">
        <v>1</v>
      </c>
      <c r="AY84" s="6">
        <v>1</v>
      </c>
      <c r="AZ84" s="6">
        <v>1</v>
      </c>
      <c r="BA84" s="6">
        <v>1</v>
      </c>
      <c r="BB84" s="6">
        <v>1</v>
      </c>
      <c r="BC84" s="6">
        <v>1</v>
      </c>
    </row>
    <row r="85" spans="1:57" x14ac:dyDescent="0.35">
      <c r="A85">
        <v>6022</v>
      </c>
      <c r="B85">
        <v>1</v>
      </c>
      <c r="C85" t="s">
        <v>361</v>
      </c>
      <c r="D85" t="s">
        <v>23</v>
      </c>
      <c r="E85" t="s">
        <v>819</v>
      </c>
      <c r="F85" t="s">
        <v>817</v>
      </c>
      <c r="G85" t="s">
        <v>817</v>
      </c>
      <c r="H85" t="s">
        <v>817</v>
      </c>
      <c r="I85" t="s">
        <v>817</v>
      </c>
      <c r="J85" t="s">
        <v>219</v>
      </c>
      <c r="K85">
        <v>0</v>
      </c>
      <c r="L85">
        <v>0</v>
      </c>
      <c r="M85">
        <v>0</v>
      </c>
      <c r="N85">
        <v>0</v>
      </c>
      <c r="O85" t="s">
        <v>486</v>
      </c>
      <c r="P85">
        <v>0</v>
      </c>
      <c r="Q85">
        <v>0</v>
      </c>
      <c r="R85">
        <v>0</v>
      </c>
      <c r="S85">
        <v>0</v>
      </c>
      <c r="T85">
        <v>0</v>
      </c>
      <c r="U85">
        <v>0</v>
      </c>
      <c r="V85">
        <v>0</v>
      </c>
      <c r="W85" t="s">
        <v>1934</v>
      </c>
      <c r="X85" t="s">
        <v>818</v>
      </c>
      <c r="Y85" t="s">
        <v>818</v>
      </c>
      <c r="Z85" t="s">
        <v>818</v>
      </c>
      <c r="AA85" t="s">
        <v>818</v>
      </c>
      <c r="AB85" t="s">
        <v>818</v>
      </c>
      <c r="AC85" t="s">
        <v>818</v>
      </c>
      <c r="AD85" t="s">
        <v>818</v>
      </c>
      <c r="AE85" t="s">
        <v>818</v>
      </c>
      <c r="AF85" t="s">
        <v>818</v>
      </c>
      <c r="AG85" t="s">
        <v>818</v>
      </c>
      <c r="AH85" t="s">
        <v>818</v>
      </c>
      <c r="AI85" t="s">
        <v>818</v>
      </c>
      <c r="AJ85" t="s">
        <v>818</v>
      </c>
      <c r="AK85" t="s">
        <v>818</v>
      </c>
      <c r="AL85" t="s">
        <v>818</v>
      </c>
      <c r="AM85" t="s">
        <v>818</v>
      </c>
      <c r="AN85" t="s">
        <v>818</v>
      </c>
      <c r="AO85" t="s">
        <v>818</v>
      </c>
      <c r="AP85">
        <v>0</v>
      </c>
      <c r="AQ85">
        <v>0</v>
      </c>
      <c r="AR85">
        <v>0</v>
      </c>
      <c r="AS85" t="s">
        <v>2077</v>
      </c>
      <c r="AT85">
        <v>0</v>
      </c>
    </row>
    <row r="86" spans="1:57" x14ac:dyDescent="0.35">
      <c r="A86">
        <v>6022</v>
      </c>
      <c r="B86">
        <v>2</v>
      </c>
      <c r="C86" t="s">
        <v>361</v>
      </c>
      <c r="D86" t="s">
        <v>14</v>
      </c>
      <c r="E86" t="s">
        <v>817</v>
      </c>
      <c r="F86" t="s">
        <v>817</v>
      </c>
      <c r="G86" t="s">
        <v>819</v>
      </c>
      <c r="H86" t="s">
        <v>819</v>
      </c>
      <c r="I86" t="s">
        <v>817</v>
      </c>
      <c r="J86" t="s">
        <v>486</v>
      </c>
      <c r="K86">
        <v>0</v>
      </c>
      <c r="L86">
        <v>0</v>
      </c>
      <c r="M86">
        <v>0</v>
      </c>
      <c r="N86">
        <v>0</v>
      </c>
      <c r="O86" t="s">
        <v>219</v>
      </c>
      <c r="P86">
        <v>0</v>
      </c>
      <c r="Q86" t="s">
        <v>2001</v>
      </c>
      <c r="R86">
        <v>0</v>
      </c>
      <c r="S86">
        <v>0</v>
      </c>
      <c r="T86">
        <v>0</v>
      </c>
      <c r="U86">
        <v>0</v>
      </c>
      <c r="V86">
        <v>0</v>
      </c>
      <c r="W86" t="s">
        <v>1935</v>
      </c>
      <c r="X86" t="s">
        <v>818</v>
      </c>
      <c r="Y86" t="s">
        <v>818</v>
      </c>
      <c r="Z86" t="s">
        <v>818</v>
      </c>
      <c r="AA86" t="s">
        <v>818</v>
      </c>
      <c r="AB86" t="s">
        <v>818</v>
      </c>
      <c r="AC86" t="s">
        <v>818</v>
      </c>
      <c r="AD86" t="s">
        <v>818</v>
      </c>
      <c r="AE86" t="s">
        <v>818</v>
      </c>
      <c r="AF86" t="s">
        <v>818</v>
      </c>
      <c r="AG86" t="s">
        <v>818</v>
      </c>
      <c r="AH86" t="s">
        <v>818</v>
      </c>
      <c r="AI86" t="s">
        <v>818</v>
      </c>
      <c r="AJ86" t="s">
        <v>818</v>
      </c>
      <c r="AK86" t="s">
        <v>818</v>
      </c>
      <c r="AL86" t="s">
        <v>818</v>
      </c>
      <c r="AM86" t="s">
        <v>818</v>
      </c>
      <c r="AN86" t="s">
        <v>818</v>
      </c>
      <c r="AO86" t="s">
        <v>818</v>
      </c>
      <c r="AP86">
        <v>0</v>
      </c>
      <c r="AQ86">
        <v>0</v>
      </c>
      <c r="AR86">
        <v>0</v>
      </c>
      <c r="AS86" t="s">
        <v>2078</v>
      </c>
      <c r="AT86">
        <v>0</v>
      </c>
    </row>
    <row r="87" spans="1:57" s="3" customFormat="1" hidden="1" x14ac:dyDescent="0.35">
      <c r="A87" s="2">
        <v>5890</v>
      </c>
      <c r="B87" s="3">
        <v>1</v>
      </c>
      <c r="C87" s="3" t="s">
        <v>623</v>
      </c>
      <c r="D87" s="3" t="s">
        <v>23</v>
      </c>
      <c r="E87" s="3" t="s">
        <v>819</v>
      </c>
      <c r="F87" s="3" t="s">
        <v>819</v>
      </c>
      <c r="G87" s="3" t="s">
        <v>819</v>
      </c>
      <c r="H87" s="3" t="s">
        <v>821</v>
      </c>
      <c r="I87" s="3" t="s">
        <v>817</v>
      </c>
      <c r="J87" s="3" t="s">
        <v>219</v>
      </c>
      <c r="K87" s="3">
        <v>0</v>
      </c>
      <c r="L87" s="3">
        <v>0</v>
      </c>
      <c r="M87" s="3">
        <v>0</v>
      </c>
      <c r="N87" s="3">
        <v>0</v>
      </c>
      <c r="O87" s="3" t="s">
        <v>1937</v>
      </c>
      <c r="P87" s="3">
        <v>0</v>
      </c>
      <c r="Q87" s="3">
        <v>0</v>
      </c>
      <c r="R87" s="3">
        <v>0</v>
      </c>
      <c r="S87" s="3">
        <v>0</v>
      </c>
      <c r="T87" s="3">
        <v>0</v>
      </c>
      <c r="U87" s="3">
        <v>0</v>
      </c>
      <c r="V87" s="3">
        <v>0</v>
      </c>
      <c r="W87" s="3" t="s">
        <v>1938</v>
      </c>
      <c r="X87" s="3" t="s">
        <v>1876</v>
      </c>
      <c r="Y87" s="3" t="s">
        <v>818</v>
      </c>
      <c r="Z87" s="3" t="s">
        <v>1877</v>
      </c>
      <c r="AA87" s="3" t="s">
        <v>818</v>
      </c>
      <c r="AB87" s="3" t="s">
        <v>818</v>
      </c>
      <c r="AC87" s="3" t="s">
        <v>818</v>
      </c>
      <c r="AD87" s="3" t="s">
        <v>818</v>
      </c>
      <c r="AE87" s="3" t="s">
        <v>818</v>
      </c>
      <c r="AF87" s="3" t="s">
        <v>818</v>
      </c>
      <c r="AG87" s="3" t="s">
        <v>818</v>
      </c>
      <c r="AH87" s="3" t="s">
        <v>818</v>
      </c>
      <c r="AI87" s="3" t="s">
        <v>818</v>
      </c>
      <c r="AJ87" s="3" t="s">
        <v>818</v>
      </c>
      <c r="AK87" s="3" t="s">
        <v>818</v>
      </c>
      <c r="AL87" s="3" t="s">
        <v>818</v>
      </c>
      <c r="AM87" s="3" t="s">
        <v>818</v>
      </c>
      <c r="AN87" s="3" t="s">
        <v>818</v>
      </c>
      <c r="AO87" s="3" t="s">
        <v>818</v>
      </c>
      <c r="AP87" s="3">
        <v>0</v>
      </c>
      <c r="AQ87" s="3">
        <v>0</v>
      </c>
      <c r="AR87" s="3" t="s">
        <v>1941</v>
      </c>
      <c r="AS87" s="3">
        <v>0</v>
      </c>
      <c r="AT87" s="3">
        <v>0</v>
      </c>
      <c r="AU87" s="3" t="s">
        <v>2068</v>
      </c>
      <c r="AV87" s="3" t="s">
        <v>2094</v>
      </c>
      <c r="AW87" s="3">
        <v>3</v>
      </c>
      <c r="AX87" s="3">
        <v>1</v>
      </c>
      <c r="AY87" s="3">
        <v>2</v>
      </c>
      <c r="AZ87" s="3">
        <v>3</v>
      </c>
      <c r="BA87" s="3">
        <v>1</v>
      </c>
      <c r="BB87" s="3">
        <v>1</v>
      </c>
      <c r="BC87" s="3">
        <v>1</v>
      </c>
      <c r="BD87" s="3">
        <v>3</v>
      </c>
      <c r="BE87" s="3">
        <v>1</v>
      </c>
    </row>
    <row r="88" spans="1:57" hidden="1" x14ac:dyDescent="0.35">
      <c r="A88" s="4">
        <v>5890</v>
      </c>
      <c r="B88">
        <v>2</v>
      </c>
      <c r="C88" t="s">
        <v>623</v>
      </c>
      <c r="D88" t="s">
        <v>23</v>
      </c>
      <c r="E88" t="s">
        <v>819</v>
      </c>
      <c r="F88" t="s">
        <v>821</v>
      </c>
      <c r="G88" t="s">
        <v>819</v>
      </c>
      <c r="H88" t="s">
        <v>817</v>
      </c>
      <c r="I88" t="s">
        <v>819</v>
      </c>
      <c r="J88" t="s">
        <v>1937</v>
      </c>
      <c r="K88">
        <v>0</v>
      </c>
      <c r="L88">
        <v>0</v>
      </c>
      <c r="M88">
        <v>0</v>
      </c>
      <c r="N88">
        <v>0</v>
      </c>
      <c r="O88" t="s">
        <v>219</v>
      </c>
      <c r="P88">
        <v>0</v>
      </c>
      <c r="Q88">
        <v>0</v>
      </c>
      <c r="R88">
        <v>0</v>
      </c>
      <c r="S88">
        <v>0</v>
      </c>
      <c r="T88">
        <v>0</v>
      </c>
      <c r="U88">
        <v>0</v>
      </c>
      <c r="V88">
        <v>0</v>
      </c>
      <c r="W88" t="s">
        <v>1939</v>
      </c>
      <c r="X88" t="s">
        <v>1876</v>
      </c>
      <c r="Y88" t="s">
        <v>818</v>
      </c>
      <c r="Z88" t="s">
        <v>1877</v>
      </c>
      <c r="AA88" t="s">
        <v>818</v>
      </c>
      <c r="AB88" t="s">
        <v>818</v>
      </c>
      <c r="AC88" t="s">
        <v>818</v>
      </c>
      <c r="AD88" t="s">
        <v>818</v>
      </c>
      <c r="AE88" t="s">
        <v>818</v>
      </c>
      <c r="AF88" t="s">
        <v>818</v>
      </c>
      <c r="AG88" t="s">
        <v>818</v>
      </c>
      <c r="AH88" t="s">
        <v>818</v>
      </c>
      <c r="AI88" t="s">
        <v>818</v>
      </c>
      <c r="AJ88" t="s">
        <v>818</v>
      </c>
      <c r="AK88" t="s">
        <v>818</v>
      </c>
      <c r="AL88" t="s">
        <v>818</v>
      </c>
      <c r="AM88" t="s">
        <v>818</v>
      </c>
      <c r="AN88" t="s">
        <v>818</v>
      </c>
      <c r="AO88" t="s">
        <v>818</v>
      </c>
      <c r="AP88">
        <v>0</v>
      </c>
      <c r="AQ88">
        <v>0</v>
      </c>
      <c r="AR88" t="s">
        <v>1941</v>
      </c>
      <c r="AS88">
        <v>0</v>
      </c>
      <c r="AT88">
        <v>0</v>
      </c>
      <c r="AU88" t="s">
        <v>2068</v>
      </c>
      <c r="AV88" t="s">
        <v>2095</v>
      </c>
      <c r="AW88">
        <v>2</v>
      </c>
      <c r="AX88">
        <v>3</v>
      </c>
      <c r="AY88">
        <v>1</v>
      </c>
      <c r="AZ88">
        <v>2</v>
      </c>
      <c r="BA88">
        <v>1</v>
      </c>
      <c r="BB88">
        <v>1</v>
      </c>
      <c r="BC88">
        <v>2</v>
      </c>
      <c r="BD88">
        <v>1</v>
      </c>
      <c r="BE88">
        <v>1</v>
      </c>
    </row>
    <row r="89" spans="1:57" s="6" customFormat="1" hidden="1" x14ac:dyDescent="0.35">
      <c r="A89" s="5">
        <v>5890</v>
      </c>
      <c r="B89" s="6">
        <v>3</v>
      </c>
      <c r="C89" s="6" t="s">
        <v>623</v>
      </c>
      <c r="D89" s="6" t="s">
        <v>23</v>
      </c>
      <c r="E89" s="6" t="s">
        <v>817</v>
      </c>
      <c r="F89" s="6" t="s">
        <v>817</v>
      </c>
      <c r="G89" s="6" t="s">
        <v>817</v>
      </c>
      <c r="H89" s="6" t="s">
        <v>817</v>
      </c>
      <c r="I89" s="6" t="s">
        <v>817</v>
      </c>
      <c r="J89" s="6">
        <v>0</v>
      </c>
      <c r="K89" s="6">
        <v>0</v>
      </c>
      <c r="L89" s="6">
        <v>0</v>
      </c>
      <c r="M89" s="6" t="s">
        <v>219</v>
      </c>
      <c r="N89" s="6">
        <v>0</v>
      </c>
      <c r="O89" s="6">
        <v>0</v>
      </c>
      <c r="P89" s="6">
        <v>0</v>
      </c>
      <c r="Q89" s="6">
        <v>0</v>
      </c>
      <c r="R89" s="6">
        <v>0</v>
      </c>
      <c r="S89" s="6">
        <v>0</v>
      </c>
      <c r="T89" s="6" t="s">
        <v>2022</v>
      </c>
      <c r="U89" s="6">
        <v>0</v>
      </c>
      <c r="V89" s="6">
        <v>0</v>
      </c>
      <c r="W89" s="6" t="s">
        <v>1940</v>
      </c>
      <c r="X89" s="6" t="s">
        <v>1878</v>
      </c>
      <c r="Y89" s="6" t="s">
        <v>818</v>
      </c>
      <c r="Z89" s="6" t="s">
        <v>1877</v>
      </c>
      <c r="AA89" s="6" t="s">
        <v>818</v>
      </c>
      <c r="AB89" s="6" t="s">
        <v>818</v>
      </c>
      <c r="AC89" s="6" t="s">
        <v>818</v>
      </c>
      <c r="AD89" s="6" t="s">
        <v>818</v>
      </c>
      <c r="AE89" s="6" t="s">
        <v>818</v>
      </c>
      <c r="AF89" s="6" t="s">
        <v>818</v>
      </c>
      <c r="AG89" s="6" t="s">
        <v>818</v>
      </c>
      <c r="AH89" s="6" t="s">
        <v>818</v>
      </c>
      <c r="AI89" s="6" t="s">
        <v>818</v>
      </c>
      <c r="AJ89" s="6" t="s">
        <v>818</v>
      </c>
      <c r="AK89" s="6" t="s">
        <v>818</v>
      </c>
      <c r="AL89" s="6" t="s">
        <v>818</v>
      </c>
      <c r="AM89" s="6" t="s">
        <v>818</v>
      </c>
      <c r="AN89" s="6" t="s">
        <v>818</v>
      </c>
      <c r="AO89" s="6" t="s">
        <v>818</v>
      </c>
      <c r="AP89" s="6">
        <v>0</v>
      </c>
      <c r="AQ89" s="6" t="s">
        <v>1941</v>
      </c>
      <c r="AR89" s="6" t="s">
        <v>2031</v>
      </c>
      <c r="AS89" s="6">
        <v>0</v>
      </c>
      <c r="AT89" s="6">
        <v>0</v>
      </c>
      <c r="AU89" s="6" t="s">
        <v>2068</v>
      </c>
      <c r="AV89" s="6" t="s">
        <v>2096</v>
      </c>
      <c r="AW89" s="6">
        <v>1</v>
      </c>
      <c r="AX89" s="6">
        <v>2</v>
      </c>
      <c r="AY89" s="6">
        <v>3</v>
      </c>
      <c r="AZ89" s="6">
        <v>1</v>
      </c>
      <c r="BA89" s="6">
        <v>1</v>
      </c>
      <c r="BB89" s="6">
        <v>1</v>
      </c>
      <c r="BC89" s="6">
        <v>3</v>
      </c>
      <c r="BD89" s="6">
        <v>2</v>
      </c>
      <c r="BE89" s="6">
        <v>1</v>
      </c>
    </row>
    <row r="90" spans="1:57" x14ac:dyDescent="0.35">
      <c r="A90">
        <v>5846</v>
      </c>
      <c r="B90">
        <v>1</v>
      </c>
      <c r="C90" t="s">
        <v>969</v>
      </c>
      <c r="D90" t="s">
        <v>23</v>
      </c>
      <c r="E90" t="s">
        <v>819</v>
      </c>
      <c r="F90" t="s">
        <v>818</v>
      </c>
      <c r="G90" t="s">
        <v>819</v>
      </c>
      <c r="H90" t="s">
        <v>818</v>
      </c>
      <c r="I90" t="s">
        <v>817</v>
      </c>
      <c r="J90">
        <v>0</v>
      </c>
      <c r="K90">
        <v>0</v>
      </c>
      <c r="L90">
        <v>0</v>
      </c>
      <c r="M90">
        <v>0</v>
      </c>
      <c r="N90">
        <v>0</v>
      </c>
      <c r="O90">
        <v>0</v>
      </c>
      <c r="P90">
        <v>0</v>
      </c>
      <c r="Q90">
        <v>0</v>
      </c>
      <c r="R90">
        <v>0</v>
      </c>
      <c r="S90">
        <v>0</v>
      </c>
      <c r="T90">
        <v>0</v>
      </c>
      <c r="U90">
        <v>0</v>
      </c>
      <c r="V90">
        <v>0</v>
      </c>
      <c r="W90" t="s">
        <v>1986</v>
      </c>
      <c r="X90" t="s">
        <v>818</v>
      </c>
      <c r="Y90" t="s">
        <v>818</v>
      </c>
      <c r="Z90" t="s">
        <v>818</v>
      </c>
      <c r="AA90" t="s">
        <v>818</v>
      </c>
      <c r="AB90" t="s">
        <v>818</v>
      </c>
      <c r="AC90" t="s">
        <v>818</v>
      </c>
      <c r="AD90" t="s">
        <v>818</v>
      </c>
      <c r="AE90" t="s">
        <v>818</v>
      </c>
      <c r="AF90" t="s">
        <v>818</v>
      </c>
      <c r="AG90" t="s">
        <v>818</v>
      </c>
      <c r="AH90" t="s">
        <v>818</v>
      </c>
      <c r="AI90" t="s">
        <v>818</v>
      </c>
      <c r="AJ90" t="s">
        <v>818</v>
      </c>
      <c r="AK90" t="s">
        <v>818</v>
      </c>
      <c r="AL90" t="s">
        <v>818</v>
      </c>
      <c r="AM90" t="s">
        <v>818</v>
      </c>
      <c r="AN90" t="s">
        <v>818</v>
      </c>
      <c r="AO90" t="s">
        <v>818</v>
      </c>
      <c r="AP90">
        <v>0</v>
      </c>
      <c r="AQ90">
        <v>0</v>
      </c>
      <c r="AR90">
        <v>0</v>
      </c>
      <c r="AS90">
        <v>0</v>
      </c>
      <c r="AT90">
        <v>0</v>
      </c>
    </row>
    <row r="91" spans="1:57" x14ac:dyDescent="0.35">
      <c r="A91">
        <v>5846</v>
      </c>
      <c r="B91">
        <v>2</v>
      </c>
      <c r="C91" t="s">
        <v>969</v>
      </c>
      <c r="D91" t="s">
        <v>23</v>
      </c>
      <c r="E91" t="s">
        <v>817</v>
      </c>
      <c r="F91" t="s">
        <v>818</v>
      </c>
      <c r="G91" t="s">
        <v>821</v>
      </c>
      <c r="H91" t="s">
        <v>818</v>
      </c>
      <c r="I91" t="s">
        <v>817</v>
      </c>
      <c r="J91">
        <v>0</v>
      </c>
      <c r="K91">
        <v>0</v>
      </c>
      <c r="L91">
        <v>0</v>
      </c>
      <c r="M91">
        <v>0</v>
      </c>
      <c r="N91">
        <v>0</v>
      </c>
      <c r="O91">
        <v>0</v>
      </c>
      <c r="P91">
        <v>0</v>
      </c>
      <c r="Q91">
        <v>0</v>
      </c>
      <c r="R91">
        <v>0</v>
      </c>
      <c r="S91">
        <v>0</v>
      </c>
      <c r="T91">
        <v>0</v>
      </c>
      <c r="U91">
        <v>0</v>
      </c>
      <c r="V91">
        <v>0</v>
      </c>
      <c r="W91" t="s">
        <v>1987</v>
      </c>
      <c r="X91" t="s">
        <v>818</v>
      </c>
      <c r="Y91" t="s">
        <v>818</v>
      </c>
      <c r="Z91" t="s">
        <v>818</v>
      </c>
      <c r="AA91" t="s">
        <v>818</v>
      </c>
      <c r="AB91" t="s">
        <v>818</v>
      </c>
      <c r="AC91" t="s">
        <v>818</v>
      </c>
      <c r="AD91" t="s">
        <v>818</v>
      </c>
      <c r="AE91" t="s">
        <v>818</v>
      </c>
      <c r="AF91" t="s">
        <v>818</v>
      </c>
      <c r="AG91" t="s">
        <v>818</v>
      </c>
      <c r="AH91" t="s">
        <v>818</v>
      </c>
      <c r="AI91" t="s">
        <v>818</v>
      </c>
      <c r="AJ91" t="s">
        <v>818</v>
      </c>
      <c r="AK91" t="s">
        <v>818</v>
      </c>
      <c r="AL91" t="s">
        <v>818</v>
      </c>
      <c r="AM91" t="s">
        <v>818</v>
      </c>
      <c r="AN91" t="s">
        <v>818</v>
      </c>
      <c r="AO91" t="s">
        <v>818</v>
      </c>
      <c r="AP91">
        <v>0</v>
      </c>
      <c r="AQ91">
        <v>0</v>
      </c>
      <c r="AR91">
        <v>0</v>
      </c>
      <c r="AS91">
        <v>0</v>
      </c>
      <c r="AT91">
        <v>0</v>
      </c>
    </row>
    <row r="92" spans="1:57" x14ac:dyDescent="0.35">
      <c r="A92">
        <v>5846</v>
      </c>
      <c r="B92">
        <v>3</v>
      </c>
      <c r="C92" t="s">
        <v>969</v>
      </c>
      <c r="D92" t="s">
        <v>23</v>
      </c>
      <c r="E92" t="s">
        <v>819</v>
      </c>
      <c r="F92" t="s">
        <v>818</v>
      </c>
      <c r="G92" t="s">
        <v>819</v>
      </c>
      <c r="H92" t="s">
        <v>818</v>
      </c>
      <c r="I92" t="s">
        <v>817</v>
      </c>
      <c r="J92">
        <v>0</v>
      </c>
      <c r="K92">
        <v>0</v>
      </c>
      <c r="L92">
        <v>0</v>
      </c>
      <c r="M92">
        <v>0</v>
      </c>
      <c r="N92">
        <v>0</v>
      </c>
      <c r="O92">
        <v>0</v>
      </c>
      <c r="P92">
        <v>0</v>
      </c>
      <c r="Q92">
        <v>0</v>
      </c>
      <c r="R92">
        <v>0</v>
      </c>
      <c r="S92">
        <v>0</v>
      </c>
      <c r="T92">
        <v>0</v>
      </c>
      <c r="U92">
        <v>0</v>
      </c>
      <c r="V92">
        <v>0</v>
      </c>
      <c r="W92" t="s">
        <v>1988</v>
      </c>
      <c r="X92" t="s">
        <v>818</v>
      </c>
      <c r="Y92" t="s">
        <v>818</v>
      </c>
      <c r="Z92" t="s">
        <v>818</v>
      </c>
      <c r="AA92" t="s">
        <v>818</v>
      </c>
      <c r="AB92" t="s">
        <v>818</v>
      </c>
      <c r="AC92" t="s">
        <v>818</v>
      </c>
      <c r="AD92" t="s">
        <v>818</v>
      </c>
      <c r="AE92" t="s">
        <v>818</v>
      </c>
      <c r="AF92" t="s">
        <v>818</v>
      </c>
      <c r="AG92" t="s">
        <v>818</v>
      </c>
      <c r="AH92" t="s">
        <v>818</v>
      </c>
      <c r="AI92" t="s">
        <v>818</v>
      </c>
      <c r="AJ92" t="s">
        <v>818</v>
      </c>
      <c r="AK92" t="s">
        <v>818</v>
      </c>
      <c r="AL92" t="s">
        <v>818</v>
      </c>
      <c r="AM92" t="s">
        <v>818</v>
      </c>
      <c r="AN92" t="s">
        <v>818</v>
      </c>
      <c r="AO92" t="s">
        <v>818</v>
      </c>
      <c r="AP92">
        <v>0</v>
      </c>
      <c r="AQ92">
        <v>0</v>
      </c>
      <c r="AR92">
        <v>0</v>
      </c>
      <c r="AS92">
        <v>0</v>
      </c>
      <c r="AT92">
        <v>0</v>
      </c>
    </row>
    <row r="93" spans="1:57" x14ac:dyDescent="0.35">
      <c r="A93">
        <v>5846</v>
      </c>
      <c r="B93">
        <v>4</v>
      </c>
      <c r="C93" t="s">
        <v>969</v>
      </c>
      <c r="D93" t="s">
        <v>23</v>
      </c>
      <c r="E93" t="s">
        <v>819</v>
      </c>
      <c r="F93" t="s">
        <v>818</v>
      </c>
      <c r="G93" t="s">
        <v>817</v>
      </c>
      <c r="H93" t="s">
        <v>818</v>
      </c>
      <c r="I93" t="s">
        <v>819</v>
      </c>
      <c r="J93">
        <v>0</v>
      </c>
      <c r="K93">
        <v>0</v>
      </c>
      <c r="L93">
        <v>0</v>
      </c>
      <c r="M93">
        <v>0</v>
      </c>
      <c r="N93">
        <v>0</v>
      </c>
      <c r="O93">
        <v>0</v>
      </c>
      <c r="P93">
        <v>0</v>
      </c>
      <c r="Q93">
        <v>0</v>
      </c>
      <c r="R93">
        <v>0</v>
      </c>
      <c r="S93">
        <v>0</v>
      </c>
      <c r="T93">
        <v>0</v>
      </c>
      <c r="U93">
        <v>0</v>
      </c>
      <c r="V93">
        <v>0</v>
      </c>
      <c r="W93" t="s">
        <v>1989</v>
      </c>
      <c r="X93" t="s">
        <v>818</v>
      </c>
      <c r="Y93" t="s">
        <v>818</v>
      </c>
      <c r="Z93" t="s">
        <v>818</v>
      </c>
      <c r="AA93" t="s">
        <v>818</v>
      </c>
      <c r="AB93" t="s">
        <v>818</v>
      </c>
      <c r="AC93" t="s">
        <v>818</v>
      </c>
      <c r="AD93" t="s">
        <v>818</v>
      </c>
      <c r="AE93" t="s">
        <v>818</v>
      </c>
      <c r="AF93" t="s">
        <v>818</v>
      </c>
      <c r="AG93" t="s">
        <v>818</v>
      </c>
      <c r="AH93" t="s">
        <v>818</v>
      </c>
      <c r="AI93" t="s">
        <v>818</v>
      </c>
      <c r="AJ93" t="s">
        <v>818</v>
      </c>
      <c r="AK93" t="s">
        <v>818</v>
      </c>
      <c r="AL93" t="s">
        <v>818</v>
      </c>
      <c r="AM93" t="s">
        <v>818</v>
      </c>
      <c r="AN93" t="s">
        <v>818</v>
      </c>
      <c r="AO93" t="s">
        <v>818</v>
      </c>
      <c r="AP93">
        <v>0</v>
      </c>
      <c r="AQ93">
        <v>0</v>
      </c>
      <c r="AR93">
        <v>0</v>
      </c>
      <c r="AS93">
        <v>0</v>
      </c>
      <c r="AT93">
        <v>0</v>
      </c>
    </row>
    <row r="94" spans="1:57" x14ac:dyDescent="0.35">
      <c r="A94">
        <v>5846</v>
      </c>
      <c r="B94">
        <v>5</v>
      </c>
      <c r="C94" t="s">
        <v>969</v>
      </c>
      <c r="D94" t="s">
        <v>23</v>
      </c>
      <c r="E94" t="s">
        <v>817</v>
      </c>
      <c r="F94" t="s">
        <v>818</v>
      </c>
      <c r="G94" t="s">
        <v>821</v>
      </c>
      <c r="H94" t="s">
        <v>818</v>
      </c>
      <c r="I94" t="s">
        <v>817</v>
      </c>
      <c r="J94">
        <v>0</v>
      </c>
      <c r="K94">
        <v>0</v>
      </c>
      <c r="L94">
        <v>0</v>
      </c>
      <c r="M94">
        <v>0</v>
      </c>
      <c r="N94">
        <v>0</v>
      </c>
      <c r="O94">
        <v>0</v>
      </c>
      <c r="P94">
        <v>0</v>
      </c>
      <c r="Q94">
        <v>0</v>
      </c>
      <c r="R94">
        <v>0</v>
      </c>
      <c r="S94">
        <v>0</v>
      </c>
      <c r="T94">
        <v>0</v>
      </c>
      <c r="U94">
        <v>0</v>
      </c>
      <c r="V94">
        <v>0</v>
      </c>
      <c r="W94" t="s">
        <v>1990</v>
      </c>
      <c r="X94" t="s">
        <v>818</v>
      </c>
      <c r="Y94" t="s">
        <v>818</v>
      </c>
      <c r="Z94" t="s">
        <v>818</v>
      </c>
      <c r="AA94" t="s">
        <v>818</v>
      </c>
      <c r="AB94" t="s">
        <v>818</v>
      </c>
      <c r="AC94" t="s">
        <v>818</v>
      </c>
      <c r="AD94" t="s">
        <v>818</v>
      </c>
      <c r="AE94" t="s">
        <v>818</v>
      </c>
      <c r="AF94" t="s">
        <v>818</v>
      </c>
      <c r="AG94" t="s">
        <v>818</v>
      </c>
      <c r="AH94" t="s">
        <v>818</v>
      </c>
      <c r="AI94" t="s">
        <v>818</v>
      </c>
      <c r="AJ94" t="s">
        <v>818</v>
      </c>
      <c r="AK94" t="s">
        <v>818</v>
      </c>
      <c r="AL94" t="s">
        <v>818</v>
      </c>
      <c r="AM94" t="s">
        <v>818</v>
      </c>
      <c r="AN94" t="s">
        <v>818</v>
      </c>
      <c r="AO94" t="s">
        <v>818</v>
      </c>
      <c r="AP94">
        <v>0</v>
      </c>
      <c r="AQ94">
        <v>0</v>
      </c>
      <c r="AR94">
        <v>0</v>
      </c>
      <c r="AS94">
        <v>0</v>
      </c>
      <c r="AT94">
        <v>0</v>
      </c>
    </row>
  </sheetData>
  <autoFilter ref="A1:BE94" xr:uid="{34C088B0-BECD-46BF-B038-889F35BE9857}">
    <filterColumn colId="47">
      <filters blank="1"/>
    </filterColumn>
  </autoFilter>
  <phoneticPr fontId="18"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Extracted_data</vt:lpstr>
      <vt:lpstr>Multiple case studies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Hill</cp:lastModifiedBy>
  <dcterms:created xsi:type="dcterms:W3CDTF">2023-06-23T05:37:52Z</dcterms:created>
  <dcterms:modified xsi:type="dcterms:W3CDTF">2023-12-19T03:42:23Z</dcterms:modified>
</cp:coreProperties>
</file>