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C5" i="1"/>
  <c r="D5" i="1"/>
  <c r="E5" i="1"/>
  <c r="F5" i="1"/>
  <c r="G5" i="1"/>
  <c r="B5" i="1"/>
  <c r="G15" i="1" l="1"/>
  <c r="F11" i="1"/>
  <c r="G14" i="1"/>
  <c r="E13" i="1"/>
  <c r="E16" i="1"/>
  <c r="E14" i="1"/>
  <c r="E12" i="1"/>
  <c r="E15" i="1"/>
  <c r="E11" i="1"/>
  <c r="B15" i="1"/>
  <c r="B12" i="1"/>
  <c r="B13" i="1"/>
  <c r="B16" i="1"/>
  <c r="B14" i="1"/>
  <c r="B11" i="1"/>
  <c r="D16" i="1"/>
  <c r="D14" i="1"/>
  <c r="D12" i="1"/>
  <c r="D15" i="1"/>
  <c r="D13" i="1"/>
  <c r="D11" i="1"/>
  <c r="G13" i="1"/>
  <c r="G11" i="1"/>
  <c r="G12" i="1"/>
  <c r="G16" i="1"/>
  <c r="C11" i="1"/>
  <c r="C15" i="1"/>
  <c r="C13" i="1"/>
  <c r="C16" i="1"/>
  <c r="C14" i="1"/>
  <c r="C12" i="1"/>
  <c r="H11" i="1" l="1"/>
  <c r="H13" i="1"/>
  <c r="H12" i="1"/>
  <c r="H14" i="1"/>
  <c r="H15" i="1"/>
  <c r="H16" i="1"/>
  <c r="H18" i="1" l="1"/>
</calcChain>
</file>

<file path=xl/sharedStrings.xml><?xml version="1.0" encoding="utf-8"?>
<sst xmlns="http://schemas.openxmlformats.org/spreadsheetml/2006/main" count="23" uniqueCount="23">
  <si>
    <t>Original</t>
  </si>
  <si>
    <t>PTI</t>
  </si>
  <si>
    <t>PMLN</t>
  </si>
  <si>
    <t>PPPP</t>
  </si>
  <si>
    <t>MMA</t>
  </si>
  <si>
    <t>IND</t>
  </si>
  <si>
    <t>Others</t>
  </si>
  <si>
    <t>Total</t>
  </si>
  <si>
    <t>Gallulp 2017 1</t>
  </si>
  <si>
    <t>Gallulp 2017 2</t>
  </si>
  <si>
    <t>Gallup 2018 1</t>
  </si>
  <si>
    <t>Gallup 2018 2</t>
  </si>
  <si>
    <t>IPOR 2018</t>
  </si>
  <si>
    <t>Average 
Poll Error</t>
  </si>
  <si>
    <t>Predicted Seats</t>
  </si>
  <si>
    <t>Original Seats</t>
  </si>
  <si>
    <t>Our Model Error</t>
  </si>
  <si>
    <t>Gallup Survey 1 Error</t>
  </si>
  <si>
    <t>Gallup Survey 2 Error</t>
  </si>
  <si>
    <t>Gallup Survey 3 Error</t>
  </si>
  <si>
    <t>Gallup Survey 4 Error</t>
  </si>
  <si>
    <t>IPOR Survey  Error</t>
  </si>
  <si>
    <t>Our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</si>
</sst>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657-4F06-82B5-6D4EAE5CF2CE}"/>
              </c:ext>
            </c:extLst>
          </c:dPt>
          <c:cat>
            <c:strRef>
              <c:f>Sheet1!$A$11:$A$16</c:f>
              <c:strCache>
                <c:ptCount val="6"/>
                <c:pt idx="0">
                  <c:v>Our Model Error</c:v>
                </c:pt>
                <c:pt idx="1">
                  <c:v>Gallup Survey 1 Error</c:v>
                </c:pt>
                <c:pt idx="2">
                  <c:v>Gallup Survey 2 Error</c:v>
                </c:pt>
                <c:pt idx="3">
                  <c:v>Gallup Survey 3 Error</c:v>
                </c:pt>
                <c:pt idx="4">
                  <c:v>Gallup Survey 4 Error</c:v>
                </c:pt>
                <c:pt idx="5">
                  <c:v>IPOR Survey  Error</c:v>
                </c:pt>
              </c:strCache>
            </c:strRef>
          </c:cat>
          <c:val>
            <c:numRef>
              <c:f>Sheet1!$H$11:$H$16</c:f>
              <c:numCache>
                <c:formatCode>General</c:formatCode>
                <c:ptCount val="6"/>
                <c:pt idx="0">
                  <c:v>16.899999999999999</c:v>
                </c:pt>
                <c:pt idx="1">
                  <c:v>36.700000000000003</c:v>
                </c:pt>
                <c:pt idx="2">
                  <c:v>42.699999999999996</c:v>
                </c:pt>
                <c:pt idx="3">
                  <c:v>38.9</c:v>
                </c:pt>
                <c:pt idx="4">
                  <c:v>26.9</c:v>
                </c:pt>
                <c:pt idx="5">
                  <c:v>36.700000000000003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57-4F06-82B5-6D4EAE5CF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16446592"/>
        <c:axId val="2116448256"/>
      </c:barChart>
      <c:catAx>
        <c:axId val="211644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448256"/>
        <c:crosses val="autoZero"/>
        <c:auto val="1"/>
        <c:lblAlgn val="ctr"/>
        <c:lblOffset val="100"/>
        <c:noMultiLvlLbl val="0"/>
      </c:catAx>
      <c:valAx>
        <c:axId val="211644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44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PTI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solidFill>
                <a:srgbClr val="FF0000"/>
              </a:solidFill>
              <a:round/>
            </a:ln>
            <a:effectLst/>
          </c:spPr>
          <c:invertIfNegative val="0"/>
          <c:cat>
            <c:strRef>
              <c:f>Sheet1!$A$11:$A$16</c:f>
              <c:strCache>
                <c:ptCount val="6"/>
                <c:pt idx="0">
                  <c:v>Our Model Error</c:v>
                </c:pt>
                <c:pt idx="1">
                  <c:v>Gallup Survey 1 Error</c:v>
                </c:pt>
                <c:pt idx="2">
                  <c:v>Gallup Survey 2 Error</c:v>
                </c:pt>
                <c:pt idx="3">
                  <c:v>Gallup Survey 3 Error</c:v>
                </c:pt>
                <c:pt idx="4">
                  <c:v>Gallup Survey 4 Error</c:v>
                </c:pt>
                <c:pt idx="5">
                  <c:v>IPOR Survey  Error</c:v>
                </c:pt>
              </c:strCache>
            </c:strRef>
          </c:cat>
          <c:val>
            <c:numRef>
              <c:f>Sheet1!$B$11:$B$16</c:f>
              <c:numCache>
                <c:formatCode>General</c:formatCode>
                <c:ptCount val="6"/>
                <c:pt idx="0">
                  <c:v>0.39999999999999858</c:v>
                </c:pt>
                <c:pt idx="1">
                  <c:v>17</c:v>
                </c:pt>
                <c:pt idx="2">
                  <c:v>20</c:v>
                </c:pt>
                <c:pt idx="3">
                  <c:v>18</c:v>
                </c:pt>
                <c:pt idx="4">
                  <c:v>13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2-4562-8073-EB2EA116721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PMLN</c:v>
                </c:pt>
              </c:strCache>
            </c:strRef>
          </c:tx>
          <c:spPr>
            <a:solidFill>
              <a:srgbClr val="00B050"/>
            </a:solidFill>
            <a:ln w="9525" cap="flat" cmpd="sng" algn="ctr">
              <a:solidFill>
                <a:srgbClr val="00B050"/>
              </a:solidFill>
              <a:round/>
            </a:ln>
            <a:effectLst/>
          </c:spPr>
          <c:invertIfNegative val="0"/>
          <c:cat>
            <c:strRef>
              <c:f>Sheet1!$A$11:$A$16</c:f>
              <c:strCache>
                <c:ptCount val="6"/>
                <c:pt idx="0">
                  <c:v>Our Model Error</c:v>
                </c:pt>
                <c:pt idx="1">
                  <c:v>Gallup Survey 1 Error</c:v>
                </c:pt>
                <c:pt idx="2">
                  <c:v>Gallup Survey 2 Error</c:v>
                </c:pt>
                <c:pt idx="3">
                  <c:v>Gallup Survey 3 Error</c:v>
                </c:pt>
                <c:pt idx="4">
                  <c:v>Gallup Survey 4 Error</c:v>
                </c:pt>
                <c:pt idx="5">
                  <c:v>IPOR Survey  Error</c:v>
                </c:pt>
              </c:strCache>
            </c:strRef>
          </c:cat>
          <c:val>
            <c:numRef>
              <c:f>Sheet1!$C$11:$C$16</c:f>
              <c:numCache>
                <c:formatCode>General</c:formatCode>
                <c:ptCount val="6"/>
                <c:pt idx="0">
                  <c:v>8.9000000000000021</c:v>
                </c:pt>
                <c:pt idx="1">
                  <c:v>10.3</c:v>
                </c:pt>
                <c:pt idx="2">
                  <c:v>12.3</c:v>
                </c:pt>
                <c:pt idx="3">
                  <c:v>2.3000000000000007</c:v>
                </c:pt>
                <c:pt idx="4">
                  <c:v>3.3000000000000007</c:v>
                </c:pt>
                <c:pt idx="5">
                  <c:v>8.3000000000000007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2-4562-8073-EB2EA116721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PPPP</c:v>
                </c:pt>
              </c:strCache>
            </c:strRef>
          </c:tx>
          <c:spPr>
            <a:solidFill>
              <a:schemeClr val="tx1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Sheet1!$A$11:$A$16</c:f>
              <c:strCache>
                <c:ptCount val="6"/>
                <c:pt idx="0">
                  <c:v>Our Model Error</c:v>
                </c:pt>
                <c:pt idx="1">
                  <c:v>Gallup Survey 1 Error</c:v>
                </c:pt>
                <c:pt idx="2">
                  <c:v>Gallup Survey 2 Error</c:v>
                </c:pt>
                <c:pt idx="3">
                  <c:v>Gallup Survey 3 Error</c:v>
                </c:pt>
                <c:pt idx="4">
                  <c:v>Gallup Survey 4 Error</c:v>
                </c:pt>
                <c:pt idx="5">
                  <c:v>IPOR Survey  Error</c:v>
                </c:pt>
              </c:strCache>
            </c:strRef>
          </c:cat>
          <c:val>
            <c:numRef>
              <c:f>Sheet1!$D$11:$D$16</c:f>
              <c:numCache>
                <c:formatCode>General</c:formatCode>
                <c:ptCount val="6"/>
                <c:pt idx="0">
                  <c:v>3.3000000000000007</c:v>
                </c:pt>
                <c:pt idx="1">
                  <c:v>0.90000000000000036</c:v>
                </c:pt>
                <c:pt idx="2">
                  <c:v>0.90000000000000036</c:v>
                </c:pt>
                <c:pt idx="3">
                  <c:v>9.9999999999999645E-2</c:v>
                </c:pt>
                <c:pt idx="4">
                  <c:v>1.0999999999999996</c:v>
                </c:pt>
                <c:pt idx="5">
                  <c:v>2.9000000000000004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22-4562-8073-EB2EA116721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MMA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Sheet1!$A$11:$A$16</c:f>
              <c:strCache>
                <c:ptCount val="6"/>
                <c:pt idx="0">
                  <c:v>Our Model Error</c:v>
                </c:pt>
                <c:pt idx="1">
                  <c:v>Gallup Survey 1 Error</c:v>
                </c:pt>
                <c:pt idx="2">
                  <c:v>Gallup Survey 2 Error</c:v>
                </c:pt>
                <c:pt idx="3">
                  <c:v>Gallup Survey 3 Error</c:v>
                </c:pt>
                <c:pt idx="4">
                  <c:v>Gallup Survey 4 Error</c:v>
                </c:pt>
                <c:pt idx="5">
                  <c:v>IPOR Survey  Error</c:v>
                </c:pt>
              </c:strCache>
            </c:strRef>
          </c:cat>
          <c:val>
            <c:numRef>
              <c:f>Sheet1!$E$11:$E$16</c:f>
              <c:numCache>
                <c:formatCode>General</c:formatCode>
                <c:ptCount val="6"/>
                <c:pt idx="0">
                  <c:v>2.2000000000000002</c:v>
                </c:pt>
                <c:pt idx="1">
                  <c:v>0.40000000000000036</c:v>
                </c:pt>
                <c:pt idx="2">
                  <c:v>0.40000000000000036</c:v>
                </c:pt>
                <c:pt idx="3">
                  <c:v>1.4000000000000004</c:v>
                </c:pt>
                <c:pt idx="4">
                  <c:v>0.40000000000000036</c:v>
                </c:pt>
                <c:pt idx="5">
                  <c:v>1.4000000000000004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22-4562-8073-EB2EA116721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IND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Sheet1!$A$11:$A$16</c:f>
              <c:strCache>
                <c:ptCount val="6"/>
                <c:pt idx="0">
                  <c:v>Our Model Error</c:v>
                </c:pt>
                <c:pt idx="1">
                  <c:v>Gallup Survey 1 Error</c:v>
                </c:pt>
                <c:pt idx="2">
                  <c:v>Gallup Survey 2 Error</c:v>
                </c:pt>
                <c:pt idx="3">
                  <c:v>Gallup Survey 3 Error</c:v>
                </c:pt>
                <c:pt idx="4">
                  <c:v>Gallup Survey 4 Error</c:v>
                </c:pt>
                <c:pt idx="5">
                  <c:v>IPOR Survey  Error</c:v>
                </c:pt>
              </c:strCache>
            </c:strRef>
          </c:cat>
          <c:val>
            <c:numRef>
              <c:f>Sheet1!$F$11:$F$16</c:f>
              <c:numCache>
                <c:formatCode>General</c:formatCode>
                <c:ptCount val="6"/>
                <c:pt idx="0">
                  <c:v>0.70000000000000018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22-4562-8073-EB2EA116721B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Others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Sheet1!$A$11:$A$16</c:f>
              <c:strCache>
                <c:ptCount val="6"/>
                <c:pt idx="0">
                  <c:v>Our Model Error</c:v>
                </c:pt>
                <c:pt idx="1">
                  <c:v>Gallup Survey 1 Error</c:v>
                </c:pt>
                <c:pt idx="2">
                  <c:v>Gallup Survey 2 Error</c:v>
                </c:pt>
                <c:pt idx="3">
                  <c:v>Gallup Survey 3 Error</c:v>
                </c:pt>
                <c:pt idx="4">
                  <c:v>Gallup Survey 4 Error</c:v>
                </c:pt>
                <c:pt idx="5">
                  <c:v>IPOR Survey  Error</c:v>
                </c:pt>
              </c:strCache>
            </c:strRef>
          </c:cat>
          <c:val>
            <c:numRef>
              <c:f>Sheet1!$G$11:$G$16</c:f>
              <c:numCache>
                <c:formatCode>General</c:formatCode>
                <c:ptCount val="6"/>
                <c:pt idx="0">
                  <c:v>1.3999999999999995</c:v>
                </c:pt>
                <c:pt idx="1">
                  <c:v>8.1000000000000014</c:v>
                </c:pt>
                <c:pt idx="2">
                  <c:v>9.1000000000000014</c:v>
                </c:pt>
                <c:pt idx="3">
                  <c:v>17.100000000000001</c:v>
                </c:pt>
                <c:pt idx="4">
                  <c:v>9.1000000000000014</c:v>
                </c:pt>
                <c:pt idx="5">
                  <c:v>10.100000000000001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22-4562-8073-EB2EA116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395824"/>
        <c:axId val="175395408"/>
      </c:barChart>
      <c:lineChart>
        <c:grouping val="standard"/>
        <c:varyColors val="0"/>
        <c:ser>
          <c:idx val="6"/>
          <c:order val="6"/>
          <c:tx>
            <c:strRef>
              <c:f>Sheet1!$H$1</c:f>
              <c:strCache>
                <c:ptCount val="1"/>
                <c:pt idx="0">
                  <c:v>Total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Sheet1!$A$11:$A$16</c:f>
              <c:strCache>
                <c:ptCount val="6"/>
                <c:pt idx="0">
                  <c:v>Our Model Error</c:v>
                </c:pt>
                <c:pt idx="1">
                  <c:v>Gallup Survey 1 Error</c:v>
                </c:pt>
                <c:pt idx="2">
                  <c:v>Gallup Survey 2 Error</c:v>
                </c:pt>
                <c:pt idx="3">
                  <c:v>Gallup Survey 3 Error</c:v>
                </c:pt>
                <c:pt idx="4">
                  <c:v>Gallup Survey 4 Error</c:v>
                </c:pt>
                <c:pt idx="5">
                  <c:v>IPOR Survey  Error</c:v>
                </c:pt>
              </c:strCache>
            </c:strRef>
          </c:cat>
          <c:val>
            <c:numRef>
              <c:f>Sheet1!$H$11:$H$16</c:f>
              <c:numCache>
                <c:formatCode>General</c:formatCode>
                <c:ptCount val="6"/>
                <c:pt idx="0">
                  <c:v>16.899999999999999</c:v>
                </c:pt>
                <c:pt idx="1">
                  <c:v>36.700000000000003</c:v>
                </c:pt>
                <c:pt idx="2">
                  <c:v>42.699999999999996</c:v>
                </c:pt>
                <c:pt idx="3">
                  <c:v>38.9</c:v>
                </c:pt>
                <c:pt idx="4">
                  <c:v>26.9</c:v>
                </c:pt>
                <c:pt idx="5">
                  <c:v>36.700000000000003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22-4562-8073-EB2EA116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395824"/>
        <c:axId val="175395408"/>
      </c:lineChart>
      <c:catAx>
        <c:axId val="17539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95408"/>
        <c:crosses val="autoZero"/>
        <c:auto val="1"/>
        <c:lblAlgn val="ctr"/>
        <c:lblOffset val="100"/>
        <c:noMultiLvlLbl val="0"/>
      </c:catAx>
      <c:valAx>
        <c:axId val="17539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Error</a:t>
                </a:r>
              </a:p>
            </c:rich>
          </c:tx>
          <c:layout>
            <c:manualLayout>
              <c:xMode val="edge"/>
              <c:yMode val="edge"/>
              <c:x val="2.7923211169284468E-2"/>
              <c:y val="0.41611365743461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9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257176</xdr:colOff>
      <xdr:row>3</xdr:row>
      <xdr:rowOff>180975</xdr:rowOff>
    </xdr:from>
    <xdr:to>
      <xdr:col>19</xdr:col>
      <xdr:colOff>581026</xdr:colOff>
      <xdr:row>15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581025</xdr:colOff>
      <xdr:row>4</xdr:row>
      <xdr:rowOff>180974</xdr:rowOff>
    </xdr:from>
    <xdr:to>
      <xdr:col>23</xdr:col>
      <xdr:colOff>104775</xdr:colOff>
      <xdr:row>19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B1" sqref="B1:G1"/>
    </sheetView>
  </sheetViews>
  <sheetFormatPr defaultRowHeight="15" x14ac:dyDescent="0.25"/>
  <cols>
    <col min="1" max="1" width="13.28515625" bestFit="1" customWidth="1"/>
  </cols>
  <sheetData>
    <row r="1" spans="1:8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14</v>
      </c>
      <c r="B2">
        <v>115</v>
      </c>
      <c r="C2">
        <v>88</v>
      </c>
      <c r="D2">
        <v>34</v>
      </c>
      <c r="E2">
        <v>6</v>
      </c>
      <c r="F2">
        <v>11</v>
      </c>
      <c r="G2">
        <v>18</v>
      </c>
      <c r="H2">
        <v>270</v>
      </c>
    </row>
    <row r="3" spans="1:8" x14ac:dyDescent="0.25">
      <c r="A3" t="s">
        <v>15</v>
      </c>
      <c r="B3">
        <v>116</v>
      </c>
      <c r="C3">
        <v>64</v>
      </c>
      <c r="D3">
        <v>43</v>
      </c>
      <c r="E3">
        <v>12</v>
      </c>
      <c r="F3">
        <v>13</v>
      </c>
      <c r="G3">
        <v>22</v>
      </c>
      <c r="H3">
        <v>270</v>
      </c>
    </row>
    <row r="4" spans="1:8" x14ac:dyDescent="0.25">
      <c r="A4" t="s">
        <v>0</v>
      </c>
      <c r="B4">
        <f>ROUND((B3/270)*100,1)</f>
        <v>43</v>
      </c>
      <c r="C4">
        <f>ROUND((C3/270)*100,1)</f>
        <v>23.7</v>
      </c>
      <c r="D4">
        <f>ROUND((D3/270)*100,1)</f>
        <v>15.9</v>
      </c>
      <c r="E4">
        <f>ROUND((E3/270)*100,1)</f>
        <v>4.4000000000000004</v>
      </c>
      <c r="F4">
        <f>ROUND((F3/270)*100,1)</f>
        <v>4.8</v>
      </c>
      <c r="G4">
        <f>ROUND((G3/270)*100,1)</f>
        <v>8.1</v>
      </c>
    </row>
    <row r="5" spans="1:8" x14ac:dyDescent="0.25">
      <c r="A5" t="s">
        <v>22</v>
      </c>
      <c r="B5">
        <f>ROUND((B2/270)*100,1)</f>
        <v>42.6</v>
      </c>
      <c r="C5">
        <f t="shared" ref="C5:G5" si="0">ROUND((C2/270)*100,1)</f>
        <v>32.6</v>
      </c>
      <c r="D5">
        <f t="shared" si="0"/>
        <v>12.6</v>
      </c>
      <c r="E5">
        <f t="shared" si="0"/>
        <v>2.2000000000000002</v>
      </c>
      <c r="F5">
        <f t="shared" si="0"/>
        <v>4.0999999999999996</v>
      </c>
      <c r="G5">
        <f t="shared" si="0"/>
        <v>6.7</v>
      </c>
    </row>
    <row r="6" spans="1:8" x14ac:dyDescent="0.25">
      <c r="A6" t="s">
        <v>8</v>
      </c>
      <c r="B6">
        <v>26</v>
      </c>
      <c r="C6">
        <v>34</v>
      </c>
      <c r="D6">
        <v>15</v>
      </c>
      <c r="E6">
        <v>4</v>
      </c>
      <c r="G6">
        <v>21</v>
      </c>
    </row>
    <row r="7" spans="1:8" x14ac:dyDescent="0.25">
      <c r="A7" t="s">
        <v>9</v>
      </c>
      <c r="B7">
        <v>23</v>
      </c>
      <c r="C7">
        <v>36</v>
      </c>
      <c r="D7">
        <v>15</v>
      </c>
      <c r="E7">
        <v>4</v>
      </c>
      <c r="G7">
        <v>22</v>
      </c>
    </row>
    <row r="8" spans="1:8" x14ac:dyDescent="0.25">
      <c r="A8" t="s">
        <v>10</v>
      </c>
      <c r="B8">
        <v>25</v>
      </c>
      <c r="C8">
        <v>26</v>
      </c>
      <c r="D8">
        <v>16</v>
      </c>
      <c r="E8">
        <v>3</v>
      </c>
      <c r="G8">
        <v>30</v>
      </c>
    </row>
    <row r="9" spans="1:8" x14ac:dyDescent="0.25">
      <c r="A9" t="s">
        <v>11</v>
      </c>
      <c r="B9">
        <v>30</v>
      </c>
      <c r="C9">
        <v>27</v>
      </c>
      <c r="D9">
        <v>17</v>
      </c>
      <c r="E9">
        <v>4</v>
      </c>
      <c r="G9">
        <v>22</v>
      </c>
    </row>
    <row r="10" spans="1:8" x14ac:dyDescent="0.25">
      <c r="A10" t="s">
        <v>12</v>
      </c>
      <c r="B10">
        <v>29</v>
      </c>
      <c r="C10">
        <v>32</v>
      </c>
      <c r="D10">
        <v>13</v>
      </c>
      <c r="E10">
        <v>3</v>
      </c>
      <c r="G10">
        <v>23</v>
      </c>
    </row>
    <row r="11" spans="1:8" x14ac:dyDescent="0.25">
      <c r="A11" t="s">
        <v>16</v>
      </c>
      <c r="B11">
        <f>ABS(B4-B5)</f>
        <v>0.39999999999999858</v>
      </c>
      <c r="C11">
        <f>ABS(C4-C5)</f>
        <v>8.9000000000000021</v>
      </c>
      <c r="D11">
        <f>ABS(D4-D5)</f>
        <v>3.3000000000000007</v>
      </c>
      <c r="E11">
        <f>ABS(E4-E5)</f>
        <v>2.2000000000000002</v>
      </c>
      <c r="F11">
        <f>ABS(F4-F5)</f>
        <v>0.70000000000000018</v>
      </c>
      <c r="G11">
        <f>ABS(G4-G5)</f>
        <v>1.3999999999999995</v>
      </c>
      <c r="H11">
        <f>SUM(B11:G11)</f>
        <v>16.899999999999999</v>
      </c>
    </row>
    <row r="12" spans="1:8" ht="30" x14ac:dyDescent="0.25">
      <c r="A12" s="1" t="s">
        <v>17</v>
      </c>
      <c r="B12">
        <f>ABS(B4-B6)</f>
        <v>17</v>
      </c>
      <c r="C12">
        <f>ABS(C4-C6)</f>
        <v>10.3</v>
      </c>
      <c r="D12">
        <f>ABS(D4-D6)</f>
        <v>0.90000000000000036</v>
      </c>
      <c r="E12">
        <f>ABS(E4-E6)</f>
        <v>0.40000000000000036</v>
      </c>
      <c r="G12">
        <f>ABS((G4+F4)-G6)</f>
        <v>8.1000000000000014</v>
      </c>
      <c r="H12">
        <f>SUM(B12:G12)</f>
        <v>36.700000000000003</v>
      </c>
    </row>
    <row r="13" spans="1:8" ht="30" x14ac:dyDescent="0.25">
      <c r="A13" s="1" t="s">
        <v>18</v>
      </c>
      <c r="B13">
        <f>ABS(B4-B7)</f>
        <v>20</v>
      </c>
      <c r="C13">
        <f>ABS(C4-C7)</f>
        <v>12.3</v>
      </c>
      <c r="D13">
        <f>ABS(D4-D7)</f>
        <v>0.90000000000000036</v>
      </c>
      <c r="E13">
        <f>ABS(E4-E7)</f>
        <v>0.40000000000000036</v>
      </c>
      <c r="G13">
        <f>ABS(G4+F4-G7)</f>
        <v>9.1000000000000014</v>
      </c>
      <c r="H13">
        <f>SUM(B13:G13)</f>
        <v>42.699999999999996</v>
      </c>
    </row>
    <row r="14" spans="1:8" ht="30" x14ac:dyDescent="0.25">
      <c r="A14" s="1" t="s">
        <v>19</v>
      </c>
      <c r="B14">
        <f>ABS(B8-B4)</f>
        <v>18</v>
      </c>
      <c r="C14">
        <f>ABS(C8-C4)</f>
        <v>2.3000000000000007</v>
      </c>
      <c r="D14">
        <f>ABS(D8-D4)</f>
        <v>9.9999999999999645E-2</v>
      </c>
      <c r="E14">
        <f>ABS(E8-E4)</f>
        <v>1.4000000000000004</v>
      </c>
      <c r="G14">
        <f>ABS(F4+G4-G8)</f>
        <v>17.100000000000001</v>
      </c>
      <c r="H14">
        <f>SUM(B14:G14)</f>
        <v>38.9</v>
      </c>
    </row>
    <row r="15" spans="1:8" ht="30" x14ac:dyDescent="0.25">
      <c r="A15" s="1" t="s">
        <v>20</v>
      </c>
      <c r="B15">
        <f>ABS(B4-B9)</f>
        <v>13</v>
      </c>
      <c r="C15">
        <f>ABS(C4-C9)</f>
        <v>3.3000000000000007</v>
      </c>
      <c r="D15">
        <f>ABS(D4-D9)</f>
        <v>1.0999999999999996</v>
      </c>
      <c r="E15">
        <f>ABS(E4-E9)</f>
        <v>0.40000000000000036</v>
      </c>
      <c r="G15">
        <f>ABS(F4+G4-G9)</f>
        <v>9.1000000000000014</v>
      </c>
      <c r="H15">
        <f>SUM(B15:G15)</f>
        <v>26.9</v>
      </c>
    </row>
    <row r="16" spans="1:8" ht="30" x14ac:dyDescent="0.25">
      <c r="A16" s="1" t="s">
        <v>21</v>
      </c>
      <c r="B16">
        <f>ABS(B10-B4)</f>
        <v>14</v>
      </c>
      <c r="C16">
        <f>ABS(C10-C4)</f>
        <v>8.3000000000000007</v>
      </c>
      <c r="D16">
        <f>ABS(D10-D4)</f>
        <v>2.9000000000000004</v>
      </c>
      <c r="E16">
        <f>ABS(E10-E4)</f>
        <v>1.4000000000000004</v>
      </c>
      <c r="G16">
        <f>ABS(G4+F4-G10)</f>
        <v>10.100000000000001</v>
      </c>
      <c r="H16">
        <f>SUM(B16:G16)</f>
        <v>36.700000000000003</v>
      </c>
    </row>
    <row r="18" spans="7:8" ht="30" x14ac:dyDescent="0.25">
      <c r="G18" s="1" t="s">
        <v>13</v>
      </c>
      <c r="H18">
        <f>SUM(H12:H16)/5</f>
        <v>36.38000000000001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2018-09-22T00:47:03Z</dcterms:modified>
</cp:coreProperties>
</file>