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upbeduco-my.sharepoint.com/personal/daniel_pacheco_upb_edu_co/Documents/0 COURSES, PROJECT &amp; LEARNING/GitHub/MonacoBar/"/>
    </mc:Choice>
  </mc:AlternateContent>
  <xr:revisionPtr revIDLastSave="1" documentId="13_ncr:1_{96C11AB4-E4E9-4119-91BE-A623D48827BA}" xr6:coauthVersionLast="47" xr6:coauthVersionMax="47" xr10:uidLastSave="{0FEAA595-E9DC-4675-A8E9-4AA83DDF7F63}"/>
  <bookViews>
    <workbookView xWindow="-108" yWindow="-108" windowWidth="23256" windowHeight="12456" activeTab="4" xr2:uid="{A12396AD-E1F3-4911-A9D7-7AEFDA9BB64A}"/>
  </bookViews>
  <sheets>
    <sheet name="Hoja1" sheetId="1" r:id="rId1"/>
    <sheet name="CERVEZAS" sheetId="2" r:id="rId2"/>
    <sheet name="Sheet1" sheetId="6" r:id="rId3"/>
    <sheet name="LICORES" sheetId="3" r:id="rId4"/>
    <sheet name="BEBIDAS" sheetId="5" r:id="rId5"/>
    <sheet name="BBDD" sheetId="4" r:id="rId6"/>
  </sheets>
  <externalReferences>
    <externalReference r:id="rId7"/>
  </externalReferences>
  <definedNames>
    <definedName name="_xlnm._FilterDatabase" localSheetId="5" hidden="1">BBDD!$A$1:$P$2243</definedName>
    <definedName name="_xlnm._FilterDatabase" localSheetId="4" hidden="1">BEBIDAS!$M$16:$P$16</definedName>
    <definedName name="_xlnm._FilterDatabase" localSheetId="1" hidden="1">CERVEZAS!$P$18:$S$30</definedName>
    <definedName name="_xlnm._FilterDatabase" localSheetId="0" hidden="1">Hoja1!$S$1:$AA$118</definedName>
    <definedName name="_xlnm._FilterDatabase" localSheetId="3" hidden="1">LICORES!$A$1:$G$26</definedName>
    <definedName name="_xlnm._FilterDatabase" localSheetId="2" hidden="1">Sheet1!$F$9:$F$9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Q20" i="2"/>
  <c r="Q27" i="2"/>
  <c r="Q21" i="2"/>
  <c r="Q29" i="2"/>
  <c r="Q28" i="2"/>
  <c r="Q25" i="2"/>
  <c r="Q19" i="2"/>
  <c r="Q22" i="2"/>
  <c r="Q24" i="2"/>
  <c r="Q23" i="2"/>
  <c r="Q30" i="2"/>
  <c r="Q26" i="2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17" i="5"/>
  <c r="Y16" i="5"/>
  <c r="Y15" i="5"/>
  <c r="Y14" i="5"/>
  <c r="Y13" i="5"/>
  <c r="AA8" i="5"/>
  <c r="AA9" i="5"/>
  <c r="AA10" i="5"/>
  <c r="AA11" i="5"/>
  <c r="AA12" i="5"/>
  <c r="AA13" i="5"/>
  <c r="AA14" i="5"/>
  <c r="AA15" i="5"/>
  <c r="AA16" i="5"/>
  <c r="Y12" i="5"/>
  <c r="Y11" i="5"/>
  <c r="Y7" i="5"/>
  <c r="AA7" i="5"/>
  <c r="Y8" i="5"/>
  <c r="Y9" i="5"/>
  <c r="Y10" i="5"/>
  <c r="AA6" i="5"/>
  <c r="Y6" i="5"/>
  <c r="AA5" i="5"/>
  <c r="Y5" i="5"/>
  <c r="AA4" i="5"/>
  <c r="Y4" i="5"/>
  <c r="AA3" i="5"/>
  <c r="Y3" i="5"/>
  <c r="AA2" i="5"/>
  <c r="Y2" i="5"/>
  <c r="O14" i="5"/>
  <c r="Q14" i="5"/>
  <c r="O12" i="5"/>
  <c r="Q12" i="5"/>
  <c r="O13" i="5"/>
  <c r="Q13" i="5"/>
  <c r="Q11" i="5"/>
  <c r="O11" i="5"/>
  <c r="Q10" i="5"/>
  <c r="O10" i="5"/>
  <c r="Q9" i="5"/>
  <c r="O9" i="5"/>
  <c r="Q8" i="5"/>
  <c r="O8" i="5"/>
  <c r="Q7" i="5"/>
  <c r="O7" i="5"/>
  <c r="Q6" i="5"/>
  <c r="O6" i="5"/>
  <c r="Q5" i="5"/>
  <c r="O5" i="5"/>
  <c r="Q4" i="5"/>
  <c r="O4" i="5"/>
  <c r="Q3" i="5"/>
  <c r="O3" i="5"/>
  <c r="Q2" i="5"/>
  <c r="O2" i="5"/>
  <c r="E3" i="5"/>
  <c r="E4" i="5"/>
  <c r="E5" i="5"/>
  <c r="E6" i="5"/>
  <c r="E7" i="5"/>
  <c r="E8" i="5"/>
  <c r="E9" i="5"/>
  <c r="E10" i="5"/>
  <c r="E11" i="5"/>
  <c r="G3" i="5"/>
  <c r="G4" i="5"/>
  <c r="G5" i="5"/>
  <c r="G6" i="5"/>
  <c r="G7" i="5"/>
  <c r="G8" i="5"/>
  <c r="G9" i="5"/>
  <c r="G10" i="5"/>
  <c r="G11" i="5"/>
  <c r="E2" i="5" l="1"/>
  <c r="G9" i="3"/>
  <c r="G3" i="3" l="1"/>
  <c r="G4" i="3"/>
  <c r="G5" i="3"/>
  <c r="G6" i="3"/>
  <c r="G7" i="3"/>
  <c r="G8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P2243" i="4" l="1"/>
  <c r="O2243" i="4"/>
  <c r="N2243" i="4"/>
  <c r="I2243" i="4"/>
  <c r="H2243" i="4"/>
  <c r="G2243" i="4"/>
  <c r="P2242" i="4"/>
  <c r="O2242" i="4"/>
  <c r="N2242" i="4"/>
  <c r="I2242" i="4"/>
  <c r="H2242" i="4"/>
  <c r="G2242" i="4"/>
  <c r="P2241" i="4"/>
  <c r="O2241" i="4"/>
  <c r="N2241" i="4"/>
  <c r="I2241" i="4"/>
  <c r="H2241" i="4"/>
  <c r="G2241" i="4"/>
  <c r="P2240" i="4"/>
  <c r="O2240" i="4"/>
  <c r="N2240" i="4"/>
  <c r="I2240" i="4"/>
  <c r="H2240" i="4"/>
  <c r="G2240" i="4"/>
  <c r="P2239" i="4"/>
  <c r="O2239" i="4"/>
  <c r="N2239" i="4"/>
  <c r="I2239" i="4"/>
  <c r="H2239" i="4"/>
  <c r="G2239" i="4"/>
  <c r="P2238" i="4"/>
  <c r="O2238" i="4"/>
  <c r="N2238" i="4"/>
  <c r="I2238" i="4"/>
  <c r="H2238" i="4"/>
  <c r="G2238" i="4"/>
  <c r="P2237" i="4"/>
  <c r="O2237" i="4"/>
  <c r="N2237" i="4"/>
  <c r="I2237" i="4"/>
  <c r="H2237" i="4"/>
  <c r="G2237" i="4"/>
  <c r="P2236" i="4"/>
  <c r="O2236" i="4"/>
  <c r="N2236" i="4"/>
  <c r="I2236" i="4"/>
  <c r="H2236" i="4"/>
  <c r="G2236" i="4"/>
  <c r="P2235" i="4"/>
  <c r="O2235" i="4"/>
  <c r="N2235" i="4"/>
  <c r="I2235" i="4"/>
  <c r="H2235" i="4"/>
  <c r="G2235" i="4"/>
  <c r="P2234" i="4"/>
  <c r="O2234" i="4"/>
  <c r="N2234" i="4"/>
  <c r="I2234" i="4"/>
  <c r="H2234" i="4"/>
  <c r="G2234" i="4"/>
  <c r="P2233" i="4"/>
  <c r="O2233" i="4"/>
  <c r="N2233" i="4"/>
  <c r="I2233" i="4"/>
  <c r="H2233" i="4"/>
  <c r="G2233" i="4"/>
  <c r="P2232" i="4"/>
  <c r="O2232" i="4"/>
  <c r="N2232" i="4"/>
  <c r="I2232" i="4"/>
  <c r="H2232" i="4"/>
  <c r="G2232" i="4"/>
  <c r="P2231" i="4"/>
  <c r="O2231" i="4"/>
  <c r="N2231" i="4"/>
  <c r="I2231" i="4"/>
  <c r="H2231" i="4"/>
  <c r="G2231" i="4"/>
  <c r="P2230" i="4"/>
  <c r="O2230" i="4"/>
  <c r="N2230" i="4"/>
  <c r="I2230" i="4"/>
  <c r="H2230" i="4"/>
  <c r="G2230" i="4"/>
  <c r="P2229" i="4"/>
  <c r="O2229" i="4"/>
  <c r="N2229" i="4"/>
  <c r="I2229" i="4"/>
  <c r="H2229" i="4"/>
  <c r="G2229" i="4"/>
  <c r="P2228" i="4"/>
  <c r="O2228" i="4"/>
  <c r="N2228" i="4"/>
  <c r="I2228" i="4"/>
  <c r="H2228" i="4"/>
  <c r="G2228" i="4"/>
  <c r="P2227" i="4"/>
  <c r="O2227" i="4"/>
  <c r="N2227" i="4"/>
  <c r="I2227" i="4"/>
  <c r="H2227" i="4"/>
  <c r="G2227" i="4"/>
  <c r="P2226" i="4"/>
  <c r="O2226" i="4"/>
  <c r="N2226" i="4"/>
  <c r="I2226" i="4"/>
  <c r="H2226" i="4"/>
  <c r="G2226" i="4"/>
  <c r="P2225" i="4"/>
  <c r="O2225" i="4"/>
  <c r="N2225" i="4"/>
  <c r="I2225" i="4"/>
  <c r="H2225" i="4"/>
  <c r="G2225" i="4"/>
  <c r="P2224" i="4"/>
  <c r="O2224" i="4"/>
  <c r="N2224" i="4"/>
  <c r="I2224" i="4"/>
  <c r="H2224" i="4"/>
  <c r="G2224" i="4"/>
  <c r="P2223" i="4"/>
  <c r="O2223" i="4"/>
  <c r="N2223" i="4"/>
  <c r="I2223" i="4"/>
  <c r="H2223" i="4"/>
  <c r="G2223" i="4"/>
  <c r="P2222" i="4"/>
  <c r="O2222" i="4"/>
  <c r="N2222" i="4"/>
  <c r="I2222" i="4"/>
  <c r="H2222" i="4"/>
  <c r="G2222" i="4"/>
  <c r="P2221" i="4"/>
  <c r="O2221" i="4"/>
  <c r="N2221" i="4"/>
  <c r="I2221" i="4"/>
  <c r="H2221" i="4"/>
  <c r="G2221" i="4"/>
  <c r="P2220" i="4"/>
  <c r="O2220" i="4"/>
  <c r="N2220" i="4"/>
  <c r="I2220" i="4"/>
  <c r="H2220" i="4"/>
  <c r="G2220" i="4"/>
  <c r="P2219" i="4"/>
  <c r="O2219" i="4"/>
  <c r="N2219" i="4"/>
  <c r="I2219" i="4"/>
  <c r="H2219" i="4"/>
  <c r="G2219" i="4"/>
  <c r="P2218" i="4"/>
  <c r="O2218" i="4"/>
  <c r="N2218" i="4"/>
  <c r="I2218" i="4"/>
  <c r="H2218" i="4"/>
  <c r="G2218" i="4"/>
  <c r="P2217" i="4"/>
  <c r="O2217" i="4"/>
  <c r="N2217" i="4"/>
  <c r="I2217" i="4"/>
  <c r="H2217" i="4"/>
  <c r="G2217" i="4"/>
  <c r="P2216" i="4"/>
  <c r="O2216" i="4"/>
  <c r="N2216" i="4"/>
  <c r="I2216" i="4"/>
  <c r="H2216" i="4"/>
  <c r="G2216" i="4"/>
  <c r="P2215" i="4"/>
  <c r="O2215" i="4"/>
  <c r="N2215" i="4"/>
  <c r="I2215" i="4"/>
  <c r="H2215" i="4"/>
  <c r="G2215" i="4"/>
  <c r="P2214" i="4"/>
  <c r="O2214" i="4"/>
  <c r="N2214" i="4"/>
  <c r="I2214" i="4"/>
  <c r="H2214" i="4"/>
  <c r="G2214" i="4"/>
  <c r="P2213" i="4"/>
  <c r="O2213" i="4"/>
  <c r="N2213" i="4"/>
  <c r="I2213" i="4"/>
  <c r="H2213" i="4"/>
  <c r="G2213" i="4"/>
  <c r="P2212" i="4"/>
  <c r="O2212" i="4"/>
  <c r="N2212" i="4"/>
  <c r="I2212" i="4"/>
  <c r="H2212" i="4"/>
  <c r="G2212" i="4"/>
  <c r="P2211" i="4"/>
  <c r="O2211" i="4"/>
  <c r="N2211" i="4"/>
  <c r="I2211" i="4"/>
  <c r="H2211" i="4"/>
  <c r="G2211" i="4"/>
  <c r="P2210" i="4"/>
  <c r="O2210" i="4"/>
  <c r="N2210" i="4"/>
  <c r="I2210" i="4"/>
  <c r="H2210" i="4"/>
  <c r="G2210" i="4"/>
  <c r="P2209" i="4"/>
  <c r="O2209" i="4"/>
  <c r="N2209" i="4"/>
  <c r="I2209" i="4"/>
  <c r="H2209" i="4"/>
  <c r="G2209" i="4"/>
  <c r="P2208" i="4"/>
  <c r="O2208" i="4"/>
  <c r="N2208" i="4"/>
  <c r="I2208" i="4"/>
  <c r="H2208" i="4"/>
  <c r="G2208" i="4"/>
  <c r="P2207" i="4"/>
  <c r="O2207" i="4"/>
  <c r="N2207" i="4"/>
  <c r="I2207" i="4"/>
  <c r="H2207" i="4"/>
  <c r="G2207" i="4"/>
  <c r="P2206" i="4"/>
  <c r="O2206" i="4"/>
  <c r="N2206" i="4"/>
  <c r="I2206" i="4"/>
  <c r="H2206" i="4"/>
  <c r="G2206" i="4"/>
  <c r="P2205" i="4"/>
  <c r="O2205" i="4"/>
  <c r="N2205" i="4"/>
  <c r="I2205" i="4"/>
  <c r="H2205" i="4"/>
  <c r="G2205" i="4"/>
  <c r="P2204" i="4"/>
  <c r="O2204" i="4"/>
  <c r="N2204" i="4"/>
  <c r="I2204" i="4"/>
  <c r="H2204" i="4"/>
  <c r="G2204" i="4"/>
  <c r="P2203" i="4"/>
  <c r="O2203" i="4"/>
  <c r="N2203" i="4"/>
  <c r="I2203" i="4"/>
  <c r="H2203" i="4"/>
  <c r="G2203" i="4"/>
  <c r="P2202" i="4"/>
  <c r="O2202" i="4"/>
  <c r="N2202" i="4"/>
  <c r="I2202" i="4"/>
  <c r="H2202" i="4"/>
  <c r="G2202" i="4"/>
  <c r="P2201" i="4"/>
  <c r="O2201" i="4"/>
  <c r="N2201" i="4"/>
  <c r="I2201" i="4"/>
  <c r="H2201" i="4"/>
  <c r="G2201" i="4"/>
  <c r="P2200" i="4"/>
  <c r="O2200" i="4"/>
  <c r="N2200" i="4"/>
  <c r="I2200" i="4"/>
  <c r="H2200" i="4"/>
  <c r="G2200" i="4"/>
  <c r="P2199" i="4"/>
  <c r="O2199" i="4"/>
  <c r="N2199" i="4"/>
  <c r="I2199" i="4"/>
  <c r="H2199" i="4"/>
  <c r="G2199" i="4"/>
  <c r="P2198" i="4"/>
  <c r="O2198" i="4"/>
  <c r="N2198" i="4"/>
  <c r="I2198" i="4"/>
  <c r="H2198" i="4"/>
  <c r="G2198" i="4"/>
  <c r="P2197" i="4"/>
  <c r="O2197" i="4"/>
  <c r="N2197" i="4"/>
  <c r="I2197" i="4"/>
  <c r="H2197" i="4"/>
  <c r="G2197" i="4"/>
  <c r="P2196" i="4"/>
  <c r="O2196" i="4"/>
  <c r="N2196" i="4"/>
  <c r="I2196" i="4"/>
  <c r="H2196" i="4"/>
  <c r="G2196" i="4"/>
  <c r="P2195" i="4"/>
  <c r="O2195" i="4"/>
  <c r="N2195" i="4"/>
  <c r="I2195" i="4"/>
  <c r="H2195" i="4"/>
  <c r="G2195" i="4"/>
  <c r="P2194" i="4"/>
  <c r="O2194" i="4"/>
  <c r="N2194" i="4"/>
  <c r="I2194" i="4"/>
  <c r="H2194" i="4"/>
  <c r="G2194" i="4"/>
  <c r="P2193" i="4"/>
  <c r="O2193" i="4"/>
  <c r="N2193" i="4"/>
  <c r="I2193" i="4"/>
  <c r="H2193" i="4"/>
  <c r="G2193" i="4"/>
  <c r="P2192" i="4"/>
  <c r="O2192" i="4"/>
  <c r="N2192" i="4"/>
  <c r="I2192" i="4"/>
  <c r="H2192" i="4"/>
  <c r="G2192" i="4"/>
  <c r="P2191" i="4"/>
  <c r="O2191" i="4"/>
  <c r="N2191" i="4"/>
  <c r="I2191" i="4"/>
  <c r="H2191" i="4"/>
  <c r="G2191" i="4"/>
  <c r="P2190" i="4"/>
  <c r="O2190" i="4"/>
  <c r="N2190" i="4"/>
  <c r="I2190" i="4"/>
  <c r="H2190" i="4"/>
  <c r="G2190" i="4"/>
  <c r="P2189" i="4"/>
  <c r="O2189" i="4"/>
  <c r="N2189" i="4"/>
  <c r="I2189" i="4"/>
  <c r="H2189" i="4"/>
  <c r="G2189" i="4"/>
  <c r="P2188" i="4"/>
  <c r="O2188" i="4"/>
  <c r="N2188" i="4"/>
  <c r="I2188" i="4"/>
  <c r="H2188" i="4"/>
  <c r="G2188" i="4"/>
  <c r="P2187" i="4"/>
  <c r="O2187" i="4"/>
  <c r="N2187" i="4"/>
  <c r="I2187" i="4"/>
  <c r="H2187" i="4"/>
  <c r="G2187" i="4"/>
  <c r="P2186" i="4"/>
  <c r="O2186" i="4"/>
  <c r="N2186" i="4"/>
  <c r="I2186" i="4"/>
  <c r="H2186" i="4"/>
  <c r="G2186" i="4"/>
  <c r="P2185" i="4"/>
  <c r="O2185" i="4"/>
  <c r="N2185" i="4"/>
  <c r="I2185" i="4"/>
  <c r="H2185" i="4"/>
  <c r="G2185" i="4"/>
  <c r="P2184" i="4"/>
  <c r="O2184" i="4"/>
  <c r="N2184" i="4"/>
  <c r="I2184" i="4"/>
  <c r="H2184" i="4"/>
  <c r="G2184" i="4"/>
  <c r="P2183" i="4"/>
  <c r="O2183" i="4"/>
  <c r="N2183" i="4"/>
  <c r="I2183" i="4"/>
  <c r="H2183" i="4"/>
  <c r="G2183" i="4"/>
  <c r="P2182" i="4"/>
  <c r="O2182" i="4"/>
  <c r="N2182" i="4"/>
  <c r="I2182" i="4"/>
  <c r="H2182" i="4"/>
  <c r="G2182" i="4"/>
  <c r="P2181" i="4"/>
  <c r="O2181" i="4"/>
  <c r="N2181" i="4"/>
  <c r="I2181" i="4"/>
  <c r="H2181" i="4"/>
  <c r="G2181" i="4"/>
  <c r="P2180" i="4"/>
  <c r="O2180" i="4"/>
  <c r="N2180" i="4"/>
  <c r="I2180" i="4"/>
  <c r="H2180" i="4"/>
  <c r="G2180" i="4"/>
  <c r="P2179" i="4"/>
  <c r="O2179" i="4"/>
  <c r="N2179" i="4"/>
  <c r="I2179" i="4"/>
  <c r="H2179" i="4"/>
  <c r="G2179" i="4"/>
  <c r="P2178" i="4"/>
  <c r="O2178" i="4"/>
  <c r="N2178" i="4"/>
  <c r="I2178" i="4"/>
  <c r="H2178" i="4"/>
  <c r="G2178" i="4"/>
  <c r="P2177" i="4"/>
  <c r="O2177" i="4"/>
  <c r="N2177" i="4"/>
  <c r="I2177" i="4"/>
  <c r="H2177" i="4"/>
  <c r="G2177" i="4"/>
  <c r="P2176" i="4"/>
  <c r="O2176" i="4"/>
  <c r="N2176" i="4"/>
  <c r="I2176" i="4"/>
  <c r="H2176" i="4"/>
  <c r="G2176" i="4"/>
  <c r="P2175" i="4"/>
  <c r="O2175" i="4"/>
  <c r="N2175" i="4"/>
  <c r="I2175" i="4"/>
  <c r="H2175" i="4"/>
  <c r="G2175" i="4"/>
  <c r="P2174" i="4"/>
  <c r="O2174" i="4"/>
  <c r="N2174" i="4"/>
  <c r="I2174" i="4"/>
  <c r="H2174" i="4"/>
  <c r="G2174" i="4"/>
  <c r="P2173" i="4"/>
  <c r="O2173" i="4"/>
  <c r="N2173" i="4"/>
  <c r="I2173" i="4"/>
  <c r="H2173" i="4"/>
  <c r="G2173" i="4"/>
  <c r="P2172" i="4"/>
  <c r="O2172" i="4"/>
  <c r="N2172" i="4"/>
  <c r="I2172" i="4"/>
  <c r="H2172" i="4"/>
  <c r="G2172" i="4"/>
  <c r="P2171" i="4"/>
  <c r="O2171" i="4"/>
  <c r="N2171" i="4"/>
  <c r="I2171" i="4"/>
  <c r="H2171" i="4"/>
  <c r="G2171" i="4"/>
  <c r="P2170" i="4"/>
  <c r="O2170" i="4"/>
  <c r="N2170" i="4"/>
  <c r="I2170" i="4"/>
  <c r="H2170" i="4"/>
  <c r="G2170" i="4"/>
  <c r="P2169" i="4"/>
  <c r="O2169" i="4"/>
  <c r="N2169" i="4"/>
  <c r="I2169" i="4"/>
  <c r="H2169" i="4"/>
  <c r="G2169" i="4"/>
  <c r="P2168" i="4"/>
  <c r="O2168" i="4"/>
  <c r="N2168" i="4"/>
  <c r="I2168" i="4"/>
  <c r="H2168" i="4"/>
  <c r="G2168" i="4"/>
  <c r="P2167" i="4"/>
  <c r="O2167" i="4"/>
  <c r="N2167" i="4"/>
  <c r="I2167" i="4"/>
  <c r="H2167" i="4"/>
  <c r="G2167" i="4"/>
  <c r="P2166" i="4"/>
  <c r="O2166" i="4"/>
  <c r="N2166" i="4"/>
  <c r="I2166" i="4"/>
  <c r="H2166" i="4"/>
  <c r="G2166" i="4"/>
  <c r="P2165" i="4"/>
  <c r="O2165" i="4"/>
  <c r="N2165" i="4"/>
  <c r="I2165" i="4"/>
  <c r="H2165" i="4"/>
  <c r="G2165" i="4"/>
  <c r="P2164" i="4"/>
  <c r="O2164" i="4"/>
  <c r="N2164" i="4"/>
  <c r="I2164" i="4"/>
  <c r="H2164" i="4"/>
  <c r="G2164" i="4"/>
  <c r="P2163" i="4"/>
  <c r="O2163" i="4"/>
  <c r="N2163" i="4"/>
  <c r="I2163" i="4"/>
  <c r="H2163" i="4"/>
  <c r="G2163" i="4"/>
  <c r="P2162" i="4"/>
  <c r="O2162" i="4"/>
  <c r="N2162" i="4"/>
  <c r="I2162" i="4"/>
  <c r="H2162" i="4"/>
  <c r="G2162" i="4"/>
  <c r="P2161" i="4"/>
  <c r="O2161" i="4"/>
  <c r="N2161" i="4"/>
  <c r="I2161" i="4"/>
  <c r="H2161" i="4"/>
  <c r="G2161" i="4"/>
  <c r="P2160" i="4"/>
  <c r="O2160" i="4"/>
  <c r="N2160" i="4"/>
  <c r="I2160" i="4"/>
  <c r="H2160" i="4"/>
  <c r="G2160" i="4"/>
  <c r="P2159" i="4"/>
  <c r="O2159" i="4"/>
  <c r="N2159" i="4"/>
  <c r="I2159" i="4"/>
  <c r="H2159" i="4"/>
  <c r="G2159" i="4"/>
  <c r="P2158" i="4"/>
  <c r="O2158" i="4"/>
  <c r="N2158" i="4"/>
  <c r="I2158" i="4"/>
  <c r="H2158" i="4"/>
  <c r="G2158" i="4"/>
  <c r="P2157" i="4"/>
  <c r="O2157" i="4"/>
  <c r="N2157" i="4"/>
  <c r="I2157" i="4"/>
  <c r="H2157" i="4"/>
  <c r="G2157" i="4"/>
  <c r="P2156" i="4"/>
  <c r="O2156" i="4"/>
  <c r="N2156" i="4"/>
  <c r="I2156" i="4"/>
  <c r="H2156" i="4"/>
  <c r="G2156" i="4"/>
  <c r="P2155" i="4"/>
  <c r="O2155" i="4"/>
  <c r="N2155" i="4"/>
  <c r="I2155" i="4"/>
  <c r="H2155" i="4"/>
  <c r="G2155" i="4"/>
  <c r="P2154" i="4"/>
  <c r="O2154" i="4"/>
  <c r="N2154" i="4"/>
  <c r="I2154" i="4"/>
  <c r="H2154" i="4"/>
  <c r="G2154" i="4"/>
  <c r="P2153" i="4"/>
  <c r="O2153" i="4"/>
  <c r="N2153" i="4"/>
  <c r="I2153" i="4"/>
  <c r="H2153" i="4"/>
  <c r="G2153" i="4"/>
  <c r="P2152" i="4"/>
  <c r="O2152" i="4"/>
  <c r="N2152" i="4"/>
  <c r="I2152" i="4"/>
  <c r="H2152" i="4"/>
  <c r="G2152" i="4"/>
  <c r="P2151" i="4"/>
  <c r="O2151" i="4"/>
  <c r="N2151" i="4"/>
  <c r="I2151" i="4"/>
  <c r="H2151" i="4"/>
  <c r="G2151" i="4"/>
  <c r="P2150" i="4"/>
  <c r="O2150" i="4"/>
  <c r="N2150" i="4"/>
  <c r="I2150" i="4"/>
  <c r="H2150" i="4"/>
  <c r="G2150" i="4"/>
  <c r="P2149" i="4"/>
  <c r="O2149" i="4"/>
  <c r="N2149" i="4"/>
  <c r="I2149" i="4"/>
  <c r="H2149" i="4"/>
  <c r="G2149" i="4"/>
  <c r="P2148" i="4"/>
  <c r="O2148" i="4"/>
  <c r="N2148" i="4"/>
  <c r="I2148" i="4"/>
  <c r="H2148" i="4"/>
  <c r="G2148" i="4"/>
  <c r="P2147" i="4"/>
  <c r="O2147" i="4"/>
  <c r="N2147" i="4"/>
  <c r="I2147" i="4"/>
  <c r="H2147" i="4"/>
  <c r="G2147" i="4"/>
  <c r="P2146" i="4"/>
  <c r="O2146" i="4"/>
  <c r="N2146" i="4"/>
  <c r="I2146" i="4"/>
  <c r="H2146" i="4"/>
  <c r="G2146" i="4"/>
  <c r="P2145" i="4"/>
  <c r="O2145" i="4"/>
  <c r="N2145" i="4"/>
  <c r="I2145" i="4"/>
  <c r="H2145" i="4"/>
  <c r="G2145" i="4"/>
  <c r="P2144" i="4"/>
  <c r="O2144" i="4"/>
  <c r="N2144" i="4"/>
  <c r="I2144" i="4"/>
  <c r="H2144" i="4"/>
  <c r="G2144" i="4"/>
  <c r="P2143" i="4"/>
  <c r="O2143" i="4"/>
  <c r="N2143" i="4"/>
  <c r="I2143" i="4"/>
  <c r="H2143" i="4"/>
  <c r="G2143" i="4"/>
  <c r="P2142" i="4"/>
  <c r="O2142" i="4"/>
  <c r="N2142" i="4"/>
  <c r="I2142" i="4"/>
  <c r="H2142" i="4"/>
  <c r="G2142" i="4"/>
  <c r="P2141" i="4"/>
  <c r="O2141" i="4"/>
  <c r="N2141" i="4"/>
  <c r="I2141" i="4"/>
  <c r="H2141" i="4"/>
  <c r="G2141" i="4"/>
  <c r="P2140" i="4"/>
  <c r="O2140" i="4"/>
  <c r="N2140" i="4"/>
  <c r="I2140" i="4"/>
  <c r="H2140" i="4"/>
  <c r="G2140" i="4"/>
  <c r="P2139" i="4"/>
  <c r="O2139" i="4"/>
  <c r="N2139" i="4"/>
  <c r="I2139" i="4"/>
  <c r="H2139" i="4"/>
  <c r="G2139" i="4"/>
  <c r="P2138" i="4"/>
  <c r="O2138" i="4"/>
  <c r="N2138" i="4"/>
  <c r="I2138" i="4"/>
  <c r="H2138" i="4"/>
  <c r="G2138" i="4"/>
  <c r="P2137" i="4"/>
  <c r="O2137" i="4"/>
  <c r="N2137" i="4"/>
  <c r="I2137" i="4"/>
  <c r="H2137" i="4"/>
  <c r="G2137" i="4"/>
  <c r="P2136" i="4"/>
  <c r="O2136" i="4"/>
  <c r="N2136" i="4"/>
  <c r="I2136" i="4"/>
  <c r="H2136" i="4"/>
  <c r="G2136" i="4"/>
  <c r="P2135" i="4"/>
  <c r="O2135" i="4"/>
  <c r="N2135" i="4"/>
  <c r="I2135" i="4"/>
  <c r="H2135" i="4"/>
  <c r="G2135" i="4"/>
  <c r="P2134" i="4"/>
  <c r="O2134" i="4"/>
  <c r="N2134" i="4"/>
  <c r="I2134" i="4"/>
  <c r="H2134" i="4"/>
  <c r="G2134" i="4"/>
  <c r="P2133" i="4"/>
  <c r="O2133" i="4"/>
  <c r="N2133" i="4"/>
  <c r="I2133" i="4"/>
  <c r="H2133" i="4"/>
  <c r="G2133" i="4"/>
  <c r="P2132" i="4"/>
  <c r="O2132" i="4"/>
  <c r="N2132" i="4"/>
  <c r="I2132" i="4"/>
  <c r="H2132" i="4"/>
  <c r="G2132" i="4"/>
  <c r="P2131" i="4"/>
  <c r="O2131" i="4"/>
  <c r="N2131" i="4"/>
  <c r="I2131" i="4"/>
  <c r="H2131" i="4"/>
  <c r="G2131" i="4"/>
  <c r="P2130" i="4"/>
  <c r="O2130" i="4"/>
  <c r="N2130" i="4"/>
  <c r="I2130" i="4"/>
  <c r="H2130" i="4"/>
  <c r="G2130" i="4"/>
  <c r="P2129" i="4"/>
  <c r="O2129" i="4"/>
  <c r="N2129" i="4"/>
  <c r="I2129" i="4"/>
  <c r="H2129" i="4"/>
  <c r="G2129" i="4"/>
  <c r="P2128" i="4"/>
  <c r="O2128" i="4"/>
  <c r="N2128" i="4"/>
  <c r="I2128" i="4"/>
  <c r="H2128" i="4"/>
  <c r="G2128" i="4"/>
  <c r="P2127" i="4"/>
  <c r="O2127" i="4"/>
  <c r="N2127" i="4"/>
  <c r="I2127" i="4"/>
  <c r="H2127" i="4"/>
  <c r="G2127" i="4"/>
  <c r="P2126" i="4"/>
  <c r="O2126" i="4"/>
  <c r="N2126" i="4"/>
  <c r="I2126" i="4"/>
  <c r="H2126" i="4"/>
  <c r="G2126" i="4"/>
  <c r="P2125" i="4"/>
  <c r="O2125" i="4"/>
  <c r="N2125" i="4"/>
  <c r="I2125" i="4"/>
  <c r="H2125" i="4"/>
  <c r="G2125" i="4"/>
  <c r="P2124" i="4"/>
  <c r="O2124" i="4"/>
  <c r="N2124" i="4"/>
  <c r="I2124" i="4"/>
  <c r="H2124" i="4"/>
  <c r="G2124" i="4"/>
  <c r="P2123" i="4"/>
  <c r="O2123" i="4"/>
  <c r="N2123" i="4"/>
  <c r="I2123" i="4"/>
  <c r="H2123" i="4"/>
  <c r="G2123" i="4"/>
  <c r="P2122" i="4"/>
  <c r="O2122" i="4"/>
  <c r="N2122" i="4"/>
  <c r="I2122" i="4"/>
  <c r="H2122" i="4"/>
  <c r="G2122" i="4"/>
  <c r="P2121" i="4"/>
  <c r="O2121" i="4"/>
  <c r="N2121" i="4"/>
  <c r="I2121" i="4"/>
  <c r="H2121" i="4"/>
  <c r="G2121" i="4"/>
  <c r="P2120" i="4"/>
  <c r="O2120" i="4"/>
  <c r="N2120" i="4"/>
  <c r="I2120" i="4"/>
  <c r="H2120" i="4"/>
  <c r="G2120" i="4"/>
  <c r="P2119" i="4"/>
  <c r="O2119" i="4"/>
  <c r="N2119" i="4"/>
  <c r="I2119" i="4"/>
  <c r="H2119" i="4"/>
  <c r="G2119" i="4"/>
  <c r="P2118" i="4"/>
  <c r="O2118" i="4"/>
  <c r="N2118" i="4"/>
  <c r="I2118" i="4"/>
  <c r="H2118" i="4"/>
  <c r="G2118" i="4"/>
  <c r="P2117" i="4"/>
  <c r="O2117" i="4"/>
  <c r="N2117" i="4"/>
  <c r="I2117" i="4"/>
  <c r="H2117" i="4"/>
  <c r="G2117" i="4"/>
  <c r="P2116" i="4"/>
  <c r="O2116" i="4"/>
  <c r="N2116" i="4"/>
  <c r="I2116" i="4"/>
  <c r="H2116" i="4"/>
  <c r="G2116" i="4"/>
  <c r="P2115" i="4"/>
  <c r="O2115" i="4"/>
  <c r="N2115" i="4"/>
  <c r="I2115" i="4"/>
  <c r="H2115" i="4"/>
  <c r="G2115" i="4"/>
  <c r="P2114" i="4"/>
  <c r="O2114" i="4"/>
  <c r="N2114" i="4"/>
  <c r="I2114" i="4"/>
  <c r="H2114" i="4"/>
  <c r="G2114" i="4"/>
  <c r="P2113" i="4"/>
  <c r="O2113" i="4"/>
  <c r="N2113" i="4"/>
  <c r="I2113" i="4"/>
  <c r="H2113" i="4"/>
  <c r="G2113" i="4"/>
  <c r="P2112" i="4"/>
  <c r="O2112" i="4"/>
  <c r="N2112" i="4"/>
  <c r="I2112" i="4"/>
  <c r="H2112" i="4"/>
  <c r="G2112" i="4"/>
  <c r="P2111" i="4"/>
  <c r="O2111" i="4"/>
  <c r="N2111" i="4"/>
  <c r="I2111" i="4"/>
  <c r="H2111" i="4"/>
  <c r="G2111" i="4"/>
  <c r="P2110" i="4"/>
  <c r="O2110" i="4"/>
  <c r="N2110" i="4"/>
  <c r="I2110" i="4"/>
  <c r="H2110" i="4"/>
  <c r="G2110" i="4"/>
  <c r="P2109" i="4"/>
  <c r="O2109" i="4"/>
  <c r="N2109" i="4"/>
  <c r="I2109" i="4"/>
  <c r="H2109" i="4"/>
  <c r="G2109" i="4"/>
  <c r="P2108" i="4"/>
  <c r="O2108" i="4"/>
  <c r="N2108" i="4"/>
  <c r="I2108" i="4"/>
  <c r="H2108" i="4"/>
  <c r="G2108" i="4"/>
  <c r="P2107" i="4"/>
  <c r="O2107" i="4"/>
  <c r="N2107" i="4"/>
  <c r="I2107" i="4"/>
  <c r="H2107" i="4"/>
  <c r="G2107" i="4"/>
  <c r="P2106" i="4"/>
  <c r="O2106" i="4"/>
  <c r="N2106" i="4"/>
  <c r="I2106" i="4"/>
  <c r="H2106" i="4"/>
  <c r="G2106" i="4"/>
  <c r="P2105" i="4"/>
  <c r="O2105" i="4"/>
  <c r="N2105" i="4"/>
  <c r="I2105" i="4"/>
  <c r="H2105" i="4"/>
  <c r="G2105" i="4"/>
  <c r="P2104" i="4"/>
  <c r="O2104" i="4"/>
  <c r="N2104" i="4"/>
  <c r="I2104" i="4"/>
  <c r="H2104" i="4"/>
  <c r="G2104" i="4"/>
  <c r="P2103" i="4"/>
  <c r="O2103" i="4"/>
  <c r="N2103" i="4"/>
  <c r="I2103" i="4"/>
  <c r="H2103" i="4"/>
  <c r="G2103" i="4"/>
  <c r="P2102" i="4"/>
  <c r="O2102" i="4"/>
  <c r="N2102" i="4"/>
  <c r="I2102" i="4"/>
  <c r="H2102" i="4"/>
  <c r="G2102" i="4"/>
  <c r="P2101" i="4"/>
  <c r="O2101" i="4"/>
  <c r="N2101" i="4"/>
  <c r="I2101" i="4"/>
  <c r="H2101" i="4"/>
  <c r="G2101" i="4"/>
  <c r="P2100" i="4"/>
  <c r="O2100" i="4"/>
  <c r="N2100" i="4"/>
  <c r="I2100" i="4"/>
  <c r="H2100" i="4"/>
  <c r="G2100" i="4"/>
  <c r="P2099" i="4"/>
  <c r="O2099" i="4"/>
  <c r="N2099" i="4"/>
  <c r="I2099" i="4"/>
  <c r="H2099" i="4"/>
  <c r="G2099" i="4"/>
  <c r="P2098" i="4"/>
  <c r="O2098" i="4"/>
  <c r="N2098" i="4"/>
  <c r="I2098" i="4"/>
  <c r="H2098" i="4"/>
  <c r="G2098" i="4"/>
  <c r="P2097" i="4"/>
  <c r="O2097" i="4"/>
  <c r="N2097" i="4"/>
  <c r="I2097" i="4"/>
  <c r="H2097" i="4"/>
  <c r="G2097" i="4"/>
  <c r="P2096" i="4"/>
  <c r="O2096" i="4"/>
  <c r="N2096" i="4"/>
  <c r="I2096" i="4"/>
  <c r="H2096" i="4"/>
  <c r="G2096" i="4"/>
  <c r="P2095" i="4"/>
  <c r="O2095" i="4"/>
  <c r="N2095" i="4"/>
  <c r="I2095" i="4"/>
  <c r="H2095" i="4"/>
  <c r="G2095" i="4"/>
  <c r="P2094" i="4"/>
  <c r="O2094" i="4"/>
  <c r="N2094" i="4"/>
  <c r="I2094" i="4"/>
  <c r="H2094" i="4"/>
  <c r="G2094" i="4"/>
  <c r="P2093" i="4"/>
  <c r="O2093" i="4"/>
  <c r="N2093" i="4"/>
  <c r="I2093" i="4"/>
  <c r="H2093" i="4"/>
  <c r="G2093" i="4"/>
  <c r="P2092" i="4"/>
  <c r="O2092" i="4"/>
  <c r="N2092" i="4"/>
  <c r="I2092" i="4"/>
  <c r="H2092" i="4"/>
  <c r="G2092" i="4"/>
  <c r="P2091" i="4"/>
  <c r="O2091" i="4"/>
  <c r="N2091" i="4"/>
  <c r="I2091" i="4"/>
  <c r="H2091" i="4"/>
  <c r="G2091" i="4"/>
  <c r="P2090" i="4"/>
  <c r="O2090" i="4"/>
  <c r="N2090" i="4"/>
  <c r="I2090" i="4"/>
  <c r="H2090" i="4"/>
  <c r="G2090" i="4"/>
  <c r="P2089" i="4"/>
  <c r="O2089" i="4"/>
  <c r="N2089" i="4"/>
  <c r="I2089" i="4"/>
  <c r="H2089" i="4"/>
  <c r="G2089" i="4"/>
  <c r="P2088" i="4"/>
  <c r="O2088" i="4"/>
  <c r="N2088" i="4"/>
  <c r="I2088" i="4"/>
  <c r="H2088" i="4"/>
  <c r="G2088" i="4"/>
  <c r="P2087" i="4"/>
  <c r="O2087" i="4"/>
  <c r="N2087" i="4"/>
  <c r="I2087" i="4"/>
  <c r="H2087" i="4"/>
  <c r="G2087" i="4"/>
  <c r="P2086" i="4"/>
  <c r="O2086" i="4"/>
  <c r="N2086" i="4"/>
  <c r="I2086" i="4"/>
  <c r="H2086" i="4"/>
  <c r="G2086" i="4"/>
  <c r="P2085" i="4"/>
  <c r="O2085" i="4"/>
  <c r="N2085" i="4"/>
  <c r="I2085" i="4"/>
  <c r="H2085" i="4"/>
  <c r="G2085" i="4"/>
  <c r="P2084" i="4"/>
  <c r="O2084" i="4"/>
  <c r="N2084" i="4"/>
  <c r="I2084" i="4"/>
  <c r="H2084" i="4"/>
  <c r="G2084" i="4"/>
  <c r="P2083" i="4"/>
  <c r="O2083" i="4"/>
  <c r="N2083" i="4"/>
  <c r="I2083" i="4"/>
  <c r="H2083" i="4"/>
  <c r="G2083" i="4"/>
  <c r="P2082" i="4"/>
  <c r="O2082" i="4"/>
  <c r="N2082" i="4"/>
  <c r="I2082" i="4"/>
  <c r="H2082" i="4"/>
  <c r="G2082" i="4"/>
  <c r="P2081" i="4"/>
  <c r="O2081" i="4"/>
  <c r="N2081" i="4"/>
  <c r="I2081" i="4"/>
  <c r="H2081" i="4"/>
  <c r="G2081" i="4"/>
  <c r="P2080" i="4"/>
  <c r="O2080" i="4"/>
  <c r="N2080" i="4"/>
  <c r="I2080" i="4"/>
  <c r="H2080" i="4"/>
  <c r="G2080" i="4"/>
  <c r="P2079" i="4"/>
  <c r="O2079" i="4"/>
  <c r="N2079" i="4"/>
  <c r="I2079" i="4"/>
  <c r="H2079" i="4"/>
  <c r="G2079" i="4"/>
  <c r="P2078" i="4"/>
  <c r="O2078" i="4"/>
  <c r="N2078" i="4"/>
  <c r="I2078" i="4"/>
  <c r="H2078" i="4"/>
  <c r="G2078" i="4"/>
  <c r="P2077" i="4"/>
  <c r="O2077" i="4"/>
  <c r="N2077" i="4"/>
  <c r="I2077" i="4"/>
  <c r="H2077" i="4"/>
  <c r="G2077" i="4"/>
  <c r="P2076" i="4"/>
  <c r="O2076" i="4"/>
  <c r="N2076" i="4"/>
  <c r="I2076" i="4"/>
  <c r="H2076" i="4"/>
  <c r="G2076" i="4"/>
  <c r="P2075" i="4"/>
  <c r="O2075" i="4"/>
  <c r="N2075" i="4"/>
  <c r="I2075" i="4"/>
  <c r="H2075" i="4"/>
  <c r="G2075" i="4"/>
  <c r="P2074" i="4"/>
  <c r="O2074" i="4"/>
  <c r="N2074" i="4"/>
  <c r="I2074" i="4"/>
  <c r="H2074" i="4"/>
  <c r="G2074" i="4"/>
  <c r="P2073" i="4"/>
  <c r="O2073" i="4"/>
  <c r="N2073" i="4"/>
  <c r="I2073" i="4"/>
  <c r="H2073" i="4"/>
  <c r="G2073" i="4"/>
  <c r="P2072" i="4"/>
  <c r="O2072" i="4"/>
  <c r="N2072" i="4"/>
  <c r="I2072" i="4"/>
  <c r="H2072" i="4"/>
  <c r="G2072" i="4"/>
  <c r="P2071" i="4"/>
  <c r="O2071" i="4"/>
  <c r="N2071" i="4"/>
  <c r="I2071" i="4"/>
  <c r="H2071" i="4"/>
  <c r="G2071" i="4"/>
  <c r="P2070" i="4"/>
  <c r="O2070" i="4"/>
  <c r="N2070" i="4"/>
  <c r="I2070" i="4"/>
  <c r="H2070" i="4"/>
  <c r="G2070" i="4"/>
  <c r="P2069" i="4"/>
  <c r="O2069" i="4"/>
  <c r="N2069" i="4"/>
  <c r="I2069" i="4"/>
  <c r="H2069" i="4"/>
  <c r="G2069" i="4"/>
  <c r="P2068" i="4"/>
  <c r="O2068" i="4"/>
  <c r="N2068" i="4"/>
  <c r="I2068" i="4"/>
  <c r="H2068" i="4"/>
  <c r="G2068" i="4"/>
  <c r="P2067" i="4"/>
  <c r="O2067" i="4"/>
  <c r="N2067" i="4"/>
  <c r="I2067" i="4"/>
  <c r="H2067" i="4"/>
  <c r="G2067" i="4"/>
  <c r="P2066" i="4"/>
  <c r="O2066" i="4"/>
  <c r="N2066" i="4"/>
  <c r="I2066" i="4"/>
  <c r="H2066" i="4"/>
  <c r="G2066" i="4"/>
  <c r="P2065" i="4"/>
  <c r="O2065" i="4"/>
  <c r="N2065" i="4"/>
  <c r="I2065" i="4"/>
  <c r="H2065" i="4"/>
  <c r="G2065" i="4"/>
  <c r="P2064" i="4"/>
  <c r="O2064" i="4"/>
  <c r="N2064" i="4"/>
  <c r="I2064" i="4"/>
  <c r="H2064" i="4"/>
  <c r="G2064" i="4"/>
  <c r="P2063" i="4"/>
  <c r="O2063" i="4"/>
  <c r="N2063" i="4"/>
  <c r="I2063" i="4"/>
  <c r="H2063" i="4"/>
  <c r="G2063" i="4"/>
  <c r="P2062" i="4"/>
  <c r="O2062" i="4"/>
  <c r="N2062" i="4"/>
  <c r="I2062" i="4"/>
  <c r="H2062" i="4"/>
  <c r="G2062" i="4"/>
  <c r="P2061" i="4"/>
  <c r="O2061" i="4"/>
  <c r="N2061" i="4"/>
  <c r="I2061" i="4"/>
  <c r="H2061" i="4"/>
  <c r="G2061" i="4"/>
  <c r="P2060" i="4"/>
  <c r="O2060" i="4"/>
  <c r="N2060" i="4"/>
  <c r="I2060" i="4"/>
  <c r="H2060" i="4"/>
  <c r="G2060" i="4"/>
  <c r="P2059" i="4"/>
  <c r="O2059" i="4"/>
  <c r="N2059" i="4"/>
  <c r="I2059" i="4"/>
  <c r="H2059" i="4"/>
  <c r="G2059" i="4"/>
  <c r="P2058" i="4"/>
  <c r="O2058" i="4"/>
  <c r="N2058" i="4"/>
  <c r="I2058" i="4"/>
  <c r="H2058" i="4"/>
  <c r="G2058" i="4"/>
  <c r="P2057" i="4"/>
  <c r="O2057" i="4"/>
  <c r="N2057" i="4"/>
  <c r="I2057" i="4"/>
  <c r="H2057" i="4"/>
  <c r="G2057" i="4"/>
  <c r="P2056" i="4"/>
  <c r="O2056" i="4"/>
  <c r="N2056" i="4"/>
  <c r="I2056" i="4"/>
  <c r="H2056" i="4"/>
  <c r="G2056" i="4"/>
  <c r="P2055" i="4"/>
  <c r="O2055" i="4"/>
  <c r="N2055" i="4"/>
  <c r="I2055" i="4"/>
  <c r="H2055" i="4"/>
  <c r="G2055" i="4"/>
  <c r="P2054" i="4"/>
  <c r="O2054" i="4"/>
  <c r="N2054" i="4"/>
  <c r="I2054" i="4"/>
  <c r="H2054" i="4"/>
  <c r="G2054" i="4"/>
  <c r="P2053" i="4"/>
  <c r="O2053" i="4"/>
  <c r="N2053" i="4"/>
  <c r="I2053" i="4"/>
  <c r="H2053" i="4"/>
  <c r="G2053" i="4"/>
  <c r="P2052" i="4"/>
  <c r="O2052" i="4"/>
  <c r="N2052" i="4"/>
  <c r="I2052" i="4"/>
  <c r="H2052" i="4"/>
  <c r="G2052" i="4"/>
  <c r="P2051" i="4"/>
  <c r="O2051" i="4"/>
  <c r="N2051" i="4"/>
  <c r="I2051" i="4"/>
  <c r="H2051" i="4"/>
  <c r="G2051" i="4"/>
  <c r="P2050" i="4"/>
  <c r="O2050" i="4"/>
  <c r="N2050" i="4"/>
  <c r="I2050" i="4"/>
  <c r="H2050" i="4"/>
  <c r="G2050" i="4"/>
  <c r="P2049" i="4"/>
  <c r="O2049" i="4"/>
  <c r="N2049" i="4"/>
  <c r="I2049" i="4"/>
  <c r="H2049" i="4"/>
  <c r="G2049" i="4"/>
  <c r="P2048" i="4"/>
  <c r="O2048" i="4"/>
  <c r="N2048" i="4"/>
  <c r="I2048" i="4"/>
  <c r="H2048" i="4"/>
  <c r="G2048" i="4"/>
  <c r="P2047" i="4"/>
  <c r="O2047" i="4"/>
  <c r="N2047" i="4"/>
  <c r="I2047" i="4"/>
  <c r="H2047" i="4"/>
  <c r="G2047" i="4"/>
  <c r="P2046" i="4"/>
  <c r="O2046" i="4"/>
  <c r="N2046" i="4"/>
  <c r="I2046" i="4"/>
  <c r="H2046" i="4"/>
  <c r="G2046" i="4"/>
  <c r="P2045" i="4"/>
  <c r="O2045" i="4"/>
  <c r="N2045" i="4"/>
  <c r="I2045" i="4"/>
  <c r="H2045" i="4"/>
  <c r="G2045" i="4"/>
  <c r="P2044" i="4"/>
  <c r="O2044" i="4"/>
  <c r="N2044" i="4"/>
  <c r="I2044" i="4"/>
  <c r="H2044" i="4"/>
  <c r="G2044" i="4"/>
  <c r="P2043" i="4"/>
  <c r="O2043" i="4"/>
  <c r="N2043" i="4"/>
  <c r="I2043" i="4"/>
  <c r="H2043" i="4"/>
  <c r="G2043" i="4"/>
  <c r="P2042" i="4"/>
  <c r="O2042" i="4"/>
  <c r="N2042" i="4"/>
  <c r="I2042" i="4"/>
  <c r="H2042" i="4"/>
  <c r="G2042" i="4"/>
  <c r="P2041" i="4"/>
  <c r="O2041" i="4"/>
  <c r="N2041" i="4"/>
  <c r="I2041" i="4"/>
  <c r="H2041" i="4"/>
  <c r="G2041" i="4"/>
  <c r="P2040" i="4"/>
  <c r="O2040" i="4"/>
  <c r="N2040" i="4"/>
  <c r="I2040" i="4"/>
  <c r="H2040" i="4"/>
  <c r="G2040" i="4"/>
  <c r="P2039" i="4"/>
  <c r="O2039" i="4"/>
  <c r="N2039" i="4"/>
  <c r="I2039" i="4"/>
  <c r="H2039" i="4"/>
  <c r="G2039" i="4"/>
  <c r="P2038" i="4"/>
  <c r="O2038" i="4"/>
  <c r="N2038" i="4"/>
  <c r="I2038" i="4"/>
  <c r="H2038" i="4"/>
  <c r="G2038" i="4"/>
  <c r="P2037" i="4"/>
  <c r="O2037" i="4"/>
  <c r="N2037" i="4"/>
  <c r="I2037" i="4"/>
  <c r="H2037" i="4"/>
  <c r="G2037" i="4"/>
  <c r="P2036" i="4"/>
  <c r="O2036" i="4"/>
  <c r="N2036" i="4"/>
  <c r="I2036" i="4"/>
  <c r="H2036" i="4"/>
  <c r="G2036" i="4"/>
  <c r="P2035" i="4"/>
  <c r="O2035" i="4"/>
  <c r="N2035" i="4"/>
  <c r="I2035" i="4"/>
  <c r="H2035" i="4"/>
  <c r="G2035" i="4"/>
  <c r="P2034" i="4"/>
  <c r="O2034" i="4"/>
  <c r="N2034" i="4"/>
  <c r="I2034" i="4"/>
  <c r="H2034" i="4"/>
  <c r="G2034" i="4"/>
  <c r="P2033" i="4"/>
  <c r="O2033" i="4"/>
  <c r="N2033" i="4"/>
  <c r="I2033" i="4"/>
  <c r="H2033" i="4"/>
  <c r="G2033" i="4"/>
  <c r="P2032" i="4"/>
  <c r="O2032" i="4"/>
  <c r="N2032" i="4"/>
  <c r="I2032" i="4"/>
  <c r="H2032" i="4"/>
  <c r="G2032" i="4"/>
  <c r="P2031" i="4"/>
  <c r="O2031" i="4"/>
  <c r="N2031" i="4"/>
  <c r="I2031" i="4"/>
  <c r="H2031" i="4"/>
  <c r="G2031" i="4"/>
  <c r="P2030" i="4"/>
  <c r="O2030" i="4"/>
  <c r="N2030" i="4"/>
  <c r="I2030" i="4"/>
  <c r="H2030" i="4"/>
  <c r="G2030" i="4"/>
  <c r="P2029" i="4"/>
  <c r="O2029" i="4"/>
  <c r="N2029" i="4"/>
  <c r="I2029" i="4"/>
  <c r="H2029" i="4"/>
  <c r="G2029" i="4"/>
  <c r="P2028" i="4"/>
  <c r="O2028" i="4"/>
  <c r="N2028" i="4"/>
  <c r="I2028" i="4"/>
  <c r="H2028" i="4"/>
  <c r="G2028" i="4"/>
  <c r="P2027" i="4"/>
  <c r="O2027" i="4"/>
  <c r="N2027" i="4"/>
  <c r="I2027" i="4"/>
  <c r="H2027" i="4"/>
  <c r="G2027" i="4"/>
  <c r="P2026" i="4"/>
  <c r="O2026" i="4"/>
  <c r="N2026" i="4"/>
  <c r="I2026" i="4"/>
  <c r="H2026" i="4"/>
  <c r="G2026" i="4"/>
  <c r="P2025" i="4"/>
  <c r="O2025" i="4"/>
  <c r="N2025" i="4"/>
  <c r="I2025" i="4"/>
  <c r="H2025" i="4"/>
  <c r="G2025" i="4"/>
  <c r="P2024" i="4"/>
  <c r="O2024" i="4"/>
  <c r="N2024" i="4"/>
  <c r="I2024" i="4"/>
  <c r="H2024" i="4"/>
  <c r="G2024" i="4"/>
  <c r="P2023" i="4"/>
  <c r="O2023" i="4"/>
  <c r="N2023" i="4"/>
  <c r="I2023" i="4"/>
  <c r="H2023" i="4"/>
  <c r="G2023" i="4"/>
  <c r="P2022" i="4"/>
  <c r="O2022" i="4"/>
  <c r="N2022" i="4"/>
  <c r="I2022" i="4"/>
  <c r="H2022" i="4"/>
  <c r="G2022" i="4"/>
  <c r="P2021" i="4"/>
  <c r="O2021" i="4"/>
  <c r="N2021" i="4"/>
  <c r="I2021" i="4"/>
  <c r="H2021" i="4"/>
  <c r="G2021" i="4"/>
  <c r="P2020" i="4"/>
  <c r="O2020" i="4"/>
  <c r="N2020" i="4"/>
  <c r="I2020" i="4"/>
  <c r="H2020" i="4"/>
  <c r="G2020" i="4"/>
  <c r="P2019" i="4"/>
  <c r="O2019" i="4"/>
  <c r="N2019" i="4"/>
  <c r="I2019" i="4"/>
  <c r="H2019" i="4"/>
  <c r="G2019" i="4"/>
  <c r="P2018" i="4"/>
  <c r="O2018" i="4"/>
  <c r="N2018" i="4"/>
  <c r="I2018" i="4"/>
  <c r="H2018" i="4"/>
  <c r="G2018" i="4"/>
  <c r="P2017" i="4"/>
  <c r="O2017" i="4"/>
  <c r="N2017" i="4"/>
  <c r="I2017" i="4"/>
  <c r="H2017" i="4"/>
  <c r="G2017" i="4"/>
  <c r="P2016" i="4"/>
  <c r="O2016" i="4"/>
  <c r="N2016" i="4"/>
  <c r="I2016" i="4"/>
  <c r="H2016" i="4"/>
  <c r="G2016" i="4"/>
  <c r="P2015" i="4"/>
  <c r="O2015" i="4"/>
  <c r="N2015" i="4"/>
  <c r="I2015" i="4"/>
  <c r="H2015" i="4"/>
  <c r="G2015" i="4"/>
  <c r="P2014" i="4"/>
  <c r="O2014" i="4"/>
  <c r="N2014" i="4"/>
  <c r="I2014" i="4"/>
  <c r="H2014" i="4"/>
  <c r="G2014" i="4"/>
  <c r="P2013" i="4"/>
  <c r="O2013" i="4"/>
  <c r="N2013" i="4"/>
  <c r="I2013" i="4"/>
  <c r="H2013" i="4"/>
  <c r="G2013" i="4"/>
  <c r="P2012" i="4"/>
  <c r="O2012" i="4"/>
  <c r="N2012" i="4"/>
  <c r="I2012" i="4"/>
  <c r="H2012" i="4"/>
  <c r="G2012" i="4"/>
  <c r="P2011" i="4"/>
  <c r="O2011" i="4"/>
  <c r="N2011" i="4"/>
  <c r="I2011" i="4"/>
  <c r="H2011" i="4"/>
  <c r="G2011" i="4"/>
  <c r="P2010" i="4"/>
  <c r="O2010" i="4"/>
  <c r="N2010" i="4"/>
  <c r="I2010" i="4"/>
  <c r="H2010" i="4"/>
  <c r="G2010" i="4"/>
  <c r="P2009" i="4"/>
  <c r="O2009" i="4"/>
  <c r="N2009" i="4"/>
  <c r="I2009" i="4"/>
  <c r="H2009" i="4"/>
  <c r="G2009" i="4"/>
  <c r="P2008" i="4"/>
  <c r="O2008" i="4"/>
  <c r="N2008" i="4"/>
  <c r="I2008" i="4"/>
  <c r="H2008" i="4"/>
  <c r="G2008" i="4"/>
  <c r="P2007" i="4"/>
  <c r="O2007" i="4"/>
  <c r="N2007" i="4"/>
  <c r="I2007" i="4"/>
  <c r="H2007" i="4"/>
  <c r="G2007" i="4"/>
  <c r="P2006" i="4"/>
  <c r="O2006" i="4"/>
  <c r="N2006" i="4"/>
  <c r="I2006" i="4"/>
  <c r="H2006" i="4"/>
  <c r="G2006" i="4"/>
  <c r="P2005" i="4"/>
  <c r="O2005" i="4"/>
  <c r="N2005" i="4"/>
  <c r="I2005" i="4"/>
  <c r="H2005" i="4"/>
  <c r="G2005" i="4"/>
  <c r="P2004" i="4"/>
  <c r="O2004" i="4"/>
  <c r="N2004" i="4"/>
  <c r="I2004" i="4"/>
  <c r="H2004" i="4"/>
  <c r="G2004" i="4"/>
  <c r="P2003" i="4"/>
  <c r="O2003" i="4"/>
  <c r="N2003" i="4"/>
  <c r="I2003" i="4"/>
  <c r="H2003" i="4"/>
  <c r="G2003" i="4"/>
  <c r="P2002" i="4"/>
  <c r="O2002" i="4"/>
  <c r="N2002" i="4"/>
  <c r="I2002" i="4"/>
  <c r="H2002" i="4"/>
  <c r="G2002" i="4"/>
  <c r="P2001" i="4"/>
  <c r="O2001" i="4"/>
  <c r="N2001" i="4"/>
  <c r="I2001" i="4"/>
  <c r="H2001" i="4"/>
  <c r="G2001" i="4"/>
  <c r="P2000" i="4"/>
  <c r="O2000" i="4"/>
  <c r="N2000" i="4"/>
  <c r="I2000" i="4"/>
  <c r="H2000" i="4"/>
  <c r="G2000" i="4"/>
  <c r="P1999" i="4"/>
  <c r="O1999" i="4"/>
  <c r="N1999" i="4"/>
  <c r="I1999" i="4"/>
  <c r="H1999" i="4"/>
  <c r="G1999" i="4"/>
  <c r="P1998" i="4"/>
  <c r="O1998" i="4"/>
  <c r="N1998" i="4"/>
  <c r="I1998" i="4"/>
  <c r="H1998" i="4"/>
  <c r="G1998" i="4"/>
  <c r="P1997" i="4"/>
  <c r="O1997" i="4"/>
  <c r="N1997" i="4"/>
  <c r="I1997" i="4"/>
  <c r="H1997" i="4"/>
  <c r="G1997" i="4"/>
  <c r="P1996" i="4"/>
  <c r="O1996" i="4"/>
  <c r="N1996" i="4"/>
  <c r="I1996" i="4"/>
  <c r="H1996" i="4"/>
  <c r="G1996" i="4"/>
  <c r="P1995" i="4"/>
  <c r="O1995" i="4"/>
  <c r="N1995" i="4"/>
  <c r="I1995" i="4"/>
  <c r="H1995" i="4"/>
  <c r="G1995" i="4"/>
  <c r="P1994" i="4"/>
  <c r="O1994" i="4"/>
  <c r="N1994" i="4"/>
  <c r="I1994" i="4"/>
  <c r="H1994" i="4"/>
  <c r="G1994" i="4"/>
  <c r="P1993" i="4"/>
  <c r="O1993" i="4"/>
  <c r="N1993" i="4"/>
  <c r="I1993" i="4"/>
  <c r="H1993" i="4"/>
  <c r="G1993" i="4"/>
  <c r="P1992" i="4"/>
  <c r="O1992" i="4"/>
  <c r="N1992" i="4"/>
  <c r="I1992" i="4"/>
  <c r="H1992" i="4"/>
  <c r="G1992" i="4"/>
  <c r="P1991" i="4"/>
  <c r="O1991" i="4"/>
  <c r="N1991" i="4"/>
  <c r="I1991" i="4"/>
  <c r="H1991" i="4"/>
  <c r="G1991" i="4"/>
  <c r="P1990" i="4"/>
  <c r="O1990" i="4"/>
  <c r="N1990" i="4"/>
  <c r="I1990" i="4"/>
  <c r="H1990" i="4"/>
  <c r="G1990" i="4"/>
  <c r="P1989" i="4"/>
  <c r="O1989" i="4"/>
  <c r="N1989" i="4"/>
  <c r="I1989" i="4"/>
  <c r="H1989" i="4"/>
  <c r="G1989" i="4"/>
  <c r="P1988" i="4"/>
  <c r="O1988" i="4"/>
  <c r="N1988" i="4"/>
  <c r="I1988" i="4"/>
  <c r="H1988" i="4"/>
  <c r="G1988" i="4"/>
  <c r="P1987" i="4"/>
  <c r="O1987" i="4"/>
  <c r="N1987" i="4"/>
  <c r="I1987" i="4"/>
  <c r="H1987" i="4"/>
  <c r="G1987" i="4"/>
  <c r="P1986" i="4"/>
  <c r="O1986" i="4"/>
  <c r="N1986" i="4"/>
  <c r="I1986" i="4"/>
  <c r="H1986" i="4"/>
  <c r="G1986" i="4"/>
  <c r="P1985" i="4"/>
  <c r="O1985" i="4"/>
  <c r="N1985" i="4"/>
  <c r="I1985" i="4"/>
  <c r="H1985" i="4"/>
  <c r="G1985" i="4"/>
  <c r="P1984" i="4"/>
  <c r="O1984" i="4"/>
  <c r="N1984" i="4"/>
  <c r="I1984" i="4"/>
  <c r="H1984" i="4"/>
  <c r="G1984" i="4"/>
  <c r="P1983" i="4"/>
  <c r="O1983" i="4"/>
  <c r="N1983" i="4"/>
  <c r="I1983" i="4"/>
  <c r="H1983" i="4"/>
  <c r="G1983" i="4"/>
  <c r="P1982" i="4"/>
  <c r="O1982" i="4"/>
  <c r="N1982" i="4"/>
  <c r="I1982" i="4"/>
  <c r="H1982" i="4"/>
  <c r="G1982" i="4"/>
  <c r="P1981" i="4"/>
  <c r="O1981" i="4"/>
  <c r="N1981" i="4"/>
  <c r="I1981" i="4"/>
  <c r="H1981" i="4"/>
  <c r="G1981" i="4"/>
  <c r="P1980" i="4"/>
  <c r="O1980" i="4"/>
  <c r="N1980" i="4"/>
  <c r="I1980" i="4"/>
  <c r="H1980" i="4"/>
  <c r="G1980" i="4"/>
  <c r="P1979" i="4"/>
  <c r="O1979" i="4"/>
  <c r="N1979" i="4"/>
  <c r="I1979" i="4"/>
  <c r="H1979" i="4"/>
  <c r="G1979" i="4"/>
  <c r="P1978" i="4"/>
  <c r="O1978" i="4"/>
  <c r="N1978" i="4"/>
  <c r="I1978" i="4"/>
  <c r="H1978" i="4"/>
  <c r="G1978" i="4"/>
  <c r="P1977" i="4"/>
  <c r="O1977" i="4"/>
  <c r="N1977" i="4"/>
  <c r="I1977" i="4"/>
  <c r="H1977" i="4"/>
  <c r="G1977" i="4"/>
  <c r="P1976" i="4"/>
  <c r="O1976" i="4"/>
  <c r="N1976" i="4"/>
  <c r="I1976" i="4"/>
  <c r="H1976" i="4"/>
  <c r="G1976" i="4"/>
  <c r="P1975" i="4"/>
  <c r="O1975" i="4"/>
  <c r="N1975" i="4"/>
  <c r="I1975" i="4"/>
  <c r="H1975" i="4"/>
  <c r="G1975" i="4"/>
  <c r="P1974" i="4"/>
  <c r="O1974" i="4"/>
  <c r="N1974" i="4"/>
  <c r="I1974" i="4"/>
  <c r="H1974" i="4"/>
  <c r="G1974" i="4"/>
  <c r="P1973" i="4"/>
  <c r="O1973" i="4"/>
  <c r="N1973" i="4"/>
  <c r="I1973" i="4"/>
  <c r="H1973" i="4"/>
  <c r="G1973" i="4"/>
  <c r="P1972" i="4"/>
  <c r="O1972" i="4"/>
  <c r="N1972" i="4"/>
  <c r="I1972" i="4"/>
  <c r="H1972" i="4"/>
  <c r="G1972" i="4"/>
  <c r="P1971" i="4"/>
  <c r="O1971" i="4"/>
  <c r="N1971" i="4"/>
  <c r="I1971" i="4"/>
  <c r="H1971" i="4"/>
  <c r="G1971" i="4"/>
  <c r="P1970" i="4"/>
  <c r="O1970" i="4"/>
  <c r="N1970" i="4"/>
  <c r="I1970" i="4"/>
  <c r="H1970" i="4"/>
  <c r="G1970" i="4"/>
  <c r="P1969" i="4"/>
  <c r="O1969" i="4"/>
  <c r="N1969" i="4"/>
  <c r="I1969" i="4"/>
  <c r="H1969" i="4"/>
  <c r="G1969" i="4"/>
  <c r="P1968" i="4"/>
  <c r="O1968" i="4"/>
  <c r="N1968" i="4"/>
  <c r="I1968" i="4"/>
  <c r="H1968" i="4"/>
  <c r="G1968" i="4"/>
  <c r="P1967" i="4"/>
  <c r="O1967" i="4"/>
  <c r="N1967" i="4"/>
  <c r="I1967" i="4"/>
  <c r="H1967" i="4"/>
  <c r="G1967" i="4"/>
  <c r="P1966" i="4"/>
  <c r="O1966" i="4"/>
  <c r="N1966" i="4"/>
  <c r="I1966" i="4"/>
  <c r="H1966" i="4"/>
  <c r="G1966" i="4"/>
  <c r="P1965" i="4"/>
  <c r="O1965" i="4"/>
  <c r="N1965" i="4"/>
  <c r="I1965" i="4"/>
  <c r="H1965" i="4"/>
  <c r="G1965" i="4"/>
  <c r="P1964" i="4"/>
  <c r="O1964" i="4"/>
  <c r="N1964" i="4"/>
  <c r="I1964" i="4"/>
  <c r="H1964" i="4"/>
  <c r="G1964" i="4"/>
  <c r="P1963" i="4"/>
  <c r="O1963" i="4"/>
  <c r="N1963" i="4"/>
  <c r="I1963" i="4"/>
  <c r="H1963" i="4"/>
  <c r="G1963" i="4"/>
  <c r="P1962" i="4"/>
  <c r="O1962" i="4"/>
  <c r="N1962" i="4"/>
  <c r="I1962" i="4"/>
  <c r="H1962" i="4"/>
  <c r="G1962" i="4"/>
  <c r="P1961" i="4"/>
  <c r="O1961" i="4"/>
  <c r="N1961" i="4"/>
  <c r="I1961" i="4"/>
  <c r="H1961" i="4"/>
  <c r="G1961" i="4"/>
  <c r="P1960" i="4"/>
  <c r="O1960" i="4"/>
  <c r="N1960" i="4"/>
  <c r="I1960" i="4"/>
  <c r="H1960" i="4"/>
  <c r="G1960" i="4"/>
  <c r="P1959" i="4"/>
  <c r="O1959" i="4"/>
  <c r="N1959" i="4"/>
  <c r="I1959" i="4"/>
  <c r="H1959" i="4"/>
  <c r="G1959" i="4"/>
  <c r="P1958" i="4"/>
  <c r="O1958" i="4"/>
  <c r="N1958" i="4"/>
  <c r="I1958" i="4"/>
  <c r="H1958" i="4"/>
  <c r="G1958" i="4"/>
  <c r="P1957" i="4"/>
  <c r="O1957" i="4"/>
  <c r="N1957" i="4"/>
  <c r="I1957" i="4"/>
  <c r="H1957" i="4"/>
  <c r="G1957" i="4"/>
  <c r="P1956" i="4"/>
  <c r="O1956" i="4"/>
  <c r="N1956" i="4"/>
  <c r="I1956" i="4"/>
  <c r="H1956" i="4"/>
  <c r="G1956" i="4"/>
  <c r="P1955" i="4"/>
  <c r="O1955" i="4"/>
  <c r="N1955" i="4"/>
  <c r="I1955" i="4"/>
  <c r="H1955" i="4"/>
  <c r="G1955" i="4"/>
  <c r="P1954" i="4"/>
  <c r="O1954" i="4"/>
  <c r="N1954" i="4"/>
  <c r="I1954" i="4"/>
  <c r="H1954" i="4"/>
  <c r="G1954" i="4"/>
  <c r="P1953" i="4"/>
  <c r="O1953" i="4"/>
  <c r="N1953" i="4"/>
  <c r="I1953" i="4"/>
  <c r="H1953" i="4"/>
  <c r="G1953" i="4"/>
  <c r="P1952" i="4"/>
  <c r="O1952" i="4"/>
  <c r="N1952" i="4"/>
  <c r="I1952" i="4"/>
  <c r="H1952" i="4"/>
  <c r="G1952" i="4"/>
  <c r="P1951" i="4"/>
  <c r="O1951" i="4"/>
  <c r="N1951" i="4"/>
  <c r="I1951" i="4"/>
  <c r="H1951" i="4"/>
  <c r="G1951" i="4"/>
  <c r="P1950" i="4"/>
  <c r="O1950" i="4"/>
  <c r="N1950" i="4"/>
  <c r="I1950" i="4"/>
  <c r="H1950" i="4"/>
  <c r="G1950" i="4"/>
  <c r="P1949" i="4"/>
  <c r="O1949" i="4"/>
  <c r="N1949" i="4"/>
  <c r="I1949" i="4"/>
  <c r="H1949" i="4"/>
  <c r="G1949" i="4"/>
  <c r="P1948" i="4"/>
  <c r="O1948" i="4"/>
  <c r="N1948" i="4"/>
  <c r="I1948" i="4"/>
  <c r="H1948" i="4"/>
  <c r="G1948" i="4"/>
  <c r="P1947" i="4"/>
  <c r="O1947" i="4"/>
  <c r="N1947" i="4"/>
  <c r="I1947" i="4"/>
  <c r="H1947" i="4"/>
  <c r="G1947" i="4"/>
  <c r="P1946" i="4"/>
  <c r="O1946" i="4"/>
  <c r="N1946" i="4"/>
  <c r="I1946" i="4"/>
  <c r="H1946" i="4"/>
  <c r="G1946" i="4"/>
  <c r="P1945" i="4"/>
  <c r="O1945" i="4"/>
  <c r="N1945" i="4"/>
  <c r="I1945" i="4"/>
  <c r="H1945" i="4"/>
  <c r="G1945" i="4"/>
  <c r="P1944" i="4"/>
  <c r="O1944" i="4"/>
  <c r="N1944" i="4"/>
  <c r="I1944" i="4"/>
  <c r="H1944" i="4"/>
  <c r="G1944" i="4"/>
  <c r="P1943" i="4"/>
  <c r="O1943" i="4"/>
  <c r="N1943" i="4"/>
  <c r="I1943" i="4"/>
  <c r="H1943" i="4"/>
  <c r="G1943" i="4"/>
  <c r="P1942" i="4"/>
  <c r="O1942" i="4"/>
  <c r="N1942" i="4"/>
  <c r="I1942" i="4"/>
  <c r="H1942" i="4"/>
  <c r="G1942" i="4"/>
  <c r="P1941" i="4"/>
  <c r="O1941" i="4"/>
  <c r="N1941" i="4"/>
  <c r="I1941" i="4"/>
  <c r="H1941" i="4"/>
  <c r="G1941" i="4"/>
  <c r="P1940" i="4"/>
  <c r="O1940" i="4"/>
  <c r="N1940" i="4"/>
  <c r="I1940" i="4"/>
  <c r="H1940" i="4"/>
  <c r="G1940" i="4"/>
  <c r="P1939" i="4"/>
  <c r="O1939" i="4"/>
  <c r="N1939" i="4"/>
  <c r="I1939" i="4"/>
  <c r="H1939" i="4"/>
  <c r="G1939" i="4"/>
  <c r="P1938" i="4"/>
  <c r="O1938" i="4"/>
  <c r="N1938" i="4"/>
  <c r="I1938" i="4"/>
  <c r="H1938" i="4"/>
  <c r="G1938" i="4"/>
  <c r="P1937" i="4"/>
  <c r="O1937" i="4"/>
  <c r="N1937" i="4"/>
  <c r="I1937" i="4"/>
  <c r="H1937" i="4"/>
  <c r="G1937" i="4"/>
  <c r="P1936" i="4"/>
  <c r="O1936" i="4"/>
  <c r="N1936" i="4"/>
  <c r="I1936" i="4"/>
  <c r="H1936" i="4"/>
  <c r="G1936" i="4"/>
  <c r="P1935" i="4"/>
  <c r="O1935" i="4"/>
  <c r="N1935" i="4"/>
  <c r="I1935" i="4"/>
  <c r="H1935" i="4"/>
  <c r="G1935" i="4"/>
  <c r="P1934" i="4"/>
  <c r="O1934" i="4"/>
  <c r="N1934" i="4"/>
  <c r="I1934" i="4"/>
  <c r="H1934" i="4"/>
  <c r="G1934" i="4"/>
  <c r="P1933" i="4"/>
  <c r="O1933" i="4"/>
  <c r="N1933" i="4"/>
  <c r="I1933" i="4"/>
  <c r="H1933" i="4"/>
  <c r="G1933" i="4"/>
  <c r="P1932" i="4"/>
  <c r="O1932" i="4"/>
  <c r="N1932" i="4"/>
  <c r="I1932" i="4"/>
  <c r="H1932" i="4"/>
  <c r="G1932" i="4"/>
  <c r="P1931" i="4"/>
  <c r="O1931" i="4"/>
  <c r="N1931" i="4"/>
  <c r="I1931" i="4"/>
  <c r="H1931" i="4"/>
  <c r="G1931" i="4"/>
  <c r="P1930" i="4"/>
  <c r="O1930" i="4"/>
  <c r="N1930" i="4"/>
  <c r="I1930" i="4"/>
  <c r="H1930" i="4"/>
  <c r="G1930" i="4"/>
  <c r="P1929" i="4"/>
  <c r="O1929" i="4"/>
  <c r="N1929" i="4"/>
  <c r="I1929" i="4"/>
  <c r="H1929" i="4"/>
  <c r="G1929" i="4"/>
  <c r="P1928" i="4"/>
  <c r="O1928" i="4"/>
  <c r="N1928" i="4"/>
  <c r="I1928" i="4"/>
  <c r="H1928" i="4"/>
  <c r="G1928" i="4"/>
  <c r="P1927" i="4"/>
  <c r="O1927" i="4"/>
  <c r="N1927" i="4"/>
  <c r="I1927" i="4"/>
  <c r="H1927" i="4"/>
  <c r="G1927" i="4"/>
  <c r="P1926" i="4"/>
  <c r="O1926" i="4"/>
  <c r="N1926" i="4"/>
  <c r="I1926" i="4"/>
  <c r="H1926" i="4"/>
  <c r="G1926" i="4"/>
  <c r="P1925" i="4"/>
  <c r="O1925" i="4"/>
  <c r="N1925" i="4"/>
  <c r="I1925" i="4"/>
  <c r="H1925" i="4"/>
  <c r="G1925" i="4"/>
  <c r="P1924" i="4"/>
  <c r="O1924" i="4"/>
  <c r="N1924" i="4"/>
  <c r="I1924" i="4"/>
  <c r="H1924" i="4"/>
  <c r="G1924" i="4"/>
  <c r="P1923" i="4"/>
  <c r="O1923" i="4"/>
  <c r="N1923" i="4"/>
  <c r="I1923" i="4"/>
  <c r="H1923" i="4"/>
  <c r="G1923" i="4"/>
  <c r="P1922" i="4"/>
  <c r="O1922" i="4"/>
  <c r="N1922" i="4"/>
  <c r="I1922" i="4"/>
  <c r="H1922" i="4"/>
  <c r="G1922" i="4"/>
  <c r="P1921" i="4"/>
  <c r="O1921" i="4"/>
  <c r="N1921" i="4"/>
  <c r="I1921" i="4"/>
  <c r="H1921" i="4"/>
  <c r="G1921" i="4"/>
  <c r="P1920" i="4"/>
  <c r="O1920" i="4"/>
  <c r="N1920" i="4"/>
  <c r="I1920" i="4"/>
  <c r="H1920" i="4"/>
  <c r="G1920" i="4"/>
  <c r="P1919" i="4"/>
  <c r="O1919" i="4"/>
  <c r="N1919" i="4"/>
  <c r="I1919" i="4"/>
  <c r="H1919" i="4"/>
  <c r="G1919" i="4"/>
  <c r="P1918" i="4"/>
  <c r="O1918" i="4"/>
  <c r="N1918" i="4"/>
  <c r="I1918" i="4"/>
  <c r="H1918" i="4"/>
  <c r="G1918" i="4"/>
  <c r="P1917" i="4"/>
  <c r="O1917" i="4"/>
  <c r="N1917" i="4"/>
  <c r="I1917" i="4"/>
  <c r="H1917" i="4"/>
  <c r="G1917" i="4"/>
  <c r="P1916" i="4"/>
  <c r="O1916" i="4"/>
  <c r="N1916" i="4"/>
  <c r="I1916" i="4"/>
  <c r="H1916" i="4"/>
  <c r="G1916" i="4"/>
  <c r="P1915" i="4"/>
  <c r="O1915" i="4"/>
  <c r="N1915" i="4"/>
  <c r="I1915" i="4"/>
  <c r="H1915" i="4"/>
  <c r="G1915" i="4"/>
  <c r="P1914" i="4"/>
  <c r="O1914" i="4"/>
  <c r="N1914" i="4"/>
  <c r="I1914" i="4"/>
  <c r="H1914" i="4"/>
  <c r="G1914" i="4"/>
  <c r="P1913" i="4"/>
  <c r="O1913" i="4"/>
  <c r="N1913" i="4"/>
  <c r="I1913" i="4"/>
  <c r="H1913" i="4"/>
  <c r="G1913" i="4"/>
  <c r="P1912" i="4"/>
  <c r="O1912" i="4"/>
  <c r="N1912" i="4"/>
  <c r="I1912" i="4"/>
  <c r="H1912" i="4"/>
  <c r="G1912" i="4"/>
  <c r="P1911" i="4"/>
  <c r="O1911" i="4"/>
  <c r="N1911" i="4"/>
  <c r="I1911" i="4"/>
  <c r="H1911" i="4"/>
  <c r="G1911" i="4"/>
  <c r="P1910" i="4"/>
  <c r="O1910" i="4"/>
  <c r="N1910" i="4"/>
  <c r="I1910" i="4"/>
  <c r="H1910" i="4"/>
  <c r="G1910" i="4"/>
  <c r="P1909" i="4"/>
  <c r="O1909" i="4"/>
  <c r="N1909" i="4"/>
  <c r="I1909" i="4"/>
  <c r="H1909" i="4"/>
  <c r="G1909" i="4"/>
  <c r="P1908" i="4"/>
  <c r="O1908" i="4"/>
  <c r="N1908" i="4"/>
  <c r="I1908" i="4"/>
  <c r="H1908" i="4"/>
  <c r="G1908" i="4"/>
  <c r="P1907" i="4"/>
  <c r="O1907" i="4"/>
  <c r="N1907" i="4"/>
  <c r="I1907" i="4"/>
  <c r="H1907" i="4"/>
  <c r="G1907" i="4"/>
  <c r="P1906" i="4"/>
  <c r="O1906" i="4"/>
  <c r="N1906" i="4"/>
  <c r="I1906" i="4"/>
  <c r="H1906" i="4"/>
  <c r="G1906" i="4"/>
  <c r="P1905" i="4"/>
  <c r="O1905" i="4"/>
  <c r="N1905" i="4"/>
  <c r="I1905" i="4"/>
  <c r="H1905" i="4"/>
  <c r="G1905" i="4"/>
  <c r="P1904" i="4"/>
  <c r="O1904" i="4"/>
  <c r="N1904" i="4"/>
  <c r="I1904" i="4"/>
  <c r="H1904" i="4"/>
  <c r="G1904" i="4"/>
  <c r="P1903" i="4"/>
  <c r="O1903" i="4"/>
  <c r="N1903" i="4"/>
  <c r="I1903" i="4"/>
  <c r="H1903" i="4"/>
  <c r="G1903" i="4"/>
  <c r="P1902" i="4"/>
  <c r="O1902" i="4"/>
  <c r="N1902" i="4"/>
  <c r="I1902" i="4"/>
  <c r="H1902" i="4"/>
  <c r="G1902" i="4"/>
  <c r="P1901" i="4"/>
  <c r="O1901" i="4"/>
  <c r="N1901" i="4"/>
  <c r="I1901" i="4"/>
  <c r="H1901" i="4"/>
  <c r="G1901" i="4"/>
  <c r="P1900" i="4"/>
  <c r="O1900" i="4"/>
  <c r="N1900" i="4"/>
  <c r="I1900" i="4"/>
  <c r="H1900" i="4"/>
  <c r="G1900" i="4"/>
  <c r="P1899" i="4"/>
  <c r="O1899" i="4"/>
  <c r="N1899" i="4"/>
  <c r="I1899" i="4"/>
  <c r="H1899" i="4"/>
  <c r="G1899" i="4"/>
  <c r="P1898" i="4"/>
  <c r="O1898" i="4"/>
  <c r="N1898" i="4"/>
  <c r="I1898" i="4"/>
  <c r="H1898" i="4"/>
  <c r="G1898" i="4"/>
  <c r="P1897" i="4"/>
  <c r="O1897" i="4"/>
  <c r="N1897" i="4"/>
  <c r="I1897" i="4"/>
  <c r="H1897" i="4"/>
  <c r="G1897" i="4"/>
  <c r="P1896" i="4"/>
  <c r="O1896" i="4"/>
  <c r="N1896" i="4"/>
  <c r="I1896" i="4"/>
  <c r="H1896" i="4"/>
  <c r="G1896" i="4"/>
  <c r="P1895" i="4"/>
  <c r="O1895" i="4"/>
  <c r="N1895" i="4"/>
  <c r="I1895" i="4"/>
  <c r="H1895" i="4"/>
  <c r="G1895" i="4"/>
  <c r="P1894" i="4"/>
  <c r="O1894" i="4"/>
  <c r="N1894" i="4"/>
  <c r="I1894" i="4"/>
  <c r="H1894" i="4"/>
  <c r="G1894" i="4"/>
  <c r="P1893" i="4"/>
  <c r="O1893" i="4"/>
  <c r="N1893" i="4"/>
  <c r="I1893" i="4"/>
  <c r="H1893" i="4"/>
  <c r="G1893" i="4"/>
  <c r="P1892" i="4"/>
  <c r="O1892" i="4"/>
  <c r="N1892" i="4"/>
  <c r="I1892" i="4"/>
  <c r="H1892" i="4"/>
  <c r="G1892" i="4"/>
  <c r="P1891" i="4"/>
  <c r="O1891" i="4"/>
  <c r="N1891" i="4"/>
  <c r="I1891" i="4"/>
  <c r="H1891" i="4"/>
  <c r="G1891" i="4"/>
  <c r="P1890" i="4"/>
  <c r="O1890" i="4"/>
  <c r="N1890" i="4"/>
  <c r="I1890" i="4"/>
  <c r="H1890" i="4"/>
  <c r="G1890" i="4"/>
  <c r="P1889" i="4"/>
  <c r="O1889" i="4"/>
  <c r="N1889" i="4"/>
  <c r="I1889" i="4"/>
  <c r="H1889" i="4"/>
  <c r="G1889" i="4"/>
  <c r="P1888" i="4"/>
  <c r="O1888" i="4"/>
  <c r="N1888" i="4"/>
  <c r="I1888" i="4"/>
  <c r="H1888" i="4"/>
  <c r="G1888" i="4"/>
  <c r="P1887" i="4"/>
  <c r="O1887" i="4"/>
  <c r="N1887" i="4"/>
  <c r="I1887" i="4"/>
  <c r="H1887" i="4"/>
  <c r="G1887" i="4"/>
  <c r="P1886" i="4"/>
  <c r="O1886" i="4"/>
  <c r="N1886" i="4"/>
  <c r="I1886" i="4"/>
  <c r="H1886" i="4"/>
  <c r="G1886" i="4"/>
  <c r="P1885" i="4"/>
  <c r="O1885" i="4"/>
  <c r="N1885" i="4"/>
  <c r="I1885" i="4"/>
  <c r="H1885" i="4"/>
  <c r="G1885" i="4"/>
  <c r="P1884" i="4"/>
  <c r="O1884" i="4"/>
  <c r="N1884" i="4"/>
  <c r="I1884" i="4"/>
  <c r="H1884" i="4"/>
  <c r="G1884" i="4"/>
  <c r="P1883" i="4"/>
  <c r="O1883" i="4"/>
  <c r="N1883" i="4"/>
  <c r="I1883" i="4"/>
  <c r="H1883" i="4"/>
  <c r="G1883" i="4"/>
  <c r="P1882" i="4"/>
  <c r="O1882" i="4"/>
  <c r="N1882" i="4"/>
  <c r="I1882" i="4"/>
  <c r="H1882" i="4"/>
  <c r="G1882" i="4"/>
  <c r="P1881" i="4"/>
  <c r="O1881" i="4"/>
  <c r="N1881" i="4"/>
  <c r="I1881" i="4"/>
  <c r="H1881" i="4"/>
  <c r="G1881" i="4"/>
  <c r="P1880" i="4"/>
  <c r="O1880" i="4"/>
  <c r="N1880" i="4"/>
  <c r="I1880" i="4"/>
  <c r="H1880" i="4"/>
  <c r="G1880" i="4"/>
  <c r="P1879" i="4"/>
  <c r="O1879" i="4"/>
  <c r="N1879" i="4"/>
  <c r="I1879" i="4"/>
  <c r="H1879" i="4"/>
  <c r="G1879" i="4"/>
  <c r="P1878" i="4"/>
  <c r="O1878" i="4"/>
  <c r="N1878" i="4"/>
  <c r="I1878" i="4"/>
  <c r="H1878" i="4"/>
  <c r="G1878" i="4"/>
  <c r="P1877" i="4"/>
  <c r="O1877" i="4"/>
  <c r="N1877" i="4"/>
  <c r="I1877" i="4"/>
  <c r="H1877" i="4"/>
  <c r="G1877" i="4"/>
  <c r="P1876" i="4"/>
  <c r="O1876" i="4"/>
  <c r="N1876" i="4"/>
  <c r="I1876" i="4"/>
  <c r="H1876" i="4"/>
  <c r="G1876" i="4"/>
  <c r="P1875" i="4"/>
  <c r="O1875" i="4"/>
  <c r="N1875" i="4"/>
  <c r="I1875" i="4"/>
  <c r="H1875" i="4"/>
  <c r="G1875" i="4"/>
  <c r="P1874" i="4"/>
  <c r="O1874" i="4"/>
  <c r="N1874" i="4"/>
  <c r="I1874" i="4"/>
  <c r="H1874" i="4"/>
  <c r="G1874" i="4"/>
  <c r="P1873" i="4"/>
  <c r="O1873" i="4"/>
  <c r="N1873" i="4"/>
  <c r="I1873" i="4"/>
  <c r="H1873" i="4"/>
  <c r="G1873" i="4"/>
  <c r="P1872" i="4"/>
  <c r="O1872" i="4"/>
  <c r="N1872" i="4"/>
  <c r="I1872" i="4"/>
  <c r="H1872" i="4"/>
  <c r="G1872" i="4"/>
  <c r="P1871" i="4"/>
  <c r="O1871" i="4"/>
  <c r="N1871" i="4"/>
  <c r="I1871" i="4"/>
  <c r="H1871" i="4"/>
  <c r="G1871" i="4"/>
  <c r="P1870" i="4"/>
  <c r="O1870" i="4"/>
  <c r="N1870" i="4"/>
  <c r="I1870" i="4"/>
  <c r="H1870" i="4"/>
  <c r="G1870" i="4"/>
  <c r="P1869" i="4"/>
  <c r="O1869" i="4"/>
  <c r="N1869" i="4"/>
  <c r="I1869" i="4"/>
  <c r="H1869" i="4"/>
  <c r="G1869" i="4"/>
  <c r="P1868" i="4"/>
  <c r="O1868" i="4"/>
  <c r="N1868" i="4"/>
  <c r="I1868" i="4"/>
  <c r="H1868" i="4"/>
  <c r="G1868" i="4"/>
  <c r="P1867" i="4"/>
  <c r="O1867" i="4"/>
  <c r="N1867" i="4"/>
  <c r="I1867" i="4"/>
  <c r="H1867" i="4"/>
  <c r="G1867" i="4"/>
  <c r="P1866" i="4"/>
  <c r="O1866" i="4"/>
  <c r="N1866" i="4"/>
  <c r="I1866" i="4"/>
  <c r="H1866" i="4"/>
  <c r="G1866" i="4"/>
  <c r="P1865" i="4"/>
  <c r="O1865" i="4"/>
  <c r="N1865" i="4"/>
  <c r="I1865" i="4"/>
  <c r="H1865" i="4"/>
  <c r="G1865" i="4"/>
  <c r="P1864" i="4"/>
  <c r="O1864" i="4"/>
  <c r="N1864" i="4"/>
  <c r="I1864" i="4"/>
  <c r="H1864" i="4"/>
  <c r="G1864" i="4"/>
  <c r="P1863" i="4"/>
  <c r="O1863" i="4"/>
  <c r="N1863" i="4"/>
  <c r="I1863" i="4"/>
  <c r="H1863" i="4"/>
  <c r="G1863" i="4"/>
  <c r="P1862" i="4"/>
  <c r="O1862" i="4"/>
  <c r="N1862" i="4"/>
  <c r="I1862" i="4"/>
  <c r="H1862" i="4"/>
  <c r="G1862" i="4"/>
  <c r="P1861" i="4"/>
  <c r="O1861" i="4"/>
  <c r="N1861" i="4"/>
  <c r="I1861" i="4"/>
  <c r="H1861" i="4"/>
  <c r="G1861" i="4"/>
  <c r="P1860" i="4"/>
  <c r="O1860" i="4"/>
  <c r="N1860" i="4"/>
  <c r="I1860" i="4"/>
  <c r="H1860" i="4"/>
  <c r="G1860" i="4"/>
  <c r="P1859" i="4"/>
  <c r="O1859" i="4"/>
  <c r="N1859" i="4"/>
  <c r="I1859" i="4"/>
  <c r="H1859" i="4"/>
  <c r="G1859" i="4"/>
  <c r="P1858" i="4"/>
  <c r="O1858" i="4"/>
  <c r="N1858" i="4"/>
  <c r="I1858" i="4"/>
  <c r="H1858" i="4"/>
  <c r="G1858" i="4"/>
  <c r="P1857" i="4"/>
  <c r="O1857" i="4"/>
  <c r="N1857" i="4"/>
  <c r="I1857" i="4"/>
  <c r="H1857" i="4"/>
  <c r="G1857" i="4"/>
  <c r="P1856" i="4"/>
  <c r="O1856" i="4"/>
  <c r="N1856" i="4"/>
  <c r="I1856" i="4"/>
  <c r="H1856" i="4"/>
  <c r="G1856" i="4"/>
  <c r="P1855" i="4"/>
  <c r="O1855" i="4"/>
  <c r="N1855" i="4"/>
  <c r="I1855" i="4"/>
  <c r="H1855" i="4"/>
  <c r="G1855" i="4"/>
  <c r="P1854" i="4"/>
  <c r="O1854" i="4"/>
  <c r="N1854" i="4"/>
  <c r="I1854" i="4"/>
  <c r="H1854" i="4"/>
  <c r="G1854" i="4"/>
  <c r="P1853" i="4"/>
  <c r="O1853" i="4"/>
  <c r="N1853" i="4"/>
  <c r="I1853" i="4"/>
  <c r="H1853" i="4"/>
  <c r="G1853" i="4"/>
  <c r="P1852" i="4"/>
  <c r="O1852" i="4"/>
  <c r="N1852" i="4"/>
  <c r="I1852" i="4"/>
  <c r="H1852" i="4"/>
  <c r="G1852" i="4"/>
  <c r="P1851" i="4"/>
  <c r="O1851" i="4"/>
  <c r="N1851" i="4"/>
  <c r="I1851" i="4"/>
  <c r="H1851" i="4"/>
  <c r="G1851" i="4"/>
  <c r="P1850" i="4"/>
  <c r="O1850" i="4"/>
  <c r="N1850" i="4"/>
  <c r="I1850" i="4"/>
  <c r="H1850" i="4"/>
  <c r="G1850" i="4"/>
  <c r="P1849" i="4"/>
  <c r="O1849" i="4"/>
  <c r="N1849" i="4"/>
  <c r="I1849" i="4"/>
  <c r="H1849" i="4"/>
  <c r="G1849" i="4"/>
  <c r="P1848" i="4"/>
  <c r="O1848" i="4"/>
  <c r="N1848" i="4"/>
  <c r="I1848" i="4"/>
  <c r="H1848" i="4"/>
  <c r="G1848" i="4"/>
  <c r="P1847" i="4"/>
  <c r="O1847" i="4"/>
  <c r="N1847" i="4"/>
  <c r="I1847" i="4"/>
  <c r="H1847" i="4"/>
  <c r="G1847" i="4"/>
  <c r="P1846" i="4"/>
  <c r="O1846" i="4"/>
  <c r="N1846" i="4"/>
  <c r="I1846" i="4"/>
  <c r="H1846" i="4"/>
  <c r="G1846" i="4"/>
  <c r="P1845" i="4"/>
  <c r="O1845" i="4"/>
  <c r="N1845" i="4"/>
  <c r="I1845" i="4"/>
  <c r="H1845" i="4"/>
  <c r="G1845" i="4"/>
  <c r="P1844" i="4"/>
  <c r="O1844" i="4"/>
  <c r="N1844" i="4"/>
  <c r="I1844" i="4"/>
  <c r="H1844" i="4"/>
  <c r="G1844" i="4"/>
  <c r="P1843" i="4"/>
  <c r="O1843" i="4"/>
  <c r="N1843" i="4"/>
  <c r="I1843" i="4"/>
  <c r="H1843" i="4"/>
  <c r="G1843" i="4"/>
  <c r="P1842" i="4"/>
  <c r="O1842" i="4"/>
  <c r="N1842" i="4"/>
  <c r="I1842" i="4"/>
  <c r="H1842" i="4"/>
  <c r="G1842" i="4"/>
  <c r="P1841" i="4"/>
  <c r="O1841" i="4"/>
  <c r="N1841" i="4"/>
  <c r="I1841" i="4"/>
  <c r="H1841" i="4"/>
  <c r="G1841" i="4"/>
  <c r="P1840" i="4"/>
  <c r="O1840" i="4"/>
  <c r="N1840" i="4"/>
  <c r="I1840" i="4"/>
  <c r="H1840" i="4"/>
  <c r="G1840" i="4"/>
  <c r="P1839" i="4"/>
  <c r="O1839" i="4"/>
  <c r="N1839" i="4"/>
  <c r="I1839" i="4"/>
  <c r="H1839" i="4"/>
  <c r="G1839" i="4"/>
  <c r="P1838" i="4"/>
  <c r="O1838" i="4"/>
  <c r="N1838" i="4"/>
  <c r="I1838" i="4"/>
  <c r="H1838" i="4"/>
  <c r="G1838" i="4"/>
  <c r="P1837" i="4"/>
  <c r="O1837" i="4"/>
  <c r="N1837" i="4"/>
  <c r="I1837" i="4"/>
  <c r="H1837" i="4"/>
  <c r="G1837" i="4"/>
  <c r="P1836" i="4"/>
  <c r="O1836" i="4"/>
  <c r="N1836" i="4"/>
  <c r="I1836" i="4"/>
  <c r="H1836" i="4"/>
  <c r="G1836" i="4"/>
  <c r="P1835" i="4"/>
  <c r="O1835" i="4"/>
  <c r="N1835" i="4"/>
  <c r="I1835" i="4"/>
  <c r="H1835" i="4"/>
  <c r="G1835" i="4"/>
  <c r="P1834" i="4"/>
  <c r="O1834" i="4"/>
  <c r="N1834" i="4"/>
  <c r="I1834" i="4"/>
  <c r="H1834" i="4"/>
  <c r="G1834" i="4"/>
  <c r="P1833" i="4"/>
  <c r="O1833" i="4"/>
  <c r="N1833" i="4"/>
  <c r="I1833" i="4"/>
  <c r="H1833" i="4"/>
  <c r="G1833" i="4"/>
  <c r="P1832" i="4"/>
  <c r="O1832" i="4"/>
  <c r="N1832" i="4"/>
  <c r="I1832" i="4"/>
  <c r="H1832" i="4"/>
  <c r="G1832" i="4"/>
  <c r="P1831" i="4"/>
  <c r="O1831" i="4"/>
  <c r="N1831" i="4"/>
  <c r="I1831" i="4"/>
  <c r="H1831" i="4"/>
  <c r="G1831" i="4"/>
  <c r="P1830" i="4"/>
  <c r="O1830" i="4"/>
  <c r="N1830" i="4"/>
  <c r="I1830" i="4"/>
  <c r="H1830" i="4"/>
  <c r="G1830" i="4"/>
  <c r="P1829" i="4"/>
  <c r="O1829" i="4"/>
  <c r="N1829" i="4"/>
  <c r="I1829" i="4"/>
  <c r="H1829" i="4"/>
  <c r="G1829" i="4"/>
  <c r="P1828" i="4"/>
  <c r="O1828" i="4"/>
  <c r="N1828" i="4"/>
  <c r="I1828" i="4"/>
  <c r="H1828" i="4"/>
  <c r="G1828" i="4"/>
  <c r="P1827" i="4"/>
  <c r="O1827" i="4"/>
  <c r="N1827" i="4"/>
  <c r="I1827" i="4"/>
  <c r="H1827" i="4"/>
  <c r="G1827" i="4"/>
  <c r="P1826" i="4"/>
  <c r="O1826" i="4"/>
  <c r="N1826" i="4"/>
  <c r="I1826" i="4"/>
  <c r="H1826" i="4"/>
  <c r="G1826" i="4"/>
  <c r="P1825" i="4"/>
  <c r="O1825" i="4"/>
  <c r="N1825" i="4"/>
  <c r="I1825" i="4"/>
  <c r="H1825" i="4"/>
  <c r="G1825" i="4"/>
  <c r="P1824" i="4"/>
  <c r="O1824" i="4"/>
  <c r="N1824" i="4"/>
  <c r="I1824" i="4"/>
  <c r="H1824" i="4"/>
  <c r="G1824" i="4"/>
  <c r="P1823" i="4"/>
  <c r="O1823" i="4"/>
  <c r="N1823" i="4"/>
  <c r="I1823" i="4"/>
  <c r="H1823" i="4"/>
  <c r="G1823" i="4"/>
  <c r="P1822" i="4"/>
  <c r="O1822" i="4"/>
  <c r="N1822" i="4"/>
  <c r="I1822" i="4"/>
  <c r="H1822" i="4"/>
  <c r="G1822" i="4"/>
  <c r="P1821" i="4"/>
  <c r="O1821" i="4"/>
  <c r="N1821" i="4"/>
  <c r="I1821" i="4"/>
  <c r="H1821" i="4"/>
  <c r="G1821" i="4"/>
  <c r="P1820" i="4"/>
  <c r="O1820" i="4"/>
  <c r="N1820" i="4"/>
  <c r="I1820" i="4"/>
  <c r="H1820" i="4"/>
  <c r="G1820" i="4"/>
  <c r="P1819" i="4"/>
  <c r="O1819" i="4"/>
  <c r="N1819" i="4"/>
  <c r="I1819" i="4"/>
  <c r="H1819" i="4"/>
  <c r="G1819" i="4"/>
  <c r="P1818" i="4"/>
  <c r="O1818" i="4"/>
  <c r="N1818" i="4"/>
  <c r="I1818" i="4"/>
  <c r="H1818" i="4"/>
  <c r="G1818" i="4"/>
  <c r="P1817" i="4"/>
  <c r="O1817" i="4"/>
  <c r="N1817" i="4"/>
  <c r="I1817" i="4"/>
  <c r="H1817" i="4"/>
  <c r="G1817" i="4"/>
  <c r="P1816" i="4"/>
  <c r="O1816" i="4"/>
  <c r="N1816" i="4"/>
  <c r="I1816" i="4"/>
  <c r="H1816" i="4"/>
  <c r="G1816" i="4"/>
  <c r="P1815" i="4"/>
  <c r="O1815" i="4"/>
  <c r="N1815" i="4"/>
  <c r="I1815" i="4"/>
  <c r="H1815" i="4"/>
  <c r="G1815" i="4"/>
  <c r="P1814" i="4"/>
  <c r="O1814" i="4"/>
  <c r="N1814" i="4"/>
  <c r="I1814" i="4"/>
  <c r="H1814" i="4"/>
  <c r="G1814" i="4"/>
  <c r="P1813" i="4"/>
  <c r="O1813" i="4"/>
  <c r="N1813" i="4"/>
  <c r="I1813" i="4"/>
  <c r="H1813" i="4"/>
  <c r="G1813" i="4"/>
  <c r="P1812" i="4"/>
  <c r="O1812" i="4"/>
  <c r="N1812" i="4"/>
  <c r="I1812" i="4"/>
  <c r="H1812" i="4"/>
  <c r="G1812" i="4"/>
  <c r="P1811" i="4"/>
  <c r="O1811" i="4"/>
  <c r="N1811" i="4"/>
  <c r="I1811" i="4"/>
  <c r="H1811" i="4"/>
  <c r="G1811" i="4"/>
  <c r="P1810" i="4"/>
  <c r="O1810" i="4"/>
  <c r="N1810" i="4"/>
  <c r="I1810" i="4"/>
  <c r="H1810" i="4"/>
  <c r="G1810" i="4"/>
  <c r="P1809" i="4"/>
  <c r="O1809" i="4"/>
  <c r="N1809" i="4"/>
  <c r="I1809" i="4"/>
  <c r="H1809" i="4"/>
  <c r="G1809" i="4"/>
  <c r="P1808" i="4"/>
  <c r="O1808" i="4"/>
  <c r="N1808" i="4"/>
  <c r="I1808" i="4"/>
  <c r="H1808" i="4"/>
  <c r="G1808" i="4"/>
  <c r="P1807" i="4"/>
  <c r="O1807" i="4"/>
  <c r="N1807" i="4"/>
  <c r="I1807" i="4"/>
  <c r="H1807" i="4"/>
  <c r="G1807" i="4"/>
  <c r="P1806" i="4"/>
  <c r="O1806" i="4"/>
  <c r="N1806" i="4"/>
  <c r="I1806" i="4"/>
  <c r="H1806" i="4"/>
  <c r="G1806" i="4"/>
  <c r="P1805" i="4"/>
  <c r="O1805" i="4"/>
  <c r="N1805" i="4"/>
  <c r="I1805" i="4"/>
  <c r="H1805" i="4"/>
  <c r="G1805" i="4"/>
  <c r="P1804" i="4"/>
  <c r="O1804" i="4"/>
  <c r="N1804" i="4"/>
  <c r="I1804" i="4"/>
  <c r="H1804" i="4"/>
  <c r="G1804" i="4"/>
  <c r="P1803" i="4"/>
  <c r="O1803" i="4"/>
  <c r="N1803" i="4"/>
  <c r="I1803" i="4"/>
  <c r="H1803" i="4"/>
  <c r="G1803" i="4"/>
  <c r="P1802" i="4"/>
  <c r="O1802" i="4"/>
  <c r="N1802" i="4"/>
  <c r="I1802" i="4"/>
  <c r="H1802" i="4"/>
  <c r="G1802" i="4"/>
  <c r="P1801" i="4"/>
  <c r="O1801" i="4"/>
  <c r="N1801" i="4"/>
  <c r="I1801" i="4"/>
  <c r="H1801" i="4"/>
  <c r="G1801" i="4"/>
  <c r="P1800" i="4"/>
  <c r="O1800" i="4"/>
  <c r="N1800" i="4"/>
  <c r="I1800" i="4"/>
  <c r="H1800" i="4"/>
  <c r="G1800" i="4"/>
  <c r="P1799" i="4"/>
  <c r="O1799" i="4"/>
  <c r="N1799" i="4"/>
  <c r="I1799" i="4"/>
  <c r="H1799" i="4"/>
  <c r="G1799" i="4"/>
  <c r="P1798" i="4"/>
  <c r="O1798" i="4"/>
  <c r="N1798" i="4"/>
  <c r="I1798" i="4"/>
  <c r="H1798" i="4"/>
  <c r="G1798" i="4"/>
  <c r="P1797" i="4"/>
  <c r="O1797" i="4"/>
  <c r="N1797" i="4"/>
  <c r="I1797" i="4"/>
  <c r="H1797" i="4"/>
  <c r="G1797" i="4"/>
  <c r="P1796" i="4"/>
  <c r="O1796" i="4"/>
  <c r="N1796" i="4"/>
  <c r="I1796" i="4"/>
  <c r="H1796" i="4"/>
  <c r="G1796" i="4"/>
  <c r="P1795" i="4"/>
  <c r="O1795" i="4"/>
  <c r="N1795" i="4"/>
  <c r="I1795" i="4"/>
  <c r="H1795" i="4"/>
  <c r="G1795" i="4"/>
  <c r="P1794" i="4"/>
  <c r="O1794" i="4"/>
  <c r="N1794" i="4"/>
  <c r="I1794" i="4"/>
  <c r="H1794" i="4"/>
  <c r="G1794" i="4"/>
  <c r="P1793" i="4"/>
  <c r="O1793" i="4"/>
  <c r="N1793" i="4"/>
  <c r="I1793" i="4"/>
  <c r="H1793" i="4"/>
  <c r="G1793" i="4"/>
  <c r="P1792" i="4"/>
  <c r="O1792" i="4"/>
  <c r="N1792" i="4"/>
  <c r="I1792" i="4"/>
  <c r="H1792" i="4"/>
  <c r="G1792" i="4"/>
  <c r="P1791" i="4"/>
  <c r="O1791" i="4"/>
  <c r="N1791" i="4"/>
  <c r="I1791" i="4"/>
  <c r="H1791" i="4"/>
  <c r="G1791" i="4"/>
  <c r="P1790" i="4"/>
  <c r="O1790" i="4"/>
  <c r="N1790" i="4"/>
  <c r="I1790" i="4"/>
  <c r="H1790" i="4"/>
  <c r="G1790" i="4"/>
  <c r="P1789" i="4"/>
  <c r="O1789" i="4"/>
  <c r="N1789" i="4"/>
  <c r="I1789" i="4"/>
  <c r="H1789" i="4"/>
  <c r="G1789" i="4"/>
  <c r="P1788" i="4"/>
  <c r="O1788" i="4"/>
  <c r="N1788" i="4"/>
  <c r="I1788" i="4"/>
  <c r="H1788" i="4"/>
  <c r="G1788" i="4"/>
  <c r="P1787" i="4"/>
  <c r="O1787" i="4"/>
  <c r="N1787" i="4"/>
  <c r="I1787" i="4"/>
  <c r="H1787" i="4"/>
  <c r="G1787" i="4"/>
  <c r="P1786" i="4"/>
  <c r="O1786" i="4"/>
  <c r="N1786" i="4"/>
  <c r="I1786" i="4"/>
  <c r="H1786" i="4"/>
  <c r="G1786" i="4"/>
  <c r="P1785" i="4"/>
  <c r="O1785" i="4"/>
  <c r="N1785" i="4"/>
  <c r="I1785" i="4"/>
  <c r="H1785" i="4"/>
  <c r="G1785" i="4"/>
  <c r="P1784" i="4"/>
  <c r="O1784" i="4"/>
  <c r="N1784" i="4"/>
  <c r="I1784" i="4"/>
  <c r="H1784" i="4"/>
  <c r="G1784" i="4"/>
  <c r="P1783" i="4"/>
  <c r="O1783" i="4"/>
  <c r="N1783" i="4"/>
  <c r="I1783" i="4"/>
  <c r="H1783" i="4"/>
  <c r="G1783" i="4"/>
  <c r="P1782" i="4"/>
  <c r="O1782" i="4"/>
  <c r="N1782" i="4"/>
  <c r="I1782" i="4"/>
  <c r="H1782" i="4"/>
  <c r="G1782" i="4"/>
  <c r="P1781" i="4"/>
  <c r="O1781" i="4"/>
  <c r="N1781" i="4"/>
  <c r="I1781" i="4"/>
  <c r="H1781" i="4"/>
  <c r="G1781" i="4"/>
  <c r="P1780" i="4"/>
  <c r="O1780" i="4"/>
  <c r="N1780" i="4"/>
  <c r="I1780" i="4"/>
  <c r="H1780" i="4"/>
  <c r="G1780" i="4"/>
  <c r="P1779" i="4"/>
  <c r="O1779" i="4"/>
  <c r="N1779" i="4"/>
  <c r="I1779" i="4"/>
  <c r="H1779" i="4"/>
  <c r="G1779" i="4"/>
  <c r="P1778" i="4"/>
  <c r="O1778" i="4"/>
  <c r="N1778" i="4"/>
  <c r="I1778" i="4"/>
  <c r="H1778" i="4"/>
  <c r="G1778" i="4"/>
  <c r="P1777" i="4"/>
  <c r="O1777" i="4"/>
  <c r="N1777" i="4"/>
  <c r="I1777" i="4"/>
  <c r="H1777" i="4"/>
  <c r="G1777" i="4"/>
  <c r="P1776" i="4"/>
  <c r="O1776" i="4"/>
  <c r="N1776" i="4"/>
  <c r="I1776" i="4"/>
  <c r="H1776" i="4"/>
  <c r="G1776" i="4"/>
  <c r="P1775" i="4"/>
  <c r="O1775" i="4"/>
  <c r="N1775" i="4"/>
  <c r="I1775" i="4"/>
  <c r="H1775" i="4"/>
  <c r="G1775" i="4"/>
  <c r="P1774" i="4"/>
  <c r="O1774" i="4"/>
  <c r="N1774" i="4"/>
  <c r="I1774" i="4"/>
  <c r="H1774" i="4"/>
  <c r="G1774" i="4"/>
  <c r="P1773" i="4"/>
  <c r="O1773" i="4"/>
  <c r="N1773" i="4"/>
  <c r="I1773" i="4"/>
  <c r="H1773" i="4"/>
  <c r="G1773" i="4"/>
  <c r="P1772" i="4"/>
  <c r="O1772" i="4"/>
  <c r="N1772" i="4"/>
  <c r="I1772" i="4"/>
  <c r="H1772" i="4"/>
  <c r="G1772" i="4"/>
  <c r="P1771" i="4"/>
  <c r="O1771" i="4"/>
  <c r="N1771" i="4"/>
  <c r="I1771" i="4"/>
  <c r="H1771" i="4"/>
  <c r="G1771" i="4"/>
  <c r="P1770" i="4"/>
  <c r="O1770" i="4"/>
  <c r="N1770" i="4"/>
  <c r="I1770" i="4"/>
  <c r="H1770" i="4"/>
  <c r="G1770" i="4"/>
  <c r="P1769" i="4"/>
  <c r="O1769" i="4"/>
  <c r="N1769" i="4"/>
  <c r="I1769" i="4"/>
  <c r="H1769" i="4"/>
  <c r="G1769" i="4"/>
  <c r="P1768" i="4"/>
  <c r="O1768" i="4"/>
  <c r="N1768" i="4"/>
  <c r="I1768" i="4"/>
  <c r="H1768" i="4"/>
  <c r="G1768" i="4"/>
  <c r="P1767" i="4"/>
  <c r="O1767" i="4"/>
  <c r="N1767" i="4"/>
  <c r="I1767" i="4"/>
  <c r="H1767" i="4"/>
  <c r="G1767" i="4"/>
  <c r="P1766" i="4"/>
  <c r="O1766" i="4"/>
  <c r="N1766" i="4"/>
  <c r="I1766" i="4"/>
  <c r="H1766" i="4"/>
  <c r="G1766" i="4"/>
  <c r="P1765" i="4"/>
  <c r="O1765" i="4"/>
  <c r="N1765" i="4"/>
  <c r="I1765" i="4"/>
  <c r="H1765" i="4"/>
  <c r="G1765" i="4"/>
  <c r="P1764" i="4"/>
  <c r="O1764" i="4"/>
  <c r="N1764" i="4"/>
  <c r="I1764" i="4"/>
  <c r="H1764" i="4"/>
  <c r="G1764" i="4"/>
  <c r="P1763" i="4"/>
  <c r="O1763" i="4"/>
  <c r="N1763" i="4"/>
  <c r="I1763" i="4"/>
  <c r="H1763" i="4"/>
  <c r="G1763" i="4"/>
  <c r="P1762" i="4"/>
  <c r="O1762" i="4"/>
  <c r="N1762" i="4"/>
  <c r="I1762" i="4"/>
  <c r="H1762" i="4"/>
  <c r="G1762" i="4"/>
  <c r="P1761" i="4"/>
  <c r="O1761" i="4"/>
  <c r="N1761" i="4"/>
  <c r="I1761" i="4"/>
  <c r="H1761" i="4"/>
  <c r="G1761" i="4"/>
  <c r="P1760" i="4"/>
  <c r="O1760" i="4"/>
  <c r="N1760" i="4"/>
  <c r="I1760" i="4"/>
  <c r="H1760" i="4"/>
  <c r="G1760" i="4"/>
  <c r="P1759" i="4"/>
  <c r="O1759" i="4"/>
  <c r="N1759" i="4"/>
  <c r="I1759" i="4"/>
  <c r="H1759" i="4"/>
  <c r="G1759" i="4"/>
  <c r="P1758" i="4"/>
  <c r="O1758" i="4"/>
  <c r="N1758" i="4"/>
  <c r="I1758" i="4"/>
  <c r="H1758" i="4"/>
  <c r="G1758" i="4"/>
  <c r="P1757" i="4"/>
  <c r="O1757" i="4"/>
  <c r="N1757" i="4"/>
  <c r="I1757" i="4"/>
  <c r="H1757" i="4"/>
  <c r="G1757" i="4"/>
  <c r="P1756" i="4"/>
  <c r="O1756" i="4"/>
  <c r="N1756" i="4"/>
  <c r="I1756" i="4"/>
  <c r="H1756" i="4"/>
  <c r="G1756" i="4"/>
  <c r="P1755" i="4"/>
  <c r="O1755" i="4"/>
  <c r="N1755" i="4"/>
  <c r="I1755" i="4"/>
  <c r="H1755" i="4"/>
  <c r="G1755" i="4"/>
  <c r="P1754" i="4"/>
  <c r="O1754" i="4"/>
  <c r="N1754" i="4"/>
  <c r="I1754" i="4"/>
  <c r="H1754" i="4"/>
  <c r="G1754" i="4"/>
  <c r="P1753" i="4"/>
  <c r="O1753" i="4"/>
  <c r="N1753" i="4"/>
  <c r="I1753" i="4"/>
  <c r="H1753" i="4"/>
  <c r="G1753" i="4"/>
  <c r="P1752" i="4"/>
  <c r="O1752" i="4"/>
  <c r="N1752" i="4"/>
  <c r="I1752" i="4"/>
  <c r="H1752" i="4"/>
  <c r="G1752" i="4"/>
  <c r="P1751" i="4"/>
  <c r="O1751" i="4"/>
  <c r="N1751" i="4"/>
  <c r="I1751" i="4"/>
  <c r="H1751" i="4"/>
  <c r="G1751" i="4"/>
  <c r="P1750" i="4"/>
  <c r="O1750" i="4"/>
  <c r="N1750" i="4"/>
  <c r="I1750" i="4"/>
  <c r="H1750" i="4"/>
  <c r="G1750" i="4"/>
  <c r="P1749" i="4"/>
  <c r="O1749" i="4"/>
  <c r="N1749" i="4"/>
  <c r="I1749" i="4"/>
  <c r="H1749" i="4"/>
  <c r="G1749" i="4"/>
  <c r="P1748" i="4"/>
  <c r="O1748" i="4"/>
  <c r="N1748" i="4"/>
  <c r="I1748" i="4"/>
  <c r="H1748" i="4"/>
  <c r="G1748" i="4"/>
  <c r="P1747" i="4"/>
  <c r="O1747" i="4"/>
  <c r="N1747" i="4"/>
  <c r="I1747" i="4"/>
  <c r="H1747" i="4"/>
  <c r="G1747" i="4"/>
  <c r="P1746" i="4"/>
  <c r="O1746" i="4"/>
  <c r="N1746" i="4"/>
  <c r="I1746" i="4"/>
  <c r="H1746" i="4"/>
  <c r="G1746" i="4"/>
  <c r="P1745" i="4"/>
  <c r="O1745" i="4"/>
  <c r="N1745" i="4"/>
  <c r="I1745" i="4"/>
  <c r="H1745" i="4"/>
  <c r="G1745" i="4"/>
  <c r="P1744" i="4"/>
  <c r="O1744" i="4"/>
  <c r="N1744" i="4"/>
  <c r="I1744" i="4"/>
  <c r="H1744" i="4"/>
  <c r="G1744" i="4"/>
  <c r="P1743" i="4"/>
  <c r="O1743" i="4"/>
  <c r="N1743" i="4"/>
  <c r="I1743" i="4"/>
  <c r="H1743" i="4"/>
  <c r="G1743" i="4"/>
  <c r="P1742" i="4"/>
  <c r="O1742" i="4"/>
  <c r="N1742" i="4"/>
  <c r="I1742" i="4"/>
  <c r="H1742" i="4"/>
  <c r="G1742" i="4"/>
  <c r="P1741" i="4"/>
  <c r="O1741" i="4"/>
  <c r="N1741" i="4"/>
  <c r="I1741" i="4"/>
  <c r="H1741" i="4"/>
  <c r="G1741" i="4"/>
  <c r="P1740" i="4"/>
  <c r="O1740" i="4"/>
  <c r="N1740" i="4"/>
  <c r="I1740" i="4"/>
  <c r="H1740" i="4"/>
  <c r="G1740" i="4"/>
  <c r="P1739" i="4"/>
  <c r="O1739" i="4"/>
  <c r="N1739" i="4"/>
  <c r="I1739" i="4"/>
  <c r="H1739" i="4"/>
  <c r="G1739" i="4"/>
  <c r="P1738" i="4"/>
  <c r="O1738" i="4"/>
  <c r="N1738" i="4"/>
  <c r="I1738" i="4"/>
  <c r="H1738" i="4"/>
  <c r="G1738" i="4"/>
  <c r="P1737" i="4"/>
  <c r="O1737" i="4"/>
  <c r="N1737" i="4"/>
  <c r="I1737" i="4"/>
  <c r="H1737" i="4"/>
  <c r="G1737" i="4"/>
  <c r="P1736" i="4"/>
  <c r="O1736" i="4"/>
  <c r="N1736" i="4"/>
  <c r="I1736" i="4"/>
  <c r="H1736" i="4"/>
  <c r="G1736" i="4"/>
  <c r="P1735" i="4"/>
  <c r="O1735" i="4"/>
  <c r="N1735" i="4"/>
  <c r="I1735" i="4"/>
  <c r="H1735" i="4"/>
  <c r="G1735" i="4"/>
  <c r="P1734" i="4"/>
  <c r="O1734" i="4"/>
  <c r="N1734" i="4"/>
  <c r="I1734" i="4"/>
  <c r="H1734" i="4"/>
  <c r="G1734" i="4"/>
  <c r="P1733" i="4"/>
  <c r="O1733" i="4"/>
  <c r="N1733" i="4"/>
  <c r="I1733" i="4"/>
  <c r="H1733" i="4"/>
  <c r="G1733" i="4"/>
  <c r="P1732" i="4"/>
  <c r="O1732" i="4"/>
  <c r="N1732" i="4"/>
  <c r="I1732" i="4"/>
  <c r="H1732" i="4"/>
  <c r="G1732" i="4"/>
  <c r="P1731" i="4"/>
  <c r="O1731" i="4"/>
  <c r="N1731" i="4"/>
  <c r="I1731" i="4"/>
  <c r="H1731" i="4"/>
  <c r="G1731" i="4"/>
  <c r="P1730" i="4"/>
  <c r="O1730" i="4"/>
  <c r="N1730" i="4"/>
  <c r="I1730" i="4"/>
  <c r="H1730" i="4"/>
  <c r="G1730" i="4"/>
  <c r="P1729" i="4"/>
  <c r="O1729" i="4"/>
  <c r="N1729" i="4"/>
  <c r="I1729" i="4"/>
  <c r="H1729" i="4"/>
  <c r="G1729" i="4"/>
  <c r="P1728" i="4"/>
  <c r="O1728" i="4"/>
  <c r="N1728" i="4"/>
  <c r="I1728" i="4"/>
  <c r="H1728" i="4"/>
  <c r="G1728" i="4"/>
  <c r="P1727" i="4"/>
  <c r="O1727" i="4"/>
  <c r="N1727" i="4"/>
  <c r="I1727" i="4"/>
  <c r="H1727" i="4"/>
  <c r="G1727" i="4"/>
  <c r="P1726" i="4"/>
  <c r="O1726" i="4"/>
  <c r="N1726" i="4"/>
  <c r="I1726" i="4"/>
  <c r="H1726" i="4"/>
  <c r="G1726" i="4"/>
  <c r="P1725" i="4"/>
  <c r="O1725" i="4"/>
  <c r="N1725" i="4"/>
  <c r="I1725" i="4"/>
  <c r="H1725" i="4"/>
  <c r="G1725" i="4"/>
  <c r="P1724" i="4"/>
  <c r="O1724" i="4"/>
  <c r="N1724" i="4"/>
  <c r="I1724" i="4"/>
  <c r="H1724" i="4"/>
  <c r="G1724" i="4"/>
  <c r="P1723" i="4"/>
  <c r="O1723" i="4"/>
  <c r="N1723" i="4"/>
  <c r="I1723" i="4"/>
  <c r="H1723" i="4"/>
  <c r="G1723" i="4"/>
  <c r="P1722" i="4"/>
  <c r="O1722" i="4"/>
  <c r="N1722" i="4"/>
  <c r="I1722" i="4"/>
  <c r="H1722" i="4"/>
  <c r="G1722" i="4"/>
  <c r="P1721" i="4"/>
  <c r="O1721" i="4"/>
  <c r="N1721" i="4"/>
  <c r="I1721" i="4"/>
  <c r="H1721" i="4"/>
  <c r="G1721" i="4"/>
  <c r="P1720" i="4"/>
  <c r="O1720" i="4"/>
  <c r="N1720" i="4"/>
  <c r="I1720" i="4"/>
  <c r="H1720" i="4"/>
  <c r="G1720" i="4"/>
  <c r="P1719" i="4"/>
  <c r="O1719" i="4"/>
  <c r="N1719" i="4"/>
  <c r="I1719" i="4"/>
  <c r="H1719" i="4"/>
  <c r="G1719" i="4"/>
  <c r="P1718" i="4"/>
  <c r="O1718" i="4"/>
  <c r="N1718" i="4"/>
  <c r="I1718" i="4"/>
  <c r="H1718" i="4"/>
  <c r="G1718" i="4"/>
  <c r="P1717" i="4"/>
  <c r="O1717" i="4"/>
  <c r="N1717" i="4"/>
  <c r="I1717" i="4"/>
  <c r="H1717" i="4"/>
  <c r="G1717" i="4"/>
  <c r="P1716" i="4"/>
  <c r="O1716" i="4"/>
  <c r="N1716" i="4"/>
  <c r="I1716" i="4"/>
  <c r="H1716" i="4"/>
  <c r="G1716" i="4"/>
  <c r="P1715" i="4"/>
  <c r="O1715" i="4"/>
  <c r="N1715" i="4"/>
  <c r="I1715" i="4"/>
  <c r="H1715" i="4"/>
  <c r="G1715" i="4"/>
  <c r="P1714" i="4"/>
  <c r="O1714" i="4"/>
  <c r="N1714" i="4"/>
  <c r="I1714" i="4"/>
  <c r="H1714" i="4"/>
  <c r="G1714" i="4"/>
  <c r="P1713" i="4"/>
  <c r="O1713" i="4"/>
  <c r="N1713" i="4"/>
  <c r="I1713" i="4"/>
  <c r="H1713" i="4"/>
  <c r="G1713" i="4"/>
  <c r="P1712" i="4"/>
  <c r="O1712" i="4"/>
  <c r="N1712" i="4"/>
  <c r="I1712" i="4"/>
  <c r="H1712" i="4"/>
  <c r="G1712" i="4"/>
  <c r="P1711" i="4"/>
  <c r="O1711" i="4"/>
  <c r="N1711" i="4"/>
  <c r="I1711" i="4"/>
  <c r="H1711" i="4"/>
  <c r="G1711" i="4"/>
  <c r="P1710" i="4"/>
  <c r="O1710" i="4"/>
  <c r="N1710" i="4"/>
  <c r="I1710" i="4"/>
  <c r="H1710" i="4"/>
  <c r="G1710" i="4"/>
  <c r="P1709" i="4"/>
  <c r="O1709" i="4"/>
  <c r="N1709" i="4"/>
  <c r="I1709" i="4"/>
  <c r="H1709" i="4"/>
  <c r="G1709" i="4"/>
  <c r="P1708" i="4"/>
  <c r="O1708" i="4"/>
  <c r="N1708" i="4"/>
  <c r="I1708" i="4"/>
  <c r="H1708" i="4"/>
  <c r="G1708" i="4"/>
  <c r="P1707" i="4"/>
  <c r="O1707" i="4"/>
  <c r="N1707" i="4"/>
  <c r="I1707" i="4"/>
  <c r="H1707" i="4"/>
  <c r="G1707" i="4"/>
  <c r="P1706" i="4"/>
  <c r="O1706" i="4"/>
  <c r="N1706" i="4"/>
  <c r="I1706" i="4"/>
  <c r="H1706" i="4"/>
  <c r="G1706" i="4"/>
  <c r="P1705" i="4"/>
  <c r="O1705" i="4"/>
  <c r="N1705" i="4"/>
  <c r="I1705" i="4"/>
  <c r="H1705" i="4"/>
  <c r="G1705" i="4"/>
  <c r="P1704" i="4"/>
  <c r="O1704" i="4"/>
  <c r="N1704" i="4"/>
  <c r="I1704" i="4"/>
  <c r="H1704" i="4"/>
  <c r="G1704" i="4"/>
  <c r="P1703" i="4"/>
  <c r="O1703" i="4"/>
  <c r="N1703" i="4"/>
  <c r="I1703" i="4"/>
  <c r="H1703" i="4"/>
  <c r="G1703" i="4"/>
  <c r="P1702" i="4"/>
  <c r="O1702" i="4"/>
  <c r="N1702" i="4"/>
  <c r="I1702" i="4"/>
  <c r="H1702" i="4"/>
  <c r="G1702" i="4"/>
  <c r="P1701" i="4"/>
  <c r="O1701" i="4"/>
  <c r="N1701" i="4"/>
  <c r="I1701" i="4"/>
  <c r="H1701" i="4"/>
  <c r="G1701" i="4"/>
  <c r="P1700" i="4"/>
  <c r="O1700" i="4"/>
  <c r="N1700" i="4"/>
  <c r="I1700" i="4"/>
  <c r="H1700" i="4"/>
  <c r="G1700" i="4"/>
  <c r="P1699" i="4"/>
  <c r="O1699" i="4"/>
  <c r="N1699" i="4"/>
  <c r="I1699" i="4"/>
  <c r="H1699" i="4"/>
  <c r="G1699" i="4"/>
  <c r="P1698" i="4"/>
  <c r="O1698" i="4"/>
  <c r="N1698" i="4"/>
  <c r="I1698" i="4"/>
  <c r="H1698" i="4"/>
  <c r="G1698" i="4"/>
  <c r="P1697" i="4"/>
  <c r="O1697" i="4"/>
  <c r="N1697" i="4"/>
  <c r="I1697" i="4"/>
  <c r="H1697" i="4"/>
  <c r="G1697" i="4"/>
  <c r="P1696" i="4"/>
  <c r="O1696" i="4"/>
  <c r="N1696" i="4"/>
  <c r="I1696" i="4"/>
  <c r="H1696" i="4"/>
  <c r="G1696" i="4"/>
  <c r="P1695" i="4"/>
  <c r="O1695" i="4"/>
  <c r="N1695" i="4"/>
  <c r="I1695" i="4"/>
  <c r="H1695" i="4"/>
  <c r="G1695" i="4"/>
  <c r="P1694" i="4"/>
  <c r="O1694" i="4"/>
  <c r="N1694" i="4"/>
  <c r="I1694" i="4"/>
  <c r="H1694" i="4"/>
  <c r="G1694" i="4"/>
  <c r="P1693" i="4"/>
  <c r="O1693" i="4"/>
  <c r="N1693" i="4"/>
  <c r="I1693" i="4"/>
  <c r="H1693" i="4"/>
  <c r="G1693" i="4"/>
  <c r="P1692" i="4"/>
  <c r="O1692" i="4"/>
  <c r="N1692" i="4"/>
  <c r="I1692" i="4"/>
  <c r="H1692" i="4"/>
  <c r="G1692" i="4"/>
  <c r="P1691" i="4"/>
  <c r="O1691" i="4"/>
  <c r="N1691" i="4"/>
  <c r="I1691" i="4"/>
  <c r="H1691" i="4"/>
  <c r="G1691" i="4"/>
  <c r="P1690" i="4"/>
  <c r="O1690" i="4"/>
  <c r="N1690" i="4"/>
  <c r="I1690" i="4"/>
  <c r="H1690" i="4"/>
  <c r="G1690" i="4"/>
  <c r="P1689" i="4"/>
  <c r="O1689" i="4"/>
  <c r="N1689" i="4"/>
  <c r="I1689" i="4"/>
  <c r="H1689" i="4"/>
  <c r="G1689" i="4"/>
  <c r="P1688" i="4"/>
  <c r="O1688" i="4"/>
  <c r="N1688" i="4"/>
  <c r="I1688" i="4"/>
  <c r="H1688" i="4"/>
  <c r="G1688" i="4"/>
  <c r="P1687" i="4"/>
  <c r="O1687" i="4"/>
  <c r="N1687" i="4"/>
  <c r="I1687" i="4"/>
  <c r="H1687" i="4"/>
  <c r="G1687" i="4"/>
  <c r="P1686" i="4"/>
  <c r="O1686" i="4"/>
  <c r="N1686" i="4"/>
  <c r="I1686" i="4"/>
  <c r="H1686" i="4"/>
  <c r="G1686" i="4"/>
  <c r="P1685" i="4"/>
  <c r="O1685" i="4"/>
  <c r="N1685" i="4"/>
  <c r="I1685" i="4"/>
  <c r="H1685" i="4"/>
  <c r="G1685" i="4"/>
  <c r="P1684" i="4"/>
  <c r="O1684" i="4"/>
  <c r="N1684" i="4"/>
  <c r="I1684" i="4"/>
  <c r="H1684" i="4"/>
  <c r="G1684" i="4"/>
  <c r="P1683" i="4"/>
  <c r="O1683" i="4"/>
  <c r="N1683" i="4"/>
  <c r="I1683" i="4"/>
  <c r="H1683" i="4"/>
  <c r="G1683" i="4"/>
  <c r="P1682" i="4"/>
  <c r="O1682" i="4"/>
  <c r="N1682" i="4"/>
  <c r="I1682" i="4"/>
  <c r="H1682" i="4"/>
  <c r="G1682" i="4"/>
  <c r="P1681" i="4"/>
  <c r="O1681" i="4"/>
  <c r="N1681" i="4"/>
  <c r="I1681" i="4"/>
  <c r="H1681" i="4"/>
  <c r="G1681" i="4"/>
  <c r="P1680" i="4"/>
  <c r="O1680" i="4"/>
  <c r="N1680" i="4"/>
  <c r="I1680" i="4"/>
  <c r="H1680" i="4"/>
  <c r="G1680" i="4"/>
  <c r="P1679" i="4"/>
  <c r="O1679" i="4"/>
  <c r="N1679" i="4"/>
  <c r="I1679" i="4"/>
  <c r="H1679" i="4"/>
  <c r="G1679" i="4"/>
  <c r="P1678" i="4"/>
  <c r="O1678" i="4"/>
  <c r="N1678" i="4"/>
  <c r="I1678" i="4"/>
  <c r="H1678" i="4"/>
  <c r="G1678" i="4"/>
  <c r="P1677" i="4"/>
  <c r="O1677" i="4"/>
  <c r="N1677" i="4"/>
  <c r="I1677" i="4"/>
  <c r="H1677" i="4"/>
  <c r="G1677" i="4"/>
  <c r="P1676" i="4"/>
  <c r="O1676" i="4"/>
  <c r="N1676" i="4"/>
  <c r="I1676" i="4"/>
  <c r="H1676" i="4"/>
  <c r="G1676" i="4"/>
  <c r="P1675" i="4"/>
  <c r="O1675" i="4"/>
  <c r="N1675" i="4"/>
  <c r="I1675" i="4"/>
  <c r="H1675" i="4"/>
  <c r="G1675" i="4"/>
  <c r="P1674" i="4"/>
  <c r="O1674" i="4"/>
  <c r="N1674" i="4"/>
  <c r="I1674" i="4"/>
  <c r="H1674" i="4"/>
  <c r="G1674" i="4"/>
  <c r="P1673" i="4"/>
  <c r="O1673" i="4"/>
  <c r="N1673" i="4"/>
  <c r="I1673" i="4"/>
  <c r="H1673" i="4"/>
  <c r="G1673" i="4"/>
  <c r="P1672" i="4"/>
  <c r="O1672" i="4"/>
  <c r="N1672" i="4"/>
  <c r="I1672" i="4"/>
  <c r="H1672" i="4"/>
  <c r="G1672" i="4"/>
  <c r="P1671" i="4"/>
  <c r="O1671" i="4"/>
  <c r="N1671" i="4"/>
  <c r="I1671" i="4"/>
  <c r="H1671" i="4"/>
  <c r="G1671" i="4"/>
  <c r="P1670" i="4"/>
  <c r="O1670" i="4"/>
  <c r="N1670" i="4"/>
  <c r="I1670" i="4"/>
  <c r="H1670" i="4"/>
  <c r="G1670" i="4"/>
  <c r="P1669" i="4"/>
  <c r="O1669" i="4"/>
  <c r="N1669" i="4"/>
  <c r="I1669" i="4"/>
  <c r="H1669" i="4"/>
  <c r="G1669" i="4"/>
  <c r="P1668" i="4"/>
  <c r="O1668" i="4"/>
  <c r="N1668" i="4"/>
  <c r="I1668" i="4"/>
  <c r="H1668" i="4"/>
  <c r="G1668" i="4"/>
  <c r="P1667" i="4"/>
  <c r="O1667" i="4"/>
  <c r="N1667" i="4"/>
  <c r="I1667" i="4"/>
  <c r="H1667" i="4"/>
  <c r="G1667" i="4"/>
  <c r="P1666" i="4"/>
  <c r="O1666" i="4"/>
  <c r="N1666" i="4"/>
  <c r="I1666" i="4"/>
  <c r="H1666" i="4"/>
  <c r="G1666" i="4"/>
  <c r="P1665" i="4"/>
  <c r="O1665" i="4"/>
  <c r="N1665" i="4"/>
  <c r="I1665" i="4"/>
  <c r="H1665" i="4"/>
  <c r="G1665" i="4"/>
  <c r="P1664" i="4"/>
  <c r="O1664" i="4"/>
  <c r="N1664" i="4"/>
  <c r="I1664" i="4"/>
  <c r="H1664" i="4"/>
  <c r="G1664" i="4"/>
  <c r="P1663" i="4"/>
  <c r="O1663" i="4"/>
  <c r="N1663" i="4"/>
  <c r="I1663" i="4"/>
  <c r="H1663" i="4"/>
  <c r="G1663" i="4"/>
  <c r="P1662" i="4"/>
  <c r="O1662" i="4"/>
  <c r="N1662" i="4"/>
  <c r="I1662" i="4"/>
  <c r="H1662" i="4"/>
  <c r="G1662" i="4"/>
  <c r="P1661" i="4"/>
  <c r="O1661" i="4"/>
  <c r="N1661" i="4"/>
  <c r="I1661" i="4"/>
  <c r="H1661" i="4"/>
  <c r="G1661" i="4"/>
  <c r="P1660" i="4"/>
  <c r="O1660" i="4"/>
  <c r="N1660" i="4"/>
  <c r="I1660" i="4"/>
  <c r="H1660" i="4"/>
  <c r="G1660" i="4"/>
  <c r="P1659" i="4"/>
  <c r="O1659" i="4"/>
  <c r="N1659" i="4"/>
  <c r="I1659" i="4"/>
  <c r="H1659" i="4"/>
  <c r="G1659" i="4"/>
  <c r="P1658" i="4"/>
  <c r="O1658" i="4"/>
  <c r="N1658" i="4"/>
  <c r="I1658" i="4"/>
  <c r="H1658" i="4"/>
  <c r="G1658" i="4"/>
  <c r="P1657" i="4"/>
  <c r="O1657" i="4"/>
  <c r="N1657" i="4"/>
  <c r="I1657" i="4"/>
  <c r="H1657" i="4"/>
  <c r="G1657" i="4"/>
  <c r="P1656" i="4"/>
  <c r="O1656" i="4"/>
  <c r="N1656" i="4"/>
  <c r="I1656" i="4"/>
  <c r="H1656" i="4"/>
  <c r="G1656" i="4"/>
  <c r="P1655" i="4"/>
  <c r="O1655" i="4"/>
  <c r="N1655" i="4"/>
  <c r="I1655" i="4"/>
  <c r="H1655" i="4"/>
  <c r="G1655" i="4"/>
  <c r="P1654" i="4"/>
  <c r="O1654" i="4"/>
  <c r="N1654" i="4"/>
  <c r="I1654" i="4"/>
  <c r="H1654" i="4"/>
  <c r="G1654" i="4"/>
  <c r="P1653" i="4"/>
  <c r="O1653" i="4"/>
  <c r="N1653" i="4"/>
  <c r="I1653" i="4"/>
  <c r="H1653" i="4"/>
  <c r="G1653" i="4"/>
  <c r="P1652" i="4"/>
  <c r="O1652" i="4"/>
  <c r="N1652" i="4"/>
  <c r="I1652" i="4"/>
  <c r="H1652" i="4"/>
  <c r="G1652" i="4"/>
  <c r="P1651" i="4"/>
  <c r="O1651" i="4"/>
  <c r="N1651" i="4"/>
  <c r="I1651" i="4"/>
  <c r="H1651" i="4"/>
  <c r="G1651" i="4"/>
  <c r="P1650" i="4"/>
  <c r="O1650" i="4"/>
  <c r="N1650" i="4"/>
  <c r="I1650" i="4"/>
  <c r="H1650" i="4"/>
  <c r="G1650" i="4"/>
  <c r="P1649" i="4"/>
  <c r="O1649" i="4"/>
  <c r="N1649" i="4"/>
  <c r="I1649" i="4"/>
  <c r="H1649" i="4"/>
  <c r="G1649" i="4"/>
  <c r="P1648" i="4"/>
  <c r="O1648" i="4"/>
  <c r="N1648" i="4"/>
  <c r="I1648" i="4"/>
  <c r="H1648" i="4"/>
  <c r="G1648" i="4"/>
  <c r="P1647" i="4"/>
  <c r="O1647" i="4"/>
  <c r="N1647" i="4"/>
  <c r="I1647" i="4"/>
  <c r="H1647" i="4"/>
  <c r="G1647" i="4"/>
  <c r="P1646" i="4"/>
  <c r="O1646" i="4"/>
  <c r="N1646" i="4"/>
  <c r="I1646" i="4"/>
  <c r="H1646" i="4"/>
  <c r="G1646" i="4"/>
  <c r="P1645" i="4"/>
  <c r="O1645" i="4"/>
  <c r="N1645" i="4"/>
  <c r="I1645" i="4"/>
  <c r="H1645" i="4"/>
  <c r="G1645" i="4"/>
  <c r="P1644" i="4"/>
  <c r="O1644" i="4"/>
  <c r="N1644" i="4"/>
  <c r="I1644" i="4"/>
  <c r="H1644" i="4"/>
  <c r="G1644" i="4"/>
  <c r="P1643" i="4"/>
  <c r="O1643" i="4"/>
  <c r="N1643" i="4"/>
  <c r="I1643" i="4"/>
  <c r="H1643" i="4"/>
  <c r="G1643" i="4"/>
  <c r="P1642" i="4"/>
  <c r="O1642" i="4"/>
  <c r="N1642" i="4"/>
  <c r="I1642" i="4"/>
  <c r="H1642" i="4"/>
  <c r="G1642" i="4"/>
  <c r="P1641" i="4"/>
  <c r="O1641" i="4"/>
  <c r="N1641" i="4"/>
  <c r="I1641" i="4"/>
  <c r="H1641" i="4"/>
  <c r="G1641" i="4"/>
  <c r="P1640" i="4"/>
  <c r="O1640" i="4"/>
  <c r="N1640" i="4"/>
  <c r="I1640" i="4"/>
  <c r="H1640" i="4"/>
  <c r="G1640" i="4"/>
  <c r="P1639" i="4"/>
  <c r="O1639" i="4"/>
  <c r="N1639" i="4"/>
  <c r="I1639" i="4"/>
  <c r="H1639" i="4"/>
  <c r="G1639" i="4"/>
  <c r="P1638" i="4"/>
  <c r="O1638" i="4"/>
  <c r="N1638" i="4"/>
  <c r="I1638" i="4"/>
  <c r="H1638" i="4"/>
  <c r="G1638" i="4"/>
  <c r="P1637" i="4"/>
  <c r="O1637" i="4"/>
  <c r="N1637" i="4"/>
  <c r="I1637" i="4"/>
  <c r="H1637" i="4"/>
  <c r="G1637" i="4"/>
  <c r="P1636" i="4"/>
  <c r="O1636" i="4"/>
  <c r="N1636" i="4"/>
  <c r="I1636" i="4"/>
  <c r="H1636" i="4"/>
  <c r="G1636" i="4"/>
  <c r="P1635" i="4"/>
  <c r="O1635" i="4"/>
  <c r="N1635" i="4"/>
  <c r="I1635" i="4"/>
  <c r="H1635" i="4"/>
  <c r="G1635" i="4"/>
  <c r="P1634" i="4"/>
  <c r="O1634" i="4"/>
  <c r="N1634" i="4"/>
  <c r="I1634" i="4"/>
  <c r="H1634" i="4"/>
  <c r="G1634" i="4"/>
  <c r="P1633" i="4"/>
  <c r="O1633" i="4"/>
  <c r="N1633" i="4"/>
  <c r="I1633" i="4"/>
  <c r="H1633" i="4"/>
  <c r="G1633" i="4"/>
  <c r="P1632" i="4"/>
  <c r="O1632" i="4"/>
  <c r="N1632" i="4"/>
  <c r="I1632" i="4"/>
  <c r="H1632" i="4"/>
  <c r="G1632" i="4"/>
  <c r="P1631" i="4"/>
  <c r="O1631" i="4"/>
  <c r="N1631" i="4"/>
  <c r="I1631" i="4"/>
  <c r="H1631" i="4"/>
  <c r="G1631" i="4"/>
  <c r="P1630" i="4"/>
  <c r="O1630" i="4"/>
  <c r="N1630" i="4"/>
  <c r="I1630" i="4"/>
  <c r="H1630" i="4"/>
  <c r="G1630" i="4"/>
  <c r="P1629" i="4"/>
  <c r="O1629" i="4"/>
  <c r="N1629" i="4"/>
  <c r="I1629" i="4"/>
  <c r="H1629" i="4"/>
  <c r="G1629" i="4"/>
  <c r="P1628" i="4"/>
  <c r="O1628" i="4"/>
  <c r="N1628" i="4"/>
  <c r="I1628" i="4"/>
  <c r="H1628" i="4"/>
  <c r="G1628" i="4"/>
  <c r="P1627" i="4"/>
  <c r="O1627" i="4"/>
  <c r="N1627" i="4"/>
  <c r="I1627" i="4"/>
  <c r="H1627" i="4"/>
  <c r="G1627" i="4"/>
  <c r="P1626" i="4"/>
  <c r="O1626" i="4"/>
  <c r="N1626" i="4"/>
  <c r="I1626" i="4"/>
  <c r="H1626" i="4"/>
  <c r="G1626" i="4"/>
  <c r="P1625" i="4"/>
  <c r="O1625" i="4"/>
  <c r="N1625" i="4"/>
  <c r="I1625" i="4"/>
  <c r="H1625" i="4"/>
  <c r="G1625" i="4"/>
  <c r="P1624" i="4"/>
  <c r="O1624" i="4"/>
  <c r="N1624" i="4"/>
  <c r="I1624" i="4"/>
  <c r="H1624" i="4"/>
  <c r="G1624" i="4"/>
  <c r="P1623" i="4"/>
  <c r="O1623" i="4"/>
  <c r="N1623" i="4"/>
  <c r="I1623" i="4"/>
  <c r="H1623" i="4"/>
  <c r="G1623" i="4"/>
  <c r="P1622" i="4"/>
  <c r="O1622" i="4"/>
  <c r="N1622" i="4"/>
  <c r="I1622" i="4"/>
  <c r="H1622" i="4"/>
  <c r="G1622" i="4"/>
  <c r="P1621" i="4"/>
  <c r="O1621" i="4"/>
  <c r="N1621" i="4"/>
  <c r="I1621" i="4"/>
  <c r="H1621" i="4"/>
  <c r="G1621" i="4"/>
  <c r="P1620" i="4"/>
  <c r="O1620" i="4"/>
  <c r="N1620" i="4"/>
  <c r="I1620" i="4"/>
  <c r="H1620" i="4"/>
  <c r="G1620" i="4"/>
  <c r="P1619" i="4"/>
  <c r="O1619" i="4"/>
  <c r="N1619" i="4"/>
  <c r="I1619" i="4"/>
  <c r="H1619" i="4"/>
  <c r="G1619" i="4"/>
  <c r="P1618" i="4"/>
  <c r="O1618" i="4"/>
  <c r="N1618" i="4"/>
  <c r="I1618" i="4"/>
  <c r="H1618" i="4"/>
  <c r="G1618" i="4"/>
  <c r="P1617" i="4"/>
  <c r="O1617" i="4"/>
  <c r="N1617" i="4"/>
  <c r="I1617" i="4"/>
  <c r="H1617" i="4"/>
  <c r="G1617" i="4"/>
  <c r="P1616" i="4"/>
  <c r="O1616" i="4"/>
  <c r="N1616" i="4"/>
  <c r="I1616" i="4"/>
  <c r="H1616" i="4"/>
  <c r="G1616" i="4"/>
  <c r="P1615" i="4"/>
  <c r="O1615" i="4"/>
  <c r="N1615" i="4"/>
  <c r="I1615" i="4"/>
  <c r="H1615" i="4"/>
  <c r="G1615" i="4"/>
  <c r="P1614" i="4"/>
  <c r="O1614" i="4"/>
  <c r="N1614" i="4"/>
  <c r="I1614" i="4"/>
  <c r="H1614" i="4"/>
  <c r="G1614" i="4"/>
  <c r="P1613" i="4"/>
  <c r="O1613" i="4"/>
  <c r="N1613" i="4"/>
  <c r="I1613" i="4"/>
  <c r="H1613" i="4"/>
  <c r="G1613" i="4"/>
  <c r="P1612" i="4"/>
  <c r="O1612" i="4"/>
  <c r="N1612" i="4"/>
  <c r="I1612" i="4"/>
  <c r="H1612" i="4"/>
  <c r="G1612" i="4"/>
  <c r="P1611" i="4"/>
  <c r="O1611" i="4"/>
  <c r="N1611" i="4"/>
  <c r="I1611" i="4"/>
  <c r="H1611" i="4"/>
  <c r="G1611" i="4"/>
  <c r="P1610" i="4"/>
  <c r="O1610" i="4"/>
  <c r="N1610" i="4"/>
  <c r="I1610" i="4"/>
  <c r="H1610" i="4"/>
  <c r="G1610" i="4"/>
  <c r="P1609" i="4"/>
  <c r="O1609" i="4"/>
  <c r="N1609" i="4"/>
  <c r="I1609" i="4"/>
  <c r="H1609" i="4"/>
  <c r="G1609" i="4"/>
  <c r="P1608" i="4"/>
  <c r="O1608" i="4"/>
  <c r="N1608" i="4"/>
  <c r="I1608" i="4"/>
  <c r="H1608" i="4"/>
  <c r="G1608" i="4"/>
  <c r="P1607" i="4"/>
  <c r="O1607" i="4"/>
  <c r="N1607" i="4"/>
  <c r="I1607" i="4"/>
  <c r="H1607" i="4"/>
  <c r="G1607" i="4"/>
  <c r="P1606" i="4"/>
  <c r="O1606" i="4"/>
  <c r="N1606" i="4"/>
  <c r="I1606" i="4"/>
  <c r="H1606" i="4"/>
  <c r="G1606" i="4"/>
  <c r="P1605" i="4"/>
  <c r="O1605" i="4"/>
  <c r="N1605" i="4"/>
  <c r="I1605" i="4"/>
  <c r="H1605" i="4"/>
  <c r="G1605" i="4"/>
  <c r="P1604" i="4"/>
  <c r="O1604" i="4"/>
  <c r="N1604" i="4"/>
  <c r="I1604" i="4"/>
  <c r="H1604" i="4"/>
  <c r="G1604" i="4"/>
  <c r="P1603" i="4"/>
  <c r="O1603" i="4"/>
  <c r="N1603" i="4"/>
  <c r="I1603" i="4"/>
  <c r="H1603" i="4"/>
  <c r="G1603" i="4"/>
  <c r="P1602" i="4"/>
  <c r="O1602" i="4"/>
  <c r="N1602" i="4"/>
  <c r="I1602" i="4"/>
  <c r="H1602" i="4"/>
  <c r="G1602" i="4"/>
  <c r="P1601" i="4"/>
  <c r="O1601" i="4"/>
  <c r="N1601" i="4"/>
  <c r="I1601" i="4"/>
  <c r="H1601" i="4"/>
  <c r="G1601" i="4"/>
  <c r="P1600" i="4"/>
  <c r="O1600" i="4"/>
  <c r="N1600" i="4"/>
  <c r="I1600" i="4"/>
  <c r="H1600" i="4"/>
  <c r="G1600" i="4"/>
  <c r="P1599" i="4"/>
  <c r="O1599" i="4"/>
  <c r="N1599" i="4"/>
  <c r="I1599" i="4"/>
  <c r="H1599" i="4"/>
  <c r="G1599" i="4"/>
  <c r="P1598" i="4"/>
  <c r="O1598" i="4"/>
  <c r="N1598" i="4"/>
  <c r="I1598" i="4"/>
  <c r="H1598" i="4"/>
  <c r="G1598" i="4"/>
  <c r="P1597" i="4"/>
  <c r="O1597" i="4"/>
  <c r="N1597" i="4"/>
  <c r="I1597" i="4"/>
  <c r="H1597" i="4"/>
  <c r="G1597" i="4"/>
  <c r="P1596" i="4"/>
  <c r="O1596" i="4"/>
  <c r="N1596" i="4"/>
  <c r="I1596" i="4"/>
  <c r="H1596" i="4"/>
  <c r="G1596" i="4"/>
  <c r="P1595" i="4"/>
  <c r="O1595" i="4"/>
  <c r="N1595" i="4"/>
  <c r="I1595" i="4"/>
  <c r="H1595" i="4"/>
  <c r="G1595" i="4"/>
  <c r="P1594" i="4"/>
  <c r="O1594" i="4"/>
  <c r="N1594" i="4"/>
  <c r="I1594" i="4"/>
  <c r="H1594" i="4"/>
  <c r="G1594" i="4"/>
  <c r="P1593" i="4"/>
  <c r="O1593" i="4"/>
  <c r="N1593" i="4"/>
  <c r="I1593" i="4"/>
  <c r="H1593" i="4"/>
  <c r="G1593" i="4"/>
  <c r="P1592" i="4"/>
  <c r="O1592" i="4"/>
  <c r="N1592" i="4"/>
  <c r="I1592" i="4"/>
  <c r="H1592" i="4"/>
  <c r="G1592" i="4"/>
  <c r="P1591" i="4"/>
  <c r="O1591" i="4"/>
  <c r="N1591" i="4"/>
  <c r="I1591" i="4"/>
  <c r="H1591" i="4"/>
  <c r="G1591" i="4"/>
  <c r="P1590" i="4"/>
  <c r="O1590" i="4"/>
  <c r="N1590" i="4"/>
  <c r="I1590" i="4"/>
  <c r="H1590" i="4"/>
  <c r="G1590" i="4"/>
  <c r="P1589" i="4"/>
  <c r="O1589" i="4"/>
  <c r="N1589" i="4"/>
  <c r="I1589" i="4"/>
  <c r="H1589" i="4"/>
  <c r="G1589" i="4"/>
  <c r="P1588" i="4"/>
  <c r="O1588" i="4"/>
  <c r="N1588" i="4"/>
  <c r="I1588" i="4"/>
  <c r="H1588" i="4"/>
  <c r="G1588" i="4"/>
  <c r="P1587" i="4"/>
  <c r="O1587" i="4"/>
  <c r="N1587" i="4"/>
  <c r="I1587" i="4"/>
  <c r="H1587" i="4"/>
  <c r="G1587" i="4"/>
  <c r="P1586" i="4"/>
  <c r="O1586" i="4"/>
  <c r="N1586" i="4"/>
  <c r="I1586" i="4"/>
  <c r="H1586" i="4"/>
  <c r="G1586" i="4"/>
  <c r="P1585" i="4"/>
  <c r="O1585" i="4"/>
  <c r="N1585" i="4"/>
  <c r="I1585" i="4"/>
  <c r="H1585" i="4"/>
  <c r="G1585" i="4"/>
  <c r="P1584" i="4"/>
  <c r="O1584" i="4"/>
  <c r="N1584" i="4"/>
  <c r="I1584" i="4"/>
  <c r="H1584" i="4"/>
  <c r="G1584" i="4"/>
  <c r="P1583" i="4"/>
  <c r="O1583" i="4"/>
  <c r="N1583" i="4"/>
  <c r="I1583" i="4"/>
  <c r="H1583" i="4"/>
  <c r="G1583" i="4"/>
  <c r="P1582" i="4"/>
  <c r="O1582" i="4"/>
  <c r="N1582" i="4"/>
  <c r="I1582" i="4"/>
  <c r="H1582" i="4"/>
  <c r="G1582" i="4"/>
  <c r="P1581" i="4"/>
  <c r="O1581" i="4"/>
  <c r="N1581" i="4"/>
  <c r="I1581" i="4"/>
  <c r="H1581" i="4"/>
  <c r="G1581" i="4"/>
  <c r="P1580" i="4"/>
  <c r="O1580" i="4"/>
  <c r="N1580" i="4"/>
  <c r="I1580" i="4"/>
  <c r="H1580" i="4"/>
  <c r="G1580" i="4"/>
  <c r="P1579" i="4"/>
  <c r="O1579" i="4"/>
  <c r="N1579" i="4"/>
  <c r="I1579" i="4"/>
  <c r="H1579" i="4"/>
  <c r="G1579" i="4"/>
  <c r="P1578" i="4"/>
  <c r="O1578" i="4"/>
  <c r="N1578" i="4"/>
  <c r="I1578" i="4"/>
  <c r="H1578" i="4"/>
  <c r="G1578" i="4"/>
  <c r="P1577" i="4"/>
  <c r="O1577" i="4"/>
  <c r="N1577" i="4"/>
  <c r="I1577" i="4"/>
  <c r="H1577" i="4"/>
  <c r="G1577" i="4"/>
  <c r="P1576" i="4"/>
  <c r="O1576" i="4"/>
  <c r="N1576" i="4"/>
  <c r="I1576" i="4"/>
  <c r="H1576" i="4"/>
  <c r="G1576" i="4"/>
  <c r="P1575" i="4"/>
  <c r="O1575" i="4"/>
  <c r="N1575" i="4"/>
  <c r="I1575" i="4"/>
  <c r="H1575" i="4"/>
  <c r="G1575" i="4"/>
  <c r="P1574" i="4"/>
  <c r="O1574" i="4"/>
  <c r="N1574" i="4"/>
  <c r="I1574" i="4"/>
  <c r="H1574" i="4"/>
  <c r="G1574" i="4"/>
  <c r="P1573" i="4"/>
  <c r="O1573" i="4"/>
  <c r="N1573" i="4"/>
  <c r="I1573" i="4"/>
  <c r="H1573" i="4"/>
  <c r="G1573" i="4"/>
  <c r="P1572" i="4"/>
  <c r="O1572" i="4"/>
  <c r="N1572" i="4"/>
  <c r="I1572" i="4"/>
  <c r="H1572" i="4"/>
  <c r="G1572" i="4"/>
  <c r="P1571" i="4"/>
  <c r="O1571" i="4"/>
  <c r="N1571" i="4"/>
  <c r="I1571" i="4"/>
  <c r="H1571" i="4"/>
  <c r="G1571" i="4"/>
  <c r="P1570" i="4"/>
  <c r="O1570" i="4"/>
  <c r="N1570" i="4"/>
  <c r="I1570" i="4"/>
  <c r="H1570" i="4"/>
  <c r="G1570" i="4"/>
  <c r="P1569" i="4"/>
  <c r="O1569" i="4"/>
  <c r="N1569" i="4"/>
  <c r="I1569" i="4"/>
  <c r="H1569" i="4"/>
  <c r="G1569" i="4"/>
  <c r="P1568" i="4"/>
  <c r="O1568" i="4"/>
  <c r="N1568" i="4"/>
  <c r="I1568" i="4"/>
  <c r="H1568" i="4"/>
  <c r="G1568" i="4"/>
  <c r="P1567" i="4"/>
  <c r="O1567" i="4"/>
  <c r="N1567" i="4"/>
  <c r="I1567" i="4"/>
  <c r="H1567" i="4"/>
  <c r="G1567" i="4"/>
  <c r="P1566" i="4"/>
  <c r="O1566" i="4"/>
  <c r="N1566" i="4"/>
  <c r="I1566" i="4"/>
  <c r="H1566" i="4"/>
  <c r="G1566" i="4"/>
  <c r="P1565" i="4"/>
  <c r="O1565" i="4"/>
  <c r="N1565" i="4"/>
  <c r="I1565" i="4"/>
  <c r="H1565" i="4"/>
  <c r="G1565" i="4"/>
  <c r="P1564" i="4"/>
  <c r="O1564" i="4"/>
  <c r="N1564" i="4"/>
  <c r="I1564" i="4"/>
  <c r="H1564" i="4"/>
  <c r="G1564" i="4"/>
  <c r="P1563" i="4"/>
  <c r="O1563" i="4"/>
  <c r="N1563" i="4"/>
  <c r="I1563" i="4"/>
  <c r="H1563" i="4"/>
  <c r="G1563" i="4"/>
  <c r="P1562" i="4"/>
  <c r="O1562" i="4"/>
  <c r="N1562" i="4"/>
  <c r="I1562" i="4"/>
  <c r="H1562" i="4"/>
  <c r="G1562" i="4"/>
  <c r="P1561" i="4"/>
  <c r="O1561" i="4"/>
  <c r="N1561" i="4"/>
  <c r="I1561" i="4"/>
  <c r="H1561" i="4"/>
  <c r="G1561" i="4"/>
  <c r="P1560" i="4"/>
  <c r="O1560" i="4"/>
  <c r="N1560" i="4"/>
  <c r="I1560" i="4"/>
  <c r="H1560" i="4"/>
  <c r="G1560" i="4"/>
  <c r="P1559" i="4"/>
  <c r="O1559" i="4"/>
  <c r="N1559" i="4"/>
  <c r="I1559" i="4"/>
  <c r="H1559" i="4"/>
  <c r="G1559" i="4"/>
  <c r="P1558" i="4"/>
  <c r="O1558" i="4"/>
  <c r="N1558" i="4"/>
  <c r="I1558" i="4"/>
  <c r="H1558" i="4"/>
  <c r="G1558" i="4"/>
  <c r="P1557" i="4"/>
  <c r="O1557" i="4"/>
  <c r="N1557" i="4"/>
  <c r="I1557" i="4"/>
  <c r="H1557" i="4"/>
  <c r="G1557" i="4"/>
  <c r="P1556" i="4"/>
  <c r="O1556" i="4"/>
  <c r="N1556" i="4"/>
  <c r="I1556" i="4"/>
  <c r="H1556" i="4"/>
  <c r="G1556" i="4"/>
  <c r="P1555" i="4"/>
  <c r="O1555" i="4"/>
  <c r="N1555" i="4"/>
  <c r="I1555" i="4"/>
  <c r="H1555" i="4"/>
  <c r="G1555" i="4"/>
  <c r="P1554" i="4"/>
  <c r="O1554" i="4"/>
  <c r="N1554" i="4"/>
  <c r="I1554" i="4"/>
  <c r="H1554" i="4"/>
  <c r="G1554" i="4"/>
  <c r="P1553" i="4"/>
  <c r="O1553" i="4"/>
  <c r="N1553" i="4"/>
  <c r="I1553" i="4"/>
  <c r="H1553" i="4"/>
  <c r="G1553" i="4"/>
  <c r="P1552" i="4"/>
  <c r="O1552" i="4"/>
  <c r="N1552" i="4"/>
  <c r="I1552" i="4"/>
  <c r="H1552" i="4"/>
  <c r="G1552" i="4"/>
  <c r="P1551" i="4"/>
  <c r="O1551" i="4"/>
  <c r="N1551" i="4"/>
  <c r="I1551" i="4"/>
  <c r="H1551" i="4"/>
  <c r="G1551" i="4"/>
  <c r="P1550" i="4"/>
  <c r="O1550" i="4"/>
  <c r="N1550" i="4"/>
  <c r="I1550" i="4"/>
  <c r="H1550" i="4"/>
  <c r="G1550" i="4"/>
  <c r="P1549" i="4"/>
  <c r="O1549" i="4"/>
  <c r="N1549" i="4"/>
  <c r="I1549" i="4"/>
  <c r="H1549" i="4"/>
  <c r="G1549" i="4"/>
  <c r="P1548" i="4"/>
  <c r="O1548" i="4"/>
  <c r="N1548" i="4"/>
  <c r="I1548" i="4"/>
  <c r="H1548" i="4"/>
  <c r="G1548" i="4"/>
  <c r="P1547" i="4"/>
  <c r="O1547" i="4"/>
  <c r="N1547" i="4"/>
  <c r="I1547" i="4"/>
  <c r="H1547" i="4"/>
  <c r="G1547" i="4"/>
  <c r="P1546" i="4"/>
  <c r="O1546" i="4"/>
  <c r="N1546" i="4"/>
  <c r="I1546" i="4"/>
  <c r="H1546" i="4"/>
  <c r="G1546" i="4"/>
  <c r="P1545" i="4"/>
  <c r="O1545" i="4"/>
  <c r="N1545" i="4"/>
  <c r="I1545" i="4"/>
  <c r="H1545" i="4"/>
  <c r="G1545" i="4"/>
  <c r="P1544" i="4"/>
  <c r="O1544" i="4"/>
  <c r="N1544" i="4"/>
  <c r="I1544" i="4"/>
  <c r="H1544" i="4"/>
  <c r="G1544" i="4"/>
  <c r="P1543" i="4"/>
  <c r="O1543" i="4"/>
  <c r="N1543" i="4"/>
  <c r="I1543" i="4"/>
  <c r="H1543" i="4"/>
  <c r="G1543" i="4"/>
  <c r="P1542" i="4"/>
  <c r="O1542" i="4"/>
  <c r="N1542" i="4"/>
  <c r="I1542" i="4"/>
  <c r="H1542" i="4"/>
  <c r="G1542" i="4"/>
  <c r="P1541" i="4"/>
  <c r="O1541" i="4"/>
  <c r="N1541" i="4"/>
  <c r="I1541" i="4"/>
  <c r="H1541" i="4"/>
  <c r="G1541" i="4"/>
  <c r="P1540" i="4"/>
  <c r="O1540" i="4"/>
  <c r="N1540" i="4"/>
  <c r="I1540" i="4"/>
  <c r="H1540" i="4"/>
  <c r="G1540" i="4"/>
  <c r="P1539" i="4"/>
  <c r="O1539" i="4"/>
  <c r="N1539" i="4"/>
  <c r="I1539" i="4"/>
  <c r="H1539" i="4"/>
  <c r="G1539" i="4"/>
  <c r="P1538" i="4"/>
  <c r="O1538" i="4"/>
  <c r="N1538" i="4"/>
  <c r="I1538" i="4"/>
  <c r="H1538" i="4"/>
  <c r="G1538" i="4"/>
  <c r="P1537" i="4"/>
  <c r="O1537" i="4"/>
  <c r="N1537" i="4"/>
  <c r="I1537" i="4"/>
  <c r="H1537" i="4"/>
  <c r="G1537" i="4"/>
  <c r="P1536" i="4"/>
  <c r="O1536" i="4"/>
  <c r="N1536" i="4"/>
  <c r="I1536" i="4"/>
  <c r="H1536" i="4"/>
  <c r="G1536" i="4"/>
  <c r="P1535" i="4"/>
  <c r="O1535" i="4"/>
  <c r="N1535" i="4"/>
  <c r="I1535" i="4"/>
  <c r="H1535" i="4"/>
  <c r="G1535" i="4"/>
  <c r="P1534" i="4"/>
  <c r="O1534" i="4"/>
  <c r="N1534" i="4"/>
  <c r="I1534" i="4"/>
  <c r="H1534" i="4"/>
  <c r="G1534" i="4"/>
  <c r="P1533" i="4"/>
  <c r="O1533" i="4"/>
  <c r="N1533" i="4"/>
  <c r="I1533" i="4"/>
  <c r="H1533" i="4"/>
  <c r="G1533" i="4"/>
  <c r="P1532" i="4"/>
  <c r="O1532" i="4"/>
  <c r="N1532" i="4"/>
  <c r="I1532" i="4"/>
  <c r="H1532" i="4"/>
  <c r="G1532" i="4"/>
  <c r="P1531" i="4"/>
  <c r="O1531" i="4"/>
  <c r="N1531" i="4"/>
  <c r="I1531" i="4"/>
  <c r="H1531" i="4"/>
  <c r="G1531" i="4"/>
  <c r="P1530" i="4"/>
  <c r="O1530" i="4"/>
  <c r="N1530" i="4"/>
  <c r="I1530" i="4"/>
  <c r="H1530" i="4"/>
  <c r="G1530" i="4"/>
  <c r="P1529" i="4"/>
  <c r="O1529" i="4"/>
  <c r="N1529" i="4"/>
  <c r="I1529" i="4"/>
  <c r="H1529" i="4"/>
  <c r="G1529" i="4"/>
  <c r="P1528" i="4"/>
  <c r="O1528" i="4"/>
  <c r="N1528" i="4"/>
  <c r="I1528" i="4"/>
  <c r="H1528" i="4"/>
  <c r="G1528" i="4"/>
  <c r="P1527" i="4"/>
  <c r="O1527" i="4"/>
  <c r="N1527" i="4"/>
  <c r="I1527" i="4"/>
  <c r="H1527" i="4"/>
  <c r="G1527" i="4"/>
  <c r="P1526" i="4"/>
  <c r="O1526" i="4"/>
  <c r="N1526" i="4"/>
  <c r="I1526" i="4"/>
  <c r="H1526" i="4"/>
  <c r="G1526" i="4"/>
  <c r="P1525" i="4"/>
  <c r="O1525" i="4"/>
  <c r="N1525" i="4"/>
  <c r="I1525" i="4"/>
  <c r="H1525" i="4"/>
  <c r="G1525" i="4"/>
  <c r="P1524" i="4"/>
  <c r="O1524" i="4"/>
  <c r="N1524" i="4"/>
  <c r="I1524" i="4"/>
  <c r="H1524" i="4"/>
  <c r="G1524" i="4"/>
  <c r="P1523" i="4"/>
  <c r="O1523" i="4"/>
  <c r="N1523" i="4"/>
  <c r="I1523" i="4"/>
  <c r="H1523" i="4"/>
  <c r="G1523" i="4"/>
  <c r="P1522" i="4"/>
  <c r="O1522" i="4"/>
  <c r="N1522" i="4"/>
  <c r="I1522" i="4"/>
  <c r="H1522" i="4"/>
  <c r="G1522" i="4"/>
  <c r="P1521" i="4"/>
  <c r="O1521" i="4"/>
  <c r="N1521" i="4"/>
  <c r="I1521" i="4"/>
  <c r="H1521" i="4"/>
  <c r="G1521" i="4"/>
  <c r="P1520" i="4"/>
  <c r="O1520" i="4"/>
  <c r="N1520" i="4"/>
  <c r="I1520" i="4"/>
  <c r="H1520" i="4"/>
  <c r="G1520" i="4"/>
  <c r="P1519" i="4"/>
  <c r="O1519" i="4"/>
  <c r="N1519" i="4"/>
  <c r="I1519" i="4"/>
  <c r="H1519" i="4"/>
  <c r="G1519" i="4"/>
  <c r="P1518" i="4"/>
  <c r="O1518" i="4"/>
  <c r="N1518" i="4"/>
  <c r="I1518" i="4"/>
  <c r="H1518" i="4"/>
  <c r="G1518" i="4"/>
  <c r="P1517" i="4"/>
  <c r="O1517" i="4"/>
  <c r="N1517" i="4"/>
  <c r="I1517" i="4"/>
  <c r="H1517" i="4"/>
  <c r="G1517" i="4"/>
  <c r="P1516" i="4"/>
  <c r="O1516" i="4"/>
  <c r="N1516" i="4"/>
  <c r="I1516" i="4"/>
  <c r="H1516" i="4"/>
  <c r="G1516" i="4"/>
  <c r="P1515" i="4"/>
  <c r="O1515" i="4"/>
  <c r="N1515" i="4"/>
  <c r="I1515" i="4"/>
  <c r="H1515" i="4"/>
  <c r="G1515" i="4"/>
  <c r="P1514" i="4"/>
  <c r="O1514" i="4"/>
  <c r="N1514" i="4"/>
  <c r="I1514" i="4"/>
  <c r="H1514" i="4"/>
  <c r="G1514" i="4"/>
  <c r="P1513" i="4"/>
  <c r="O1513" i="4"/>
  <c r="N1513" i="4"/>
  <c r="I1513" i="4"/>
  <c r="H1513" i="4"/>
  <c r="G1513" i="4"/>
  <c r="P1512" i="4"/>
  <c r="O1512" i="4"/>
  <c r="N1512" i="4"/>
  <c r="I1512" i="4"/>
  <c r="H1512" i="4"/>
  <c r="G1512" i="4"/>
  <c r="P1511" i="4"/>
  <c r="O1511" i="4"/>
  <c r="N1511" i="4"/>
  <c r="I1511" i="4"/>
  <c r="H1511" i="4"/>
  <c r="G1511" i="4"/>
  <c r="P1510" i="4"/>
  <c r="O1510" i="4"/>
  <c r="N1510" i="4"/>
  <c r="I1510" i="4"/>
  <c r="H1510" i="4"/>
  <c r="G1510" i="4"/>
  <c r="P1509" i="4"/>
  <c r="O1509" i="4"/>
  <c r="N1509" i="4"/>
  <c r="I1509" i="4"/>
  <c r="H1509" i="4"/>
  <c r="G1509" i="4"/>
  <c r="P1508" i="4"/>
  <c r="O1508" i="4"/>
  <c r="N1508" i="4"/>
  <c r="I1508" i="4"/>
  <c r="H1508" i="4"/>
  <c r="G1508" i="4"/>
  <c r="P1507" i="4"/>
  <c r="O1507" i="4"/>
  <c r="N1507" i="4"/>
  <c r="I1507" i="4"/>
  <c r="H1507" i="4"/>
  <c r="G1507" i="4"/>
  <c r="P1506" i="4"/>
  <c r="O1506" i="4"/>
  <c r="N1506" i="4"/>
  <c r="I1506" i="4"/>
  <c r="H1506" i="4"/>
  <c r="G1506" i="4"/>
  <c r="P1505" i="4"/>
  <c r="O1505" i="4"/>
  <c r="N1505" i="4"/>
  <c r="I1505" i="4"/>
  <c r="H1505" i="4"/>
  <c r="G1505" i="4"/>
  <c r="P1504" i="4"/>
  <c r="O1504" i="4"/>
  <c r="N1504" i="4"/>
  <c r="I1504" i="4"/>
  <c r="H1504" i="4"/>
  <c r="G1504" i="4"/>
  <c r="P1503" i="4"/>
  <c r="O1503" i="4"/>
  <c r="N1503" i="4"/>
  <c r="I1503" i="4"/>
  <c r="H1503" i="4"/>
  <c r="G1503" i="4"/>
  <c r="P1502" i="4"/>
  <c r="O1502" i="4"/>
  <c r="N1502" i="4"/>
  <c r="I1502" i="4"/>
  <c r="H1502" i="4"/>
  <c r="G1502" i="4"/>
  <c r="P1501" i="4"/>
  <c r="O1501" i="4"/>
  <c r="N1501" i="4"/>
  <c r="I1501" i="4"/>
  <c r="H1501" i="4"/>
  <c r="G1501" i="4"/>
  <c r="P1500" i="4"/>
  <c r="O1500" i="4"/>
  <c r="N1500" i="4"/>
  <c r="I1500" i="4"/>
  <c r="H1500" i="4"/>
  <c r="G1500" i="4"/>
  <c r="P1499" i="4"/>
  <c r="O1499" i="4"/>
  <c r="N1499" i="4"/>
  <c r="I1499" i="4"/>
  <c r="H1499" i="4"/>
  <c r="G1499" i="4"/>
  <c r="P1498" i="4"/>
  <c r="O1498" i="4"/>
  <c r="N1498" i="4"/>
  <c r="I1498" i="4"/>
  <c r="H1498" i="4"/>
  <c r="G1498" i="4"/>
  <c r="P1497" i="4"/>
  <c r="O1497" i="4"/>
  <c r="N1497" i="4"/>
  <c r="I1497" i="4"/>
  <c r="H1497" i="4"/>
  <c r="G1497" i="4"/>
  <c r="P1496" i="4"/>
  <c r="O1496" i="4"/>
  <c r="N1496" i="4"/>
  <c r="I1496" i="4"/>
  <c r="H1496" i="4"/>
  <c r="G1496" i="4"/>
  <c r="P1495" i="4"/>
  <c r="O1495" i="4"/>
  <c r="N1495" i="4"/>
  <c r="I1495" i="4"/>
  <c r="H1495" i="4"/>
  <c r="G1495" i="4"/>
  <c r="P1494" i="4"/>
  <c r="O1494" i="4"/>
  <c r="N1494" i="4"/>
  <c r="I1494" i="4"/>
  <c r="H1494" i="4"/>
  <c r="G1494" i="4"/>
  <c r="P1493" i="4"/>
  <c r="O1493" i="4"/>
  <c r="N1493" i="4"/>
  <c r="I1493" i="4"/>
  <c r="H1493" i="4"/>
  <c r="G1493" i="4"/>
  <c r="P1492" i="4"/>
  <c r="O1492" i="4"/>
  <c r="N1492" i="4"/>
  <c r="I1492" i="4"/>
  <c r="H1492" i="4"/>
  <c r="G1492" i="4"/>
  <c r="P1491" i="4"/>
  <c r="O1491" i="4"/>
  <c r="N1491" i="4"/>
  <c r="I1491" i="4"/>
  <c r="H1491" i="4"/>
  <c r="G1491" i="4"/>
  <c r="P1490" i="4"/>
  <c r="O1490" i="4"/>
  <c r="N1490" i="4"/>
  <c r="I1490" i="4"/>
  <c r="H1490" i="4"/>
  <c r="G1490" i="4"/>
  <c r="P1489" i="4"/>
  <c r="O1489" i="4"/>
  <c r="N1489" i="4"/>
  <c r="I1489" i="4"/>
  <c r="H1489" i="4"/>
  <c r="G1489" i="4"/>
  <c r="P1488" i="4"/>
  <c r="O1488" i="4"/>
  <c r="N1488" i="4"/>
  <c r="I1488" i="4"/>
  <c r="H1488" i="4"/>
  <c r="G1488" i="4"/>
  <c r="P1487" i="4"/>
  <c r="O1487" i="4"/>
  <c r="N1487" i="4"/>
  <c r="I1487" i="4"/>
  <c r="H1487" i="4"/>
  <c r="G1487" i="4"/>
  <c r="P1486" i="4"/>
  <c r="O1486" i="4"/>
  <c r="N1486" i="4"/>
  <c r="I1486" i="4"/>
  <c r="H1486" i="4"/>
  <c r="G1486" i="4"/>
  <c r="P1485" i="4"/>
  <c r="O1485" i="4"/>
  <c r="N1485" i="4"/>
  <c r="I1485" i="4"/>
  <c r="H1485" i="4"/>
  <c r="G1485" i="4"/>
  <c r="P1484" i="4"/>
  <c r="O1484" i="4"/>
  <c r="N1484" i="4"/>
  <c r="I1484" i="4"/>
  <c r="H1484" i="4"/>
  <c r="G1484" i="4"/>
  <c r="P1483" i="4"/>
  <c r="O1483" i="4"/>
  <c r="N1483" i="4"/>
  <c r="I1483" i="4"/>
  <c r="H1483" i="4"/>
  <c r="G1483" i="4"/>
  <c r="P1482" i="4"/>
  <c r="O1482" i="4"/>
  <c r="N1482" i="4"/>
  <c r="I1482" i="4"/>
  <c r="H1482" i="4"/>
  <c r="G1482" i="4"/>
  <c r="P1481" i="4"/>
  <c r="O1481" i="4"/>
  <c r="N1481" i="4"/>
  <c r="I1481" i="4"/>
  <c r="H1481" i="4"/>
  <c r="G1481" i="4"/>
  <c r="P1480" i="4"/>
  <c r="O1480" i="4"/>
  <c r="N1480" i="4"/>
  <c r="I1480" i="4"/>
  <c r="H1480" i="4"/>
  <c r="G1480" i="4"/>
  <c r="P1479" i="4"/>
  <c r="O1479" i="4"/>
  <c r="N1479" i="4"/>
  <c r="I1479" i="4"/>
  <c r="H1479" i="4"/>
  <c r="G1479" i="4"/>
  <c r="P1478" i="4"/>
  <c r="O1478" i="4"/>
  <c r="N1478" i="4"/>
  <c r="I1478" i="4"/>
  <c r="H1478" i="4"/>
  <c r="G1478" i="4"/>
  <c r="P1477" i="4"/>
  <c r="O1477" i="4"/>
  <c r="N1477" i="4"/>
  <c r="I1477" i="4"/>
  <c r="H1477" i="4"/>
  <c r="G1477" i="4"/>
  <c r="P1476" i="4"/>
  <c r="O1476" i="4"/>
  <c r="N1476" i="4"/>
  <c r="I1476" i="4"/>
  <c r="H1476" i="4"/>
  <c r="G1476" i="4"/>
  <c r="P1475" i="4"/>
  <c r="O1475" i="4"/>
  <c r="N1475" i="4"/>
  <c r="I1475" i="4"/>
  <c r="H1475" i="4"/>
  <c r="G1475" i="4"/>
  <c r="P1474" i="4"/>
  <c r="O1474" i="4"/>
  <c r="N1474" i="4"/>
  <c r="I1474" i="4"/>
  <c r="H1474" i="4"/>
  <c r="G1474" i="4"/>
  <c r="P1473" i="4"/>
  <c r="O1473" i="4"/>
  <c r="N1473" i="4"/>
  <c r="I1473" i="4"/>
  <c r="H1473" i="4"/>
  <c r="G1473" i="4"/>
  <c r="P1472" i="4"/>
  <c r="O1472" i="4"/>
  <c r="N1472" i="4"/>
  <c r="I1472" i="4"/>
  <c r="H1472" i="4"/>
  <c r="G1472" i="4"/>
  <c r="P1471" i="4"/>
  <c r="O1471" i="4"/>
  <c r="N1471" i="4"/>
  <c r="I1471" i="4"/>
  <c r="H1471" i="4"/>
  <c r="G1471" i="4"/>
  <c r="P1470" i="4"/>
  <c r="O1470" i="4"/>
  <c r="N1470" i="4"/>
  <c r="I1470" i="4"/>
  <c r="H1470" i="4"/>
  <c r="G1470" i="4"/>
  <c r="P1469" i="4"/>
  <c r="O1469" i="4"/>
  <c r="N1469" i="4"/>
  <c r="I1469" i="4"/>
  <c r="H1469" i="4"/>
  <c r="G1469" i="4"/>
  <c r="P1468" i="4"/>
  <c r="O1468" i="4"/>
  <c r="N1468" i="4"/>
  <c r="I1468" i="4"/>
  <c r="H1468" i="4"/>
  <c r="G1468" i="4"/>
  <c r="P1467" i="4"/>
  <c r="O1467" i="4"/>
  <c r="N1467" i="4"/>
  <c r="I1467" i="4"/>
  <c r="H1467" i="4"/>
  <c r="G1467" i="4"/>
  <c r="P1466" i="4"/>
  <c r="O1466" i="4"/>
  <c r="N1466" i="4"/>
  <c r="I1466" i="4"/>
  <c r="H1466" i="4"/>
  <c r="G1466" i="4"/>
  <c r="P1465" i="4"/>
  <c r="O1465" i="4"/>
  <c r="N1465" i="4"/>
  <c r="I1465" i="4"/>
  <c r="H1465" i="4"/>
  <c r="G1465" i="4"/>
  <c r="P1464" i="4"/>
  <c r="O1464" i="4"/>
  <c r="N1464" i="4"/>
  <c r="I1464" i="4"/>
  <c r="H1464" i="4"/>
  <c r="G1464" i="4"/>
  <c r="P1463" i="4"/>
  <c r="O1463" i="4"/>
  <c r="N1463" i="4"/>
  <c r="I1463" i="4"/>
  <c r="H1463" i="4"/>
  <c r="G1463" i="4"/>
  <c r="P1462" i="4"/>
  <c r="O1462" i="4"/>
  <c r="N1462" i="4"/>
  <c r="I1462" i="4"/>
  <c r="H1462" i="4"/>
  <c r="G1462" i="4"/>
  <c r="P1461" i="4"/>
  <c r="O1461" i="4"/>
  <c r="N1461" i="4"/>
  <c r="I1461" i="4"/>
  <c r="H1461" i="4"/>
  <c r="G1461" i="4"/>
  <c r="P1460" i="4"/>
  <c r="O1460" i="4"/>
  <c r="N1460" i="4"/>
  <c r="I1460" i="4"/>
  <c r="H1460" i="4"/>
  <c r="G1460" i="4"/>
  <c r="P1459" i="4"/>
  <c r="O1459" i="4"/>
  <c r="N1459" i="4"/>
  <c r="I1459" i="4"/>
  <c r="H1459" i="4"/>
  <c r="G1459" i="4"/>
  <c r="P1458" i="4"/>
  <c r="O1458" i="4"/>
  <c r="N1458" i="4"/>
  <c r="I1458" i="4"/>
  <c r="H1458" i="4"/>
  <c r="G1458" i="4"/>
  <c r="P1457" i="4"/>
  <c r="O1457" i="4"/>
  <c r="N1457" i="4"/>
  <c r="I1457" i="4"/>
  <c r="H1457" i="4"/>
  <c r="G1457" i="4"/>
  <c r="P1456" i="4"/>
  <c r="O1456" i="4"/>
  <c r="N1456" i="4"/>
  <c r="I1456" i="4"/>
  <c r="H1456" i="4"/>
  <c r="G1456" i="4"/>
  <c r="P1455" i="4"/>
  <c r="O1455" i="4"/>
  <c r="N1455" i="4"/>
  <c r="I1455" i="4"/>
  <c r="H1455" i="4"/>
  <c r="G1455" i="4"/>
  <c r="P1454" i="4"/>
  <c r="O1454" i="4"/>
  <c r="N1454" i="4"/>
  <c r="I1454" i="4"/>
  <c r="H1454" i="4"/>
  <c r="G1454" i="4"/>
  <c r="P1453" i="4"/>
  <c r="O1453" i="4"/>
  <c r="N1453" i="4"/>
  <c r="I1453" i="4"/>
  <c r="H1453" i="4"/>
  <c r="G1453" i="4"/>
  <c r="P1452" i="4"/>
  <c r="O1452" i="4"/>
  <c r="N1452" i="4"/>
  <c r="I1452" i="4"/>
  <c r="H1452" i="4"/>
  <c r="G1452" i="4"/>
  <c r="P1451" i="4"/>
  <c r="O1451" i="4"/>
  <c r="N1451" i="4"/>
  <c r="I1451" i="4"/>
  <c r="H1451" i="4"/>
  <c r="G1451" i="4"/>
  <c r="P1450" i="4"/>
  <c r="O1450" i="4"/>
  <c r="N1450" i="4"/>
  <c r="I1450" i="4"/>
  <c r="H1450" i="4"/>
  <c r="G1450" i="4"/>
  <c r="P1449" i="4"/>
  <c r="O1449" i="4"/>
  <c r="N1449" i="4"/>
  <c r="I1449" i="4"/>
  <c r="H1449" i="4"/>
  <c r="G1449" i="4"/>
  <c r="P1448" i="4"/>
  <c r="O1448" i="4"/>
  <c r="N1448" i="4"/>
  <c r="I1448" i="4"/>
  <c r="H1448" i="4"/>
  <c r="G1448" i="4"/>
  <c r="P1447" i="4"/>
  <c r="O1447" i="4"/>
  <c r="N1447" i="4"/>
  <c r="I1447" i="4"/>
  <c r="H1447" i="4"/>
  <c r="G1447" i="4"/>
  <c r="P1446" i="4"/>
  <c r="O1446" i="4"/>
  <c r="N1446" i="4"/>
  <c r="I1446" i="4"/>
  <c r="H1446" i="4"/>
  <c r="G1446" i="4"/>
  <c r="P1445" i="4"/>
  <c r="O1445" i="4"/>
  <c r="N1445" i="4"/>
  <c r="I1445" i="4"/>
  <c r="H1445" i="4"/>
  <c r="G1445" i="4"/>
  <c r="P1444" i="4"/>
  <c r="O1444" i="4"/>
  <c r="N1444" i="4"/>
  <c r="I1444" i="4"/>
  <c r="H1444" i="4"/>
  <c r="G1444" i="4"/>
  <c r="P1443" i="4"/>
  <c r="O1443" i="4"/>
  <c r="N1443" i="4"/>
  <c r="I1443" i="4"/>
  <c r="H1443" i="4"/>
  <c r="G1443" i="4"/>
  <c r="P1442" i="4"/>
  <c r="O1442" i="4"/>
  <c r="N1442" i="4"/>
  <c r="I1442" i="4"/>
  <c r="H1442" i="4"/>
  <c r="G1442" i="4"/>
  <c r="P1441" i="4"/>
  <c r="O1441" i="4"/>
  <c r="N1441" i="4"/>
  <c r="I1441" i="4"/>
  <c r="H1441" i="4"/>
  <c r="G1441" i="4"/>
  <c r="P1440" i="4"/>
  <c r="O1440" i="4"/>
  <c r="N1440" i="4"/>
  <c r="I1440" i="4"/>
  <c r="H1440" i="4"/>
  <c r="G1440" i="4"/>
  <c r="P1439" i="4"/>
  <c r="O1439" i="4"/>
  <c r="N1439" i="4"/>
  <c r="I1439" i="4"/>
  <c r="H1439" i="4"/>
  <c r="G1439" i="4"/>
  <c r="P1438" i="4"/>
  <c r="O1438" i="4"/>
  <c r="N1438" i="4"/>
  <c r="I1438" i="4"/>
  <c r="H1438" i="4"/>
  <c r="G1438" i="4"/>
  <c r="P1437" i="4"/>
  <c r="O1437" i="4"/>
  <c r="N1437" i="4"/>
  <c r="I1437" i="4"/>
  <c r="H1437" i="4"/>
  <c r="G1437" i="4"/>
  <c r="P1436" i="4"/>
  <c r="O1436" i="4"/>
  <c r="N1436" i="4"/>
  <c r="I1436" i="4"/>
  <c r="H1436" i="4"/>
  <c r="G1436" i="4"/>
  <c r="P1435" i="4"/>
  <c r="O1435" i="4"/>
  <c r="N1435" i="4"/>
  <c r="I1435" i="4"/>
  <c r="H1435" i="4"/>
  <c r="G1435" i="4"/>
  <c r="P1434" i="4"/>
  <c r="O1434" i="4"/>
  <c r="N1434" i="4"/>
  <c r="I1434" i="4"/>
  <c r="H1434" i="4"/>
  <c r="G1434" i="4"/>
  <c r="P1433" i="4"/>
  <c r="O1433" i="4"/>
  <c r="N1433" i="4"/>
  <c r="I1433" i="4"/>
  <c r="H1433" i="4"/>
  <c r="G1433" i="4"/>
  <c r="P1432" i="4"/>
  <c r="O1432" i="4"/>
  <c r="N1432" i="4"/>
  <c r="I1432" i="4"/>
  <c r="H1432" i="4"/>
  <c r="G1432" i="4"/>
  <c r="P1431" i="4"/>
  <c r="O1431" i="4"/>
  <c r="N1431" i="4"/>
  <c r="I1431" i="4"/>
  <c r="H1431" i="4"/>
  <c r="G1431" i="4"/>
  <c r="P1430" i="4"/>
  <c r="O1430" i="4"/>
  <c r="N1430" i="4"/>
  <c r="I1430" i="4"/>
  <c r="H1430" i="4"/>
  <c r="G1430" i="4"/>
  <c r="P1429" i="4"/>
  <c r="O1429" i="4"/>
  <c r="N1429" i="4"/>
  <c r="I1429" i="4"/>
  <c r="H1429" i="4"/>
  <c r="G1429" i="4"/>
  <c r="P1428" i="4"/>
  <c r="O1428" i="4"/>
  <c r="N1428" i="4"/>
  <c r="I1428" i="4"/>
  <c r="H1428" i="4"/>
  <c r="G1428" i="4"/>
  <c r="P1427" i="4"/>
  <c r="O1427" i="4"/>
  <c r="N1427" i="4"/>
  <c r="I1427" i="4"/>
  <c r="H1427" i="4"/>
  <c r="G1427" i="4"/>
  <c r="P1426" i="4"/>
  <c r="O1426" i="4"/>
  <c r="N1426" i="4"/>
  <c r="I1426" i="4"/>
  <c r="H1426" i="4"/>
  <c r="G1426" i="4"/>
  <c r="P1425" i="4"/>
  <c r="O1425" i="4"/>
  <c r="N1425" i="4"/>
  <c r="I1425" i="4"/>
  <c r="H1425" i="4"/>
  <c r="G1425" i="4"/>
  <c r="P1424" i="4"/>
  <c r="O1424" i="4"/>
  <c r="N1424" i="4"/>
  <c r="I1424" i="4"/>
  <c r="H1424" i="4"/>
  <c r="G1424" i="4"/>
  <c r="P1423" i="4"/>
  <c r="O1423" i="4"/>
  <c r="N1423" i="4"/>
  <c r="I1423" i="4"/>
  <c r="H1423" i="4"/>
  <c r="G1423" i="4"/>
  <c r="P1422" i="4"/>
  <c r="O1422" i="4"/>
  <c r="N1422" i="4"/>
  <c r="I1422" i="4"/>
  <c r="H1422" i="4"/>
  <c r="G1422" i="4"/>
  <c r="P1421" i="4"/>
  <c r="O1421" i="4"/>
  <c r="N1421" i="4"/>
  <c r="I1421" i="4"/>
  <c r="H1421" i="4"/>
  <c r="G1421" i="4"/>
  <c r="P1420" i="4"/>
  <c r="O1420" i="4"/>
  <c r="N1420" i="4"/>
  <c r="I1420" i="4"/>
  <c r="H1420" i="4"/>
  <c r="G1420" i="4"/>
  <c r="P1419" i="4"/>
  <c r="O1419" i="4"/>
  <c r="N1419" i="4"/>
  <c r="I1419" i="4"/>
  <c r="H1419" i="4"/>
  <c r="G1419" i="4"/>
  <c r="P1418" i="4"/>
  <c r="O1418" i="4"/>
  <c r="N1418" i="4"/>
  <c r="I1418" i="4"/>
  <c r="H1418" i="4"/>
  <c r="G1418" i="4"/>
  <c r="P1417" i="4"/>
  <c r="O1417" i="4"/>
  <c r="N1417" i="4"/>
  <c r="I1417" i="4"/>
  <c r="H1417" i="4"/>
  <c r="G1417" i="4"/>
  <c r="P1416" i="4"/>
  <c r="O1416" i="4"/>
  <c r="N1416" i="4"/>
  <c r="I1416" i="4"/>
  <c r="H1416" i="4"/>
  <c r="G1416" i="4"/>
  <c r="P1415" i="4"/>
  <c r="O1415" i="4"/>
  <c r="N1415" i="4"/>
  <c r="I1415" i="4"/>
  <c r="H1415" i="4"/>
  <c r="G1415" i="4"/>
  <c r="P1414" i="4"/>
  <c r="O1414" i="4"/>
  <c r="N1414" i="4"/>
  <c r="I1414" i="4"/>
  <c r="H1414" i="4"/>
  <c r="G1414" i="4"/>
  <c r="P1413" i="4"/>
  <c r="O1413" i="4"/>
  <c r="N1413" i="4"/>
  <c r="I1413" i="4"/>
  <c r="H1413" i="4"/>
  <c r="G1413" i="4"/>
  <c r="P1412" i="4"/>
  <c r="O1412" i="4"/>
  <c r="N1412" i="4"/>
  <c r="I1412" i="4"/>
  <c r="H1412" i="4"/>
  <c r="G1412" i="4"/>
  <c r="P1411" i="4"/>
  <c r="O1411" i="4"/>
  <c r="N1411" i="4"/>
  <c r="I1411" i="4"/>
  <c r="H1411" i="4"/>
  <c r="G1411" i="4"/>
  <c r="P1410" i="4"/>
  <c r="O1410" i="4"/>
  <c r="N1410" i="4"/>
  <c r="I1410" i="4"/>
  <c r="H1410" i="4"/>
  <c r="G1410" i="4"/>
  <c r="P1409" i="4"/>
  <c r="O1409" i="4"/>
  <c r="N1409" i="4"/>
  <c r="I1409" i="4"/>
  <c r="H1409" i="4"/>
  <c r="G1409" i="4"/>
  <c r="P1408" i="4"/>
  <c r="O1408" i="4"/>
  <c r="N1408" i="4"/>
  <c r="I1408" i="4"/>
  <c r="H1408" i="4"/>
  <c r="G1408" i="4"/>
  <c r="P1407" i="4"/>
  <c r="O1407" i="4"/>
  <c r="N1407" i="4"/>
  <c r="I1407" i="4"/>
  <c r="H1407" i="4"/>
  <c r="G1407" i="4"/>
  <c r="P1406" i="4"/>
  <c r="O1406" i="4"/>
  <c r="N1406" i="4"/>
  <c r="I1406" i="4"/>
  <c r="H1406" i="4"/>
  <c r="G1406" i="4"/>
  <c r="P1405" i="4"/>
  <c r="O1405" i="4"/>
  <c r="N1405" i="4"/>
  <c r="I1405" i="4"/>
  <c r="H1405" i="4"/>
  <c r="G1405" i="4"/>
  <c r="P1404" i="4"/>
  <c r="O1404" i="4"/>
  <c r="N1404" i="4"/>
  <c r="I1404" i="4"/>
  <c r="H1404" i="4"/>
  <c r="G1404" i="4"/>
  <c r="P1403" i="4"/>
  <c r="O1403" i="4"/>
  <c r="N1403" i="4"/>
  <c r="I1403" i="4"/>
  <c r="H1403" i="4"/>
  <c r="G1403" i="4"/>
  <c r="P1402" i="4"/>
  <c r="O1402" i="4"/>
  <c r="N1402" i="4"/>
  <c r="I1402" i="4"/>
  <c r="H1402" i="4"/>
  <c r="G1402" i="4"/>
  <c r="P1401" i="4"/>
  <c r="O1401" i="4"/>
  <c r="N1401" i="4"/>
  <c r="I1401" i="4"/>
  <c r="H1401" i="4"/>
  <c r="G1401" i="4"/>
  <c r="P1400" i="4"/>
  <c r="O1400" i="4"/>
  <c r="N1400" i="4"/>
  <c r="I1400" i="4"/>
  <c r="H1400" i="4"/>
  <c r="G1400" i="4"/>
  <c r="P1399" i="4"/>
  <c r="O1399" i="4"/>
  <c r="N1399" i="4"/>
  <c r="I1399" i="4"/>
  <c r="H1399" i="4"/>
  <c r="G1399" i="4"/>
  <c r="P1398" i="4"/>
  <c r="O1398" i="4"/>
  <c r="N1398" i="4"/>
  <c r="I1398" i="4"/>
  <c r="H1398" i="4"/>
  <c r="G1398" i="4"/>
  <c r="P1397" i="4"/>
  <c r="O1397" i="4"/>
  <c r="N1397" i="4"/>
  <c r="I1397" i="4"/>
  <c r="H1397" i="4"/>
  <c r="G1397" i="4"/>
  <c r="P1396" i="4"/>
  <c r="O1396" i="4"/>
  <c r="N1396" i="4"/>
  <c r="I1396" i="4"/>
  <c r="H1396" i="4"/>
  <c r="G1396" i="4"/>
  <c r="P1395" i="4"/>
  <c r="O1395" i="4"/>
  <c r="N1395" i="4"/>
  <c r="I1395" i="4"/>
  <c r="H1395" i="4"/>
  <c r="G1395" i="4"/>
  <c r="P1394" i="4"/>
  <c r="O1394" i="4"/>
  <c r="N1394" i="4"/>
  <c r="I1394" i="4"/>
  <c r="H1394" i="4"/>
  <c r="G1394" i="4"/>
  <c r="P1393" i="4"/>
  <c r="O1393" i="4"/>
  <c r="N1393" i="4"/>
  <c r="I1393" i="4"/>
  <c r="H1393" i="4"/>
  <c r="G1393" i="4"/>
  <c r="P1392" i="4"/>
  <c r="O1392" i="4"/>
  <c r="N1392" i="4"/>
  <c r="I1392" i="4"/>
  <c r="H1392" i="4"/>
  <c r="G1392" i="4"/>
  <c r="P1391" i="4"/>
  <c r="O1391" i="4"/>
  <c r="N1391" i="4"/>
  <c r="I1391" i="4"/>
  <c r="H1391" i="4"/>
  <c r="G1391" i="4"/>
  <c r="P1390" i="4"/>
  <c r="O1390" i="4"/>
  <c r="N1390" i="4"/>
  <c r="I1390" i="4"/>
  <c r="H1390" i="4"/>
  <c r="G1390" i="4"/>
  <c r="P1389" i="4"/>
  <c r="O1389" i="4"/>
  <c r="N1389" i="4"/>
  <c r="I1389" i="4"/>
  <c r="H1389" i="4"/>
  <c r="G1389" i="4"/>
  <c r="P1388" i="4"/>
  <c r="O1388" i="4"/>
  <c r="N1388" i="4"/>
  <c r="I1388" i="4"/>
  <c r="H1388" i="4"/>
  <c r="G1388" i="4"/>
  <c r="P1387" i="4"/>
  <c r="O1387" i="4"/>
  <c r="N1387" i="4"/>
  <c r="I1387" i="4"/>
  <c r="H1387" i="4"/>
  <c r="G1387" i="4"/>
  <c r="P1386" i="4"/>
  <c r="O1386" i="4"/>
  <c r="N1386" i="4"/>
  <c r="I1386" i="4"/>
  <c r="H1386" i="4"/>
  <c r="G1386" i="4"/>
  <c r="P1385" i="4"/>
  <c r="O1385" i="4"/>
  <c r="N1385" i="4"/>
  <c r="I1385" i="4"/>
  <c r="H1385" i="4"/>
  <c r="G1385" i="4"/>
  <c r="P1384" i="4"/>
  <c r="O1384" i="4"/>
  <c r="N1384" i="4"/>
  <c r="I1384" i="4"/>
  <c r="H1384" i="4"/>
  <c r="G1384" i="4"/>
  <c r="P1383" i="4"/>
  <c r="O1383" i="4"/>
  <c r="N1383" i="4"/>
  <c r="I1383" i="4"/>
  <c r="H1383" i="4"/>
  <c r="G1383" i="4"/>
  <c r="P1382" i="4"/>
  <c r="O1382" i="4"/>
  <c r="N1382" i="4"/>
  <c r="I1382" i="4"/>
  <c r="H1382" i="4"/>
  <c r="G1382" i="4"/>
  <c r="P1381" i="4"/>
  <c r="O1381" i="4"/>
  <c r="N1381" i="4"/>
  <c r="I1381" i="4"/>
  <c r="H1381" i="4"/>
  <c r="G1381" i="4"/>
  <c r="P1380" i="4"/>
  <c r="O1380" i="4"/>
  <c r="N1380" i="4"/>
  <c r="I1380" i="4"/>
  <c r="H1380" i="4"/>
  <c r="G1380" i="4"/>
  <c r="P1379" i="4"/>
  <c r="O1379" i="4"/>
  <c r="N1379" i="4"/>
  <c r="I1379" i="4"/>
  <c r="H1379" i="4"/>
  <c r="G1379" i="4"/>
  <c r="P1378" i="4"/>
  <c r="O1378" i="4"/>
  <c r="N1378" i="4"/>
  <c r="I1378" i="4"/>
  <c r="H1378" i="4"/>
  <c r="G1378" i="4"/>
  <c r="P1377" i="4"/>
  <c r="O1377" i="4"/>
  <c r="N1377" i="4"/>
  <c r="I1377" i="4"/>
  <c r="H1377" i="4"/>
  <c r="G1377" i="4"/>
  <c r="P1376" i="4"/>
  <c r="O1376" i="4"/>
  <c r="N1376" i="4"/>
  <c r="I1376" i="4"/>
  <c r="H1376" i="4"/>
  <c r="G1376" i="4"/>
  <c r="P1375" i="4"/>
  <c r="O1375" i="4"/>
  <c r="N1375" i="4"/>
  <c r="I1375" i="4"/>
  <c r="H1375" i="4"/>
  <c r="G1375" i="4"/>
  <c r="P1374" i="4"/>
  <c r="O1374" i="4"/>
  <c r="N1374" i="4"/>
  <c r="I1374" i="4"/>
  <c r="H1374" i="4"/>
  <c r="G1374" i="4"/>
  <c r="P1373" i="4"/>
  <c r="O1373" i="4"/>
  <c r="N1373" i="4"/>
  <c r="I1373" i="4"/>
  <c r="H1373" i="4"/>
  <c r="G1373" i="4"/>
  <c r="P1372" i="4"/>
  <c r="O1372" i="4"/>
  <c r="N1372" i="4"/>
  <c r="I1372" i="4"/>
  <c r="H1372" i="4"/>
  <c r="G1372" i="4"/>
  <c r="P1371" i="4"/>
  <c r="O1371" i="4"/>
  <c r="N1371" i="4"/>
  <c r="I1371" i="4"/>
  <c r="H1371" i="4"/>
  <c r="G1371" i="4"/>
  <c r="P1370" i="4"/>
  <c r="O1370" i="4"/>
  <c r="N1370" i="4"/>
  <c r="I1370" i="4"/>
  <c r="H1370" i="4"/>
  <c r="G1370" i="4"/>
  <c r="P1369" i="4"/>
  <c r="O1369" i="4"/>
  <c r="N1369" i="4"/>
  <c r="I1369" i="4"/>
  <c r="H1369" i="4"/>
  <c r="G1369" i="4"/>
  <c r="P1368" i="4"/>
  <c r="O1368" i="4"/>
  <c r="N1368" i="4"/>
  <c r="I1368" i="4"/>
  <c r="H1368" i="4"/>
  <c r="G1368" i="4"/>
  <c r="P1367" i="4"/>
  <c r="O1367" i="4"/>
  <c r="N1367" i="4"/>
  <c r="I1367" i="4"/>
  <c r="H1367" i="4"/>
  <c r="G1367" i="4"/>
  <c r="P1366" i="4"/>
  <c r="O1366" i="4"/>
  <c r="N1366" i="4"/>
  <c r="I1366" i="4"/>
  <c r="H1366" i="4"/>
  <c r="G1366" i="4"/>
  <c r="P1365" i="4"/>
  <c r="O1365" i="4"/>
  <c r="N1365" i="4"/>
  <c r="I1365" i="4"/>
  <c r="H1365" i="4"/>
  <c r="G1365" i="4"/>
  <c r="P1364" i="4"/>
  <c r="O1364" i="4"/>
  <c r="N1364" i="4"/>
  <c r="I1364" i="4"/>
  <c r="H1364" i="4"/>
  <c r="G1364" i="4"/>
  <c r="P1363" i="4"/>
  <c r="O1363" i="4"/>
  <c r="N1363" i="4"/>
  <c r="I1363" i="4"/>
  <c r="H1363" i="4"/>
  <c r="G1363" i="4"/>
  <c r="P1362" i="4"/>
  <c r="O1362" i="4"/>
  <c r="N1362" i="4"/>
  <c r="I1362" i="4"/>
  <c r="H1362" i="4"/>
  <c r="G1362" i="4"/>
  <c r="P1361" i="4"/>
  <c r="O1361" i="4"/>
  <c r="N1361" i="4"/>
  <c r="I1361" i="4"/>
  <c r="H1361" i="4"/>
  <c r="G1361" i="4"/>
  <c r="P1360" i="4"/>
  <c r="O1360" i="4"/>
  <c r="N1360" i="4"/>
  <c r="I1360" i="4"/>
  <c r="H1360" i="4"/>
  <c r="G1360" i="4"/>
  <c r="P1359" i="4"/>
  <c r="O1359" i="4"/>
  <c r="N1359" i="4"/>
  <c r="I1359" i="4"/>
  <c r="H1359" i="4"/>
  <c r="G1359" i="4"/>
  <c r="P1358" i="4"/>
  <c r="O1358" i="4"/>
  <c r="N1358" i="4"/>
  <c r="I1358" i="4"/>
  <c r="H1358" i="4"/>
  <c r="G1358" i="4"/>
  <c r="P1357" i="4"/>
  <c r="O1357" i="4"/>
  <c r="N1357" i="4"/>
  <c r="I1357" i="4"/>
  <c r="H1357" i="4"/>
  <c r="G1357" i="4"/>
  <c r="P1356" i="4"/>
  <c r="O1356" i="4"/>
  <c r="N1356" i="4"/>
  <c r="I1356" i="4"/>
  <c r="H1356" i="4"/>
  <c r="G1356" i="4"/>
  <c r="P1355" i="4"/>
  <c r="O1355" i="4"/>
  <c r="N1355" i="4"/>
  <c r="I1355" i="4"/>
  <c r="H1355" i="4"/>
  <c r="G1355" i="4"/>
  <c r="P1354" i="4"/>
  <c r="O1354" i="4"/>
  <c r="N1354" i="4"/>
  <c r="I1354" i="4"/>
  <c r="H1354" i="4"/>
  <c r="G1354" i="4"/>
  <c r="P1353" i="4"/>
  <c r="O1353" i="4"/>
  <c r="N1353" i="4"/>
  <c r="I1353" i="4"/>
  <c r="H1353" i="4"/>
  <c r="G1353" i="4"/>
  <c r="P1352" i="4"/>
  <c r="O1352" i="4"/>
  <c r="N1352" i="4"/>
  <c r="I1352" i="4"/>
  <c r="H1352" i="4"/>
  <c r="G1352" i="4"/>
  <c r="P1351" i="4"/>
  <c r="O1351" i="4"/>
  <c r="N1351" i="4"/>
  <c r="I1351" i="4"/>
  <c r="H1351" i="4"/>
  <c r="G1351" i="4"/>
  <c r="P1350" i="4"/>
  <c r="O1350" i="4"/>
  <c r="N1350" i="4"/>
  <c r="I1350" i="4"/>
  <c r="H1350" i="4"/>
  <c r="G1350" i="4"/>
  <c r="P1349" i="4"/>
  <c r="O1349" i="4"/>
  <c r="N1349" i="4"/>
  <c r="I1349" i="4"/>
  <c r="H1349" i="4"/>
  <c r="G1349" i="4"/>
  <c r="P1348" i="4"/>
  <c r="O1348" i="4"/>
  <c r="N1348" i="4"/>
  <c r="I1348" i="4"/>
  <c r="H1348" i="4"/>
  <c r="G1348" i="4"/>
  <c r="P1347" i="4"/>
  <c r="O1347" i="4"/>
  <c r="N1347" i="4"/>
  <c r="I1347" i="4"/>
  <c r="H1347" i="4"/>
  <c r="G1347" i="4"/>
  <c r="P1346" i="4"/>
  <c r="O1346" i="4"/>
  <c r="N1346" i="4"/>
  <c r="I1346" i="4"/>
  <c r="H1346" i="4"/>
  <c r="G1346" i="4"/>
  <c r="P1345" i="4"/>
  <c r="O1345" i="4"/>
  <c r="N1345" i="4"/>
  <c r="I1345" i="4"/>
  <c r="H1345" i="4"/>
  <c r="G1345" i="4"/>
  <c r="P1344" i="4"/>
  <c r="O1344" i="4"/>
  <c r="N1344" i="4"/>
  <c r="I1344" i="4"/>
  <c r="H1344" i="4"/>
  <c r="G1344" i="4"/>
  <c r="P1343" i="4"/>
  <c r="O1343" i="4"/>
  <c r="N1343" i="4"/>
  <c r="I1343" i="4"/>
  <c r="H1343" i="4"/>
  <c r="G1343" i="4"/>
  <c r="P1342" i="4"/>
  <c r="O1342" i="4"/>
  <c r="N1342" i="4"/>
  <c r="I1342" i="4"/>
  <c r="H1342" i="4"/>
  <c r="G1342" i="4"/>
  <c r="P1341" i="4"/>
  <c r="O1341" i="4"/>
  <c r="N1341" i="4"/>
  <c r="I1341" i="4"/>
  <c r="H1341" i="4"/>
  <c r="G1341" i="4"/>
  <c r="P1340" i="4"/>
  <c r="O1340" i="4"/>
  <c r="N1340" i="4"/>
  <c r="I1340" i="4"/>
  <c r="H1340" i="4"/>
  <c r="G1340" i="4"/>
  <c r="P1339" i="4"/>
  <c r="O1339" i="4"/>
  <c r="N1339" i="4"/>
  <c r="I1339" i="4"/>
  <c r="H1339" i="4"/>
  <c r="G1339" i="4"/>
  <c r="P1338" i="4"/>
  <c r="O1338" i="4"/>
  <c r="N1338" i="4"/>
  <c r="I1338" i="4"/>
  <c r="H1338" i="4"/>
  <c r="G1338" i="4"/>
  <c r="P1337" i="4"/>
  <c r="O1337" i="4"/>
  <c r="N1337" i="4"/>
  <c r="I1337" i="4"/>
  <c r="H1337" i="4"/>
  <c r="G1337" i="4"/>
  <c r="P1336" i="4"/>
  <c r="O1336" i="4"/>
  <c r="N1336" i="4"/>
  <c r="I1336" i="4"/>
  <c r="H1336" i="4"/>
  <c r="G1336" i="4"/>
  <c r="P1335" i="4"/>
  <c r="O1335" i="4"/>
  <c r="N1335" i="4"/>
  <c r="I1335" i="4"/>
  <c r="H1335" i="4"/>
  <c r="G1335" i="4"/>
  <c r="P1334" i="4"/>
  <c r="O1334" i="4"/>
  <c r="N1334" i="4"/>
  <c r="I1334" i="4"/>
  <c r="H1334" i="4"/>
  <c r="G1334" i="4"/>
  <c r="P1333" i="4"/>
  <c r="O1333" i="4"/>
  <c r="N1333" i="4"/>
  <c r="I1333" i="4"/>
  <c r="H1333" i="4"/>
  <c r="G1333" i="4"/>
  <c r="P1332" i="4"/>
  <c r="O1332" i="4"/>
  <c r="N1332" i="4"/>
  <c r="I1332" i="4"/>
  <c r="H1332" i="4"/>
  <c r="G1332" i="4"/>
  <c r="P1331" i="4"/>
  <c r="O1331" i="4"/>
  <c r="N1331" i="4"/>
  <c r="I1331" i="4"/>
  <c r="H1331" i="4"/>
  <c r="G1331" i="4"/>
  <c r="P1330" i="4"/>
  <c r="O1330" i="4"/>
  <c r="N1330" i="4"/>
  <c r="I1330" i="4"/>
  <c r="H1330" i="4"/>
  <c r="G1330" i="4"/>
  <c r="P1329" i="4"/>
  <c r="O1329" i="4"/>
  <c r="N1329" i="4"/>
  <c r="I1329" i="4"/>
  <c r="H1329" i="4"/>
  <c r="G1329" i="4"/>
  <c r="P1328" i="4"/>
  <c r="O1328" i="4"/>
  <c r="N1328" i="4"/>
  <c r="I1328" i="4"/>
  <c r="H1328" i="4"/>
  <c r="G1328" i="4"/>
  <c r="P1327" i="4"/>
  <c r="O1327" i="4"/>
  <c r="N1327" i="4"/>
  <c r="I1327" i="4"/>
  <c r="H1327" i="4"/>
  <c r="G1327" i="4"/>
  <c r="P1326" i="4"/>
  <c r="O1326" i="4"/>
  <c r="N1326" i="4"/>
  <c r="I1326" i="4"/>
  <c r="H1326" i="4"/>
  <c r="G1326" i="4"/>
  <c r="P1325" i="4"/>
  <c r="O1325" i="4"/>
  <c r="N1325" i="4"/>
  <c r="I1325" i="4"/>
  <c r="H1325" i="4"/>
  <c r="G1325" i="4"/>
  <c r="P1324" i="4"/>
  <c r="O1324" i="4"/>
  <c r="N1324" i="4"/>
  <c r="I1324" i="4"/>
  <c r="H1324" i="4"/>
  <c r="G1324" i="4"/>
  <c r="P1323" i="4"/>
  <c r="O1323" i="4"/>
  <c r="N1323" i="4"/>
  <c r="I1323" i="4"/>
  <c r="H1323" i="4"/>
  <c r="G1323" i="4"/>
  <c r="P1322" i="4"/>
  <c r="O1322" i="4"/>
  <c r="N1322" i="4"/>
  <c r="I1322" i="4"/>
  <c r="H1322" i="4"/>
  <c r="G1322" i="4"/>
  <c r="P1321" i="4"/>
  <c r="O1321" i="4"/>
  <c r="N1321" i="4"/>
  <c r="I1321" i="4"/>
  <c r="H1321" i="4"/>
  <c r="G1321" i="4"/>
  <c r="P1320" i="4"/>
  <c r="O1320" i="4"/>
  <c r="N1320" i="4"/>
  <c r="I1320" i="4"/>
  <c r="H1320" i="4"/>
  <c r="G1320" i="4"/>
  <c r="P1319" i="4"/>
  <c r="O1319" i="4"/>
  <c r="N1319" i="4"/>
  <c r="I1319" i="4"/>
  <c r="H1319" i="4"/>
  <c r="G1319" i="4"/>
  <c r="P1318" i="4"/>
  <c r="O1318" i="4"/>
  <c r="N1318" i="4"/>
  <c r="I1318" i="4"/>
  <c r="H1318" i="4"/>
  <c r="G1318" i="4"/>
  <c r="P1317" i="4"/>
  <c r="O1317" i="4"/>
  <c r="N1317" i="4"/>
  <c r="I1317" i="4"/>
  <c r="H1317" i="4"/>
  <c r="G1317" i="4"/>
  <c r="P1316" i="4"/>
  <c r="O1316" i="4"/>
  <c r="N1316" i="4"/>
  <c r="I1316" i="4"/>
  <c r="H1316" i="4"/>
  <c r="G1316" i="4"/>
  <c r="P1315" i="4"/>
  <c r="O1315" i="4"/>
  <c r="N1315" i="4"/>
  <c r="I1315" i="4"/>
  <c r="H1315" i="4"/>
  <c r="G1315" i="4"/>
  <c r="P1314" i="4"/>
  <c r="O1314" i="4"/>
  <c r="N1314" i="4"/>
  <c r="I1314" i="4"/>
  <c r="H1314" i="4"/>
  <c r="G1314" i="4"/>
  <c r="P1313" i="4"/>
  <c r="O1313" i="4"/>
  <c r="N1313" i="4"/>
  <c r="I1313" i="4"/>
  <c r="H1313" i="4"/>
  <c r="G1313" i="4"/>
  <c r="P1312" i="4"/>
  <c r="O1312" i="4"/>
  <c r="N1312" i="4"/>
  <c r="I1312" i="4"/>
  <c r="H1312" i="4"/>
  <c r="G1312" i="4"/>
  <c r="P1311" i="4"/>
  <c r="O1311" i="4"/>
  <c r="N1311" i="4"/>
  <c r="I1311" i="4"/>
  <c r="H1311" i="4"/>
  <c r="G1311" i="4"/>
  <c r="P1310" i="4"/>
  <c r="O1310" i="4"/>
  <c r="N1310" i="4"/>
  <c r="I1310" i="4"/>
  <c r="H1310" i="4"/>
  <c r="G1310" i="4"/>
  <c r="P1309" i="4"/>
  <c r="O1309" i="4"/>
  <c r="N1309" i="4"/>
  <c r="I1309" i="4"/>
  <c r="H1309" i="4"/>
  <c r="G1309" i="4"/>
  <c r="P1308" i="4"/>
  <c r="O1308" i="4"/>
  <c r="N1308" i="4"/>
  <c r="I1308" i="4"/>
  <c r="H1308" i="4"/>
  <c r="G1308" i="4"/>
  <c r="P1307" i="4"/>
  <c r="O1307" i="4"/>
  <c r="N1307" i="4"/>
  <c r="I1307" i="4"/>
  <c r="H1307" i="4"/>
  <c r="G1307" i="4"/>
  <c r="P1306" i="4"/>
  <c r="O1306" i="4"/>
  <c r="N1306" i="4"/>
  <c r="I1306" i="4"/>
  <c r="H1306" i="4"/>
  <c r="G1306" i="4"/>
  <c r="P1305" i="4"/>
  <c r="O1305" i="4"/>
  <c r="N1305" i="4"/>
  <c r="I1305" i="4"/>
  <c r="H1305" i="4"/>
  <c r="G1305" i="4"/>
  <c r="P1304" i="4"/>
  <c r="O1304" i="4"/>
  <c r="N1304" i="4"/>
  <c r="I1304" i="4"/>
  <c r="H1304" i="4"/>
  <c r="G1304" i="4"/>
  <c r="P1303" i="4"/>
  <c r="O1303" i="4"/>
  <c r="N1303" i="4"/>
  <c r="I1303" i="4"/>
  <c r="H1303" i="4"/>
  <c r="G1303" i="4"/>
  <c r="P1302" i="4"/>
  <c r="O1302" i="4"/>
  <c r="N1302" i="4"/>
  <c r="I1302" i="4"/>
  <c r="H1302" i="4"/>
  <c r="G1302" i="4"/>
  <c r="P1301" i="4"/>
  <c r="O1301" i="4"/>
  <c r="N1301" i="4"/>
  <c r="I1301" i="4"/>
  <c r="H1301" i="4"/>
  <c r="G1301" i="4"/>
  <c r="P1300" i="4"/>
  <c r="O1300" i="4"/>
  <c r="N1300" i="4"/>
  <c r="I1300" i="4"/>
  <c r="H1300" i="4"/>
  <c r="G1300" i="4"/>
  <c r="P1299" i="4"/>
  <c r="O1299" i="4"/>
  <c r="N1299" i="4"/>
  <c r="I1299" i="4"/>
  <c r="H1299" i="4"/>
  <c r="G1299" i="4"/>
  <c r="P1298" i="4"/>
  <c r="O1298" i="4"/>
  <c r="N1298" i="4"/>
  <c r="I1298" i="4"/>
  <c r="H1298" i="4"/>
  <c r="G1298" i="4"/>
  <c r="P1297" i="4"/>
  <c r="O1297" i="4"/>
  <c r="N1297" i="4"/>
  <c r="I1297" i="4"/>
  <c r="H1297" i="4"/>
  <c r="G1297" i="4"/>
  <c r="P1296" i="4"/>
  <c r="O1296" i="4"/>
  <c r="N1296" i="4"/>
  <c r="I1296" i="4"/>
  <c r="H1296" i="4"/>
  <c r="G1296" i="4"/>
  <c r="P1295" i="4"/>
  <c r="O1295" i="4"/>
  <c r="N1295" i="4"/>
  <c r="I1295" i="4"/>
  <c r="H1295" i="4"/>
  <c r="G1295" i="4"/>
  <c r="P1294" i="4"/>
  <c r="O1294" i="4"/>
  <c r="N1294" i="4"/>
  <c r="I1294" i="4"/>
  <c r="H1294" i="4"/>
  <c r="G1294" i="4"/>
  <c r="P1293" i="4"/>
  <c r="O1293" i="4"/>
  <c r="N1293" i="4"/>
  <c r="I1293" i="4"/>
  <c r="H1293" i="4"/>
  <c r="G1293" i="4"/>
  <c r="P1292" i="4"/>
  <c r="O1292" i="4"/>
  <c r="N1292" i="4"/>
  <c r="I1292" i="4"/>
  <c r="H1292" i="4"/>
  <c r="G1292" i="4"/>
  <c r="P1291" i="4"/>
  <c r="O1291" i="4"/>
  <c r="N1291" i="4"/>
  <c r="I1291" i="4"/>
  <c r="H1291" i="4"/>
  <c r="G1291" i="4"/>
  <c r="P1290" i="4"/>
  <c r="O1290" i="4"/>
  <c r="N1290" i="4"/>
  <c r="I1290" i="4"/>
  <c r="H1290" i="4"/>
  <c r="G1290" i="4"/>
  <c r="P1289" i="4"/>
  <c r="O1289" i="4"/>
  <c r="N1289" i="4"/>
  <c r="I1289" i="4"/>
  <c r="H1289" i="4"/>
  <c r="G1289" i="4"/>
  <c r="P1288" i="4"/>
  <c r="O1288" i="4"/>
  <c r="N1288" i="4"/>
  <c r="I1288" i="4"/>
  <c r="H1288" i="4"/>
  <c r="G1288" i="4"/>
  <c r="P1287" i="4"/>
  <c r="O1287" i="4"/>
  <c r="N1287" i="4"/>
  <c r="I1287" i="4"/>
  <c r="H1287" i="4"/>
  <c r="G1287" i="4"/>
  <c r="P1286" i="4"/>
  <c r="O1286" i="4"/>
  <c r="N1286" i="4"/>
  <c r="I1286" i="4"/>
  <c r="H1286" i="4"/>
  <c r="G1286" i="4"/>
  <c r="P1285" i="4"/>
  <c r="O1285" i="4"/>
  <c r="N1285" i="4"/>
  <c r="I1285" i="4"/>
  <c r="H1285" i="4"/>
  <c r="G1285" i="4"/>
  <c r="P1284" i="4"/>
  <c r="O1284" i="4"/>
  <c r="N1284" i="4"/>
  <c r="I1284" i="4"/>
  <c r="H1284" i="4"/>
  <c r="G1284" i="4"/>
  <c r="P1283" i="4"/>
  <c r="O1283" i="4"/>
  <c r="N1283" i="4"/>
  <c r="I1283" i="4"/>
  <c r="H1283" i="4"/>
  <c r="G1283" i="4"/>
  <c r="P1282" i="4"/>
  <c r="O1282" i="4"/>
  <c r="N1282" i="4"/>
  <c r="I1282" i="4"/>
  <c r="H1282" i="4"/>
  <c r="G1282" i="4"/>
  <c r="P1281" i="4"/>
  <c r="O1281" i="4"/>
  <c r="N1281" i="4"/>
  <c r="I1281" i="4"/>
  <c r="H1281" i="4"/>
  <c r="G1281" i="4"/>
  <c r="P1280" i="4"/>
  <c r="O1280" i="4"/>
  <c r="N1280" i="4"/>
  <c r="I1280" i="4"/>
  <c r="H1280" i="4"/>
  <c r="G1280" i="4"/>
  <c r="P1279" i="4"/>
  <c r="O1279" i="4"/>
  <c r="N1279" i="4"/>
  <c r="I1279" i="4"/>
  <c r="H1279" i="4"/>
  <c r="G1279" i="4"/>
  <c r="P1278" i="4"/>
  <c r="O1278" i="4"/>
  <c r="N1278" i="4"/>
  <c r="I1278" i="4"/>
  <c r="H1278" i="4"/>
  <c r="G1278" i="4"/>
  <c r="P1277" i="4"/>
  <c r="O1277" i="4"/>
  <c r="N1277" i="4"/>
  <c r="I1277" i="4"/>
  <c r="H1277" i="4"/>
  <c r="G1277" i="4"/>
  <c r="P1276" i="4"/>
  <c r="O1276" i="4"/>
  <c r="N1276" i="4"/>
  <c r="I1276" i="4"/>
  <c r="H1276" i="4"/>
  <c r="G1276" i="4"/>
  <c r="P1275" i="4"/>
  <c r="O1275" i="4"/>
  <c r="N1275" i="4"/>
  <c r="I1275" i="4"/>
  <c r="H1275" i="4"/>
  <c r="G1275" i="4"/>
  <c r="P1274" i="4"/>
  <c r="O1274" i="4"/>
  <c r="N1274" i="4"/>
  <c r="I1274" i="4"/>
  <c r="H1274" i="4"/>
  <c r="G1274" i="4"/>
  <c r="P1273" i="4"/>
  <c r="O1273" i="4"/>
  <c r="N1273" i="4"/>
  <c r="I1273" i="4"/>
  <c r="H1273" i="4"/>
  <c r="G1273" i="4"/>
  <c r="P1272" i="4"/>
  <c r="O1272" i="4"/>
  <c r="N1272" i="4"/>
  <c r="I1272" i="4"/>
  <c r="H1272" i="4"/>
  <c r="G1272" i="4"/>
  <c r="P1271" i="4"/>
  <c r="O1271" i="4"/>
  <c r="N1271" i="4"/>
  <c r="I1271" i="4"/>
  <c r="H1271" i="4"/>
  <c r="G1271" i="4"/>
  <c r="P1270" i="4"/>
  <c r="O1270" i="4"/>
  <c r="N1270" i="4"/>
  <c r="I1270" i="4"/>
  <c r="H1270" i="4"/>
  <c r="G1270" i="4"/>
  <c r="P1269" i="4"/>
  <c r="O1269" i="4"/>
  <c r="N1269" i="4"/>
  <c r="I1269" i="4"/>
  <c r="H1269" i="4"/>
  <c r="G1269" i="4"/>
  <c r="P1268" i="4"/>
  <c r="O1268" i="4"/>
  <c r="N1268" i="4"/>
  <c r="I1268" i="4"/>
  <c r="H1268" i="4"/>
  <c r="G1268" i="4"/>
  <c r="P1267" i="4"/>
  <c r="O1267" i="4"/>
  <c r="N1267" i="4"/>
  <c r="I1267" i="4"/>
  <c r="H1267" i="4"/>
  <c r="G1267" i="4"/>
  <c r="P1266" i="4"/>
  <c r="O1266" i="4"/>
  <c r="N1266" i="4"/>
  <c r="I1266" i="4"/>
  <c r="H1266" i="4"/>
  <c r="G1266" i="4"/>
  <c r="P1265" i="4"/>
  <c r="O1265" i="4"/>
  <c r="N1265" i="4"/>
  <c r="I1265" i="4"/>
  <c r="H1265" i="4"/>
  <c r="G1265" i="4"/>
  <c r="P1264" i="4"/>
  <c r="O1264" i="4"/>
  <c r="N1264" i="4"/>
  <c r="I1264" i="4"/>
  <c r="H1264" i="4"/>
  <c r="G1264" i="4"/>
  <c r="P1263" i="4"/>
  <c r="O1263" i="4"/>
  <c r="N1263" i="4"/>
  <c r="I1263" i="4"/>
  <c r="H1263" i="4"/>
  <c r="G1263" i="4"/>
  <c r="P1262" i="4"/>
  <c r="O1262" i="4"/>
  <c r="N1262" i="4"/>
  <c r="I1262" i="4"/>
  <c r="H1262" i="4"/>
  <c r="G1262" i="4"/>
  <c r="P1261" i="4"/>
  <c r="O1261" i="4"/>
  <c r="N1261" i="4"/>
  <c r="I1261" i="4"/>
  <c r="H1261" i="4"/>
  <c r="G1261" i="4"/>
  <c r="P1260" i="4"/>
  <c r="O1260" i="4"/>
  <c r="N1260" i="4"/>
  <c r="I1260" i="4"/>
  <c r="H1260" i="4"/>
  <c r="G1260" i="4"/>
  <c r="P1259" i="4"/>
  <c r="O1259" i="4"/>
  <c r="N1259" i="4"/>
  <c r="I1259" i="4"/>
  <c r="H1259" i="4"/>
  <c r="G1259" i="4"/>
  <c r="P1258" i="4"/>
  <c r="O1258" i="4"/>
  <c r="N1258" i="4"/>
  <c r="I1258" i="4"/>
  <c r="H1258" i="4"/>
  <c r="G1258" i="4"/>
  <c r="P1257" i="4"/>
  <c r="O1257" i="4"/>
  <c r="N1257" i="4"/>
  <c r="I1257" i="4"/>
  <c r="H1257" i="4"/>
  <c r="G1257" i="4"/>
  <c r="P1256" i="4"/>
  <c r="O1256" i="4"/>
  <c r="N1256" i="4"/>
  <c r="I1256" i="4"/>
  <c r="H1256" i="4"/>
  <c r="G1256" i="4"/>
  <c r="P1255" i="4"/>
  <c r="O1255" i="4"/>
  <c r="N1255" i="4"/>
  <c r="I1255" i="4"/>
  <c r="H1255" i="4"/>
  <c r="G1255" i="4"/>
  <c r="P1254" i="4"/>
  <c r="O1254" i="4"/>
  <c r="N1254" i="4"/>
  <c r="I1254" i="4"/>
  <c r="H1254" i="4"/>
  <c r="G1254" i="4"/>
  <c r="P1253" i="4"/>
  <c r="O1253" i="4"/>
  <c r="N1253" i="4"/>
  <c r="I1253" i="4"/>
  <c r="H1253" i="4"/>
  <c r="G1253" i="4"/>
  <c r="P1252" i="4"/>
  <c r="O1252" i="4"/>
  <c r="N1252" i="4"/>
  <c r="I1252" i="4"/>
  <c r="H1252" i="4"/>
  <c r="G1252" i="4"/>
  <c r="P1251" i="4"/>
  <c r="O1251" i="4"/>
  <c r="N1251" i="4"/>
  <c r="I1251" i="4"/>
  <c r="H1251" i="4"/>
  <c r="G1251" i="4"/>
  <c r="P1250" i="4"/>
  <c r="O1250" i="4"/>
  <c r="N1250" i="4"/>
  <c r="I1250" i="4"/>
  <c r="H1250" i="4"/>
  <c r="G1250" i="4"/>
  <c r="P1249" i="4"/>
  <c r="O1249" i="4"/>
  <c r="N1249" i="4"/>
  <c r="I1249" i="4"/>
  <c r="H1249" i="4"/>
  <c r="G1249" i="4"/>
  <c r="P1248" i="4"/>
  <c r="O1248" i="4"/>
  <c r="N1248" i="4"/>
  <c r="I1248" i="4"/>
  <c r="H1248" i="4"/>
  <c r="G1248" i="4"/>
  <c r="P1247" i="4"/>
  <c r="O1247" i="4"/>
  <c r="N1247" i="4"/>
  <c r="I1247" i="4"/>
  <c r="H1247" i="4"/>
  <c r="G1247" i="4"/>
  <c r="P1246" i="4"/>
  <c r="O1246" i="4"/>
  <c r="N1246" i="4"/>
  <c r="I1246" i="4"/>
  <c r="H1246" i="4"/>
  <c r="G1246" i="4"/>
  <c r="P1245" i="4"/>
  <c r="O1245" i="4"/>
  <c r="N1245" i="4"/>
  <c r="I1245" i="4"/>
  <c r="H1245" i="4"/>
  <c r="G1245" i="4"/>
  <c r="P1244" i="4"/>
  <c r="O1244" i="4"/>
  <c r="N1244" i="4"/>
  <c r="I1244" i="4"/>
  <c r="H1244" i="4"/>
  <c r="G1244" i="4"/>
  <c r="P1243" i="4"/>
  <c r="O1243" i="4"/>
  <c r="N1243" i="4"/>
  <c r="I1243" i="4"/>
  <c r="H1243" i="4"/>
  <c r="G1243" i="4"/>
  <c r="P1242" i="4"/>
  <c r="O1242" i="4"/>
  <c r="N1242" i="4"/>
  <c r="I1242" i="4"/>
  <c r="H1242" i="4"/>
  <c r="G1242" i="4"/>
  <c r="P1241" i="4"/>
  <c r="O1241" i="4"/>
  <c r="N1241" i="4"/>
  <c r="I1241" i="4"/>
  <c r="H1241" i="4"/>
  <c r="G1241" i="4"/>
  <c r="P1240" i="4"/>
  <c r="O1240" i="4"/>
  <c r="N1240" i="4"/>
  <c r="I1240" i="4"/>
  <c r="H1240" i="4"/>
  <c r="G1240" i="4"/>
  <c r="P1239" i="4"/>
  <c r="O1239" i="4"/>
  <c r="N1239" i="4"/>
  <c r="I1239" i="4"/>
  <c r="H1239" i="4"/>
  <c r="G1239" i="4"/>
  <c r="P1238" i="4"/>
  <c r="O1238" i="4"/>
  <c r="N1238" i="4"/>
  <c r="I1238" i="4"/>
  <c r="H1238" i="4"/>
  <c r="G1238" i="4"/>
  <c r="P1237" i="4"/>
  <c r="O1237" i="4"/>
  <c r="N1237" i="4"/>
  <c r="I1237" i="4"/>
  <c r="H1237" i="4"/>
  <c r="G1237" i="4"/>
  <c r="P1236" i="4"/>
  <c r="O1236" i="4"/>
  <c r="N1236" i="4"/>
  <c r="I1236" i="4"/>
  <c r="H1236" i="4"/>
  <c r="G1236" i="4"/>
  <c r="P1235" i="4"/>
  <c r="O1235" i="4"/>
  <c r="N1235" i="4"/>
  <c r="I1235" i="4"/>
  <c r="H1235" i="4"/>
  <c r="G1235" i="4"/>
  <c r="P1234" i="4"/>
  <c r="O1234" i="4"/>
  <c r="N1234" i="4"/>
  <c r="I1234" i="4"/>
  <c r="H1234" i="4"/>
  <c r="G1234" i="4"/>
  <c r="P1233" i="4"/>
  <c r="O1233" i="4"/>
  <c r="N1233" i="4"/>
  <c r="I1233" i="4"/>
  <c r="H1233" i="4"/>
  <c r="G1233" i="4"/>
  <c r="P1232" i="4"/>
  <c r="O1232" i="4"/>
  <c r="N1232" i="4"/>
  <c r="I1232" i="4"/>
  <c r="H1232" i="4"/>
  <c r="G1232" i="4"/>
  <c r="P1231" i="4"/>
  <c r="O1231" i="4"/>
  <c r="N1231" i="4"/>
  <c r="I1231" i="4"/>
  <c r="H1231" i="4"/>
  <c r="G1231" i="4"/>
  <c r="P1230" i="4"/>
  <c r="O1230" i="4"/>
  <c r="N1230" i="4"/>
  <c r="I1230" i="4"/>
  <c r="H1230" i="4"/>
  <c r="G1230" i="4"/>
  <c r="P1229" i="4"/>
  <c r="O1229" i="4"/>
  <c r="N1229" i="4"/>
  <c r="I1229" i="4"/>
  <c r="H1229" i="4"/>
  <c r="G1229" i="4"/>
  <c r="P1228" i="4"/>
  <c r="O1228" i="4"/>
  <c r="N1228" i="4"/>
  <c r="I1228" i="4"/>
  <c r="H1228" i="4"/>
  <c r="G1228" i="4"/>
  <c r="P1227" i="4"/>
  <c r="O1227" i="4"/>
  <c r="N1227" i="4"/>
  <c r="I1227" i="4"/>
  <c r="H1227" i="4"/>
  <c r="G1227" i="4"/>
  <c r="P1226" i="4"/>
  <c r="O1226" i="4"/>
  <c r="N1226" i="4"/>
  <c r="I1226" i="4"/>
  <c r="H1226" i="4"/>
  <c r="G1226" i="4"/>
  <c r="P1225" i="4"/>
  <c r="O1225" i="4"/>
  <c r="N1225" i="4"/>
  <c r="I1225" i="4"/>
  <c r="H1225" i="4"/>
  <c r="G1225" i="4"/>
  <c r="P1224" i="4"/>
  <c r="O1224" i="4"/>
  <c r="N1224" i="4"/>
  <c r="I1224" i="4"/>
  <c r="H1224" i="4"/>
  <c r="G1224" i="4"/>
  <c r="P1223" i="4"/>
  <c r="O1223" i="4"/>
  <c r="N1223" i="4"/>
  <c r="I1223" i="4"/>
  <c r="H1223" i="4"/>
  <c r="G1223" i="4"/>
  <c r="P1222" i="4"/>
  <c r="O1222" i="4"/>
  <c r="N1222" i="4"/>
  <c r="I1222" i="4"/>
  <c r="H1222" i="4"/>
  <c r="G1222" i="4"/>
  <c r="P1221" i="4"/>
  <c r="O1221" i="4"/>
  <c r="N1221" i="4"/>
  <c r="I1221" i="4"/>
  <c r="H1221" i="4"/>
  <c r="G1221" i="4"/>
  <c r="P1220" i="4"/>
  <c r="O1220" i="4"/>
  <c r="N1220" i="4"/>
  <c r="I1220" i="4"/>
  <c r="H1220" i="4"/>
  <c r="G1220" i="4"/>
  <c r="P1219" i="4"/>
  <c r="O1219" i="4"/>
  <c r="N1219" i="4"/>
  <c r="I1219" i="4"/>
  <c r="H1219" i="4"/>
  <c r="G1219" i="4"/>
  <c r="P1218" i="4"/>
  <c r="O1218" i="4"/>
  <c r="N1218" i="4"/>
  <c r="I1218" i="4"/>
  <c r="H1218" i="4"/>
  <c r="G1218" i="4"/>
  <c r="P1217" i="4"/>
  <c r="O1217" i="4"/>
  <c r="N1217" i="4"/>
  <c r="I1217" i="4"/>
  <c r="H1217" i="4"/>
  <c r="G1217" i="4"/>
  <c r="P1216" i="4"/>
  <c r="O1216" i="4"/>
  <c r="N1216" i="4"/>
  <c r="I1216" i="4"/>
  <c r="H1216" i="4"/>
  <c r="G1216" i="4"/>
  <c r="P1215" i="4"/>
  <c r="O1215" i="4"/>
  <c r="N1215" i="4"/>
  <c r="I1215" i="4"/>
  <c r="H1215" i="4"/>
  <c r="G1215" i="4"/>
  <c r="P1214" i="4"/>
  <c r="O1214" i="4"/>
  <c r="N1214" i="4"/>
  <c r="I1214" i="4"/>
  <c r="H1214" i="4"/>
  <c r="G1214" i="4"/>
  <c r="P1213" i="4"/>
  <c r="O1213" i="4"/>
  <c r="N1213" i="4"/>
  <c r="I1213" i="4"/>
  <c r="H1213" i="4"/>
  <c r="G1213" i="4"/>
  <c r="P1212" i="4"/>
  <c r="O1212" i="4"/>
  <c r="N1212" i="4"/>
  <c r="I1212" i="4"/>
  <c r="H1212" i="4"/>
  <c r="G1212" i="4"/>
  <c r="P1211" i="4"/>
  <c r="O1211" i="4"/>
  <c r="N1211" i="4"/>
  <c r="I1211" i="4"/>
  <c r="H1211" i="4"/>
  <c r="G1211" i="4"/>
  <c r="P1210" i="4"/>
  <c r="O1210" i="4"/>
  <c r="N1210" i="4"/>
  <c r="I1210" i="4"/>
  <c r="H1210" i="4"/>
  <c r="G1210" i="4"/>
  <c r="P1209" i="4"/>
  <c r="O1209" i="4"/>
  <c r="N1209" i="4"/>
  <c r="I1209" i="4"/>
  <c r="H1209" i="4"/>
  <c r="G1209" i="4"/>
  <c r="P1208" i="4"/>
  <c r="O1208" i="4"/>
  <c r="N1208" i="4"/>
  <c r="I1208" i="4"/>
  <c r="H1208" i="4"/>
  <c r="G1208" i="4"/>
  <c r="P1207" i="4"/>
  <c r="O1207" i="4"/>
  <c r="N1207" i="4"/>
  <c r="I1207" i="4"/>
  <c r="H1207" i="4"/>
  <c r="G1207" i="4"/>
  <c r="P1206" i="4"/>
  <c r="O1206" i="4"/>
  <c r="N1206" i="4"/>
  <c r="I1206" i="4"/>
  <c r="H1206" i="4"/>
  <c r="G1206" i="4"/>
  <c r="P1205" i="4"/>
  <c r="O1205" i="4"/>
  <c r="N1205" i="4"/>
  <c r="I1205" i="4"/>
  <c r="H1205" i="4"/>
  <c r="G1205" i="4"/>
  <c r="P1204" i="4"/>
  <c r="O1204" i="4"/>
  <c r="N1204" i="4"/>
  <c r="I1204" i="4"/>
  <c r="H1204" i="4"/>
  <c r="G1204" i="4"/>
  <c r="P1203" i="4"/>
  <c r="O1203" i="4"/>
  <c r="N1203" i="4"/>
  <c r="I1203" i="4"/>
  <c r="H1203" i="4"/>
  <c r="G1203" i="4"/>
  <c r="P1202" i="4"/>
  <c r="O1202" i="4"/>
  <c r="N1202" i="4"/>
  <c r="I1202" i="4"/>
  <c r="H1202" i="4"/>
  <c r="G1202" i="4"/>
  <c r="P1201" i="4"/>
  <c r="O1201" i="4"/>
  <c r="N1201" i="4"/>
  <c r="I1201" i="4"/>
  <c r="H1201" i="4"/>
  <c r="G1201" i="4"/>
  <c r="P1200" i="4"/>
  <c r="O1200" i="4"/>
  <c r="N1200" i="4"/>
  <c r="I1200" i="4"/>
  <c r="H1200" i="4"/>
  <c r="G1200" i="4"/>
  <c r="P1199" i="4"/>
  <c r="O1199" i="4"/>
  <c r="N1199" i="4"/>
  <c r="I1199" i="4"/>
  <c r="H1199" i="4"/>
  <c r="G1199" i="4"/>
  <c r="P1198" i="4"/>
  <c r="O1198" i="4"/>
  <c r="N1198" i="4"/>
  <c r="I1198" i="4"/>
  <c r="H1198" i="4"/>
  <c r="G1198" i="4"/>
  <c r="P1197" i="4"/>
  <c r="O1197" i="4"/>
  <c r="N1197" i="4"/>
  <c r="I1197" i="4"/>
  <c r="H1197" i="4"/>
  <c r="G1197" i="4"/>
  <c r="P1196" i="4"/>
  <c r="O1196" i="4"/>
  <c r="N1196" i="4"/>
  <c r="I1196" i="4"/>
  <c r="H1196" i="4"/>
  <c r="G1196" i="4"/>
  <c r="P1195" i="4"/>
  <c r="O1195" i="4"/>
  <c r="N1195" i="4"/>
  <c r="I1195" i="4"/>
  <c r="H1195" i="4"/>
  <c r="G1195" i="4"/>
  <c r="P1194" i="4"/>
  <c r="O1194" i="4"/>
  <c r="N1194" i="4"/>
  <c r="I1194" i="4"/>
  <c r="H1194" i="4"/>
  <c r="G1194" i="4"/>
  <c r="P1193" i="4"/>
  <c r="O1193" i="4"/>
  <c r="N1193" i="4"/>
  <c r="I1193" i="4"/>
  <c r="H1193" i="4"/>
  <c r="G1193" i="4"/>
  <c r="P1192" i="4"/>
  <c r="O1192" i="4"/>
  <c r="N1192" i="4"/>
  <c r="I1192" i="4"/>
  <c r="H1192" i="4"/>
  <c r="G1192" i="4"/>
  <c r="P1191" i="4"/>
  <c r="O1191" i="4"/>
  <c r="N1191" i="4"/>
  <c r="I1191" i="4"/>
  <c r="H1191" i="4"/>
  <c r="G1191" i="4"/>
  <c r="P1190" i="4"/>
  <c r="O1190" i="4"/>
  <c r="N1190" i="4"/>
  <c r="I1190" i="4"/>
  <c r="H1190" i="4"/>
  <c r="G1190" i="4"/>
  <c r="P1189" i="4"/>
  <c r="O1189" i="4"/>
  <c r="N1189" i="4"/>
  <c r="I1189" i="4"/>
  <c r="H1189" i="4"/>
  <c r="G1189" i="4"/>
  <c r="P1188" i="4"/>
  <c r="O1188" i="4"/>
  <c r="N1188" i="4"/>
  <c r="I1188" i="4"/>
  <c r="H1188" i="4"/>
  <c r="G1188" i="4"/>
  <c r="P1187" i="4"/>
  <c r="O1187" i="4"/>
  <c r="N1187" i="4"/>
  <c r="I1187" i="4"/>
  <c r="H1187" i="4"/>
  <c r="G1187" i="4"/>
  <c r="P1186" i="4"/>
  <c r="O1186" i="4"/>
  <c r="N1186" i="4"/>
  <c r="I1186" i="4"/>
  <c r="H1186" i="4"/>
  <c r="G1186" i="4"/>
  <c r="P1185" i="4"/>
  <c r="O1185" i="4"/>
  <c r="N1185" i="4"/>
  <c r="I1185" i="4"/>
  <c r="H1185" i="4"/>
  <c r="G1185" i="4"/>
  <c r="P1184" i="4"/>
  <c r="O1184" i="4"/>
  <c r="N1184" i="4"/>
  <c r="I1184" i="4"/>
  <c r="H1184" i="4"/>
  <c r="G1184" i="4"/>
  <c r="P1183" i="4"/>
  <c r="O1183" i="4"/>
  <c r="N1183" i="4"/>
  <c r="I1183" i="4"/>
  <c r="H1183" i="4"/>
  <c r="G1183" i="4"/>
  <c r="P1182" i="4"/>
  <c r="O1182" i="4"/>
  <c r="N1182" i="4"/>
  <c r="I1182" i="4"/>
  <c r="H1182" i="4"/>
  <c r="G1182" i="4"/>
  <c r="P1181" i="4"/>
  <c r="O1181" i="4"/>
  <c r="N1181" i="4"/>
  <c r="I1181" i="4"/>
  <c r="H1181" i="4"/>
  <c r="G1181" i="4"/>
  <c r="P1180" i="4"/>
  <c r="O1180" i="4"/>
  <c r="N1180" i="4"/>
  <c r="I1180" i="4"/>
  <c r="H1180" i="4"/>
  <c r="G1180" i="4"/>
  <c r="P1179" i="4"/>
  <c r="O1179" i="4"/>
  <c r="N1179" i="4"/>
  <c r="I1179" i="4"/>
  <c r="H1179" i="4"/>
  <c r="G1179" i="4"/>
  <c r="P1178" i="4"/>
  <c r="O1178" i="4"/>
  <c r="N1178" i="4"/>
  <c r="I1178" i="4"/>
  <c r="H1178" i="4"/>
  <c r="G1178" i="4"/>
  <c r="P1177" i="4"/>
  <c r="O1177" i="4"/>
  <c r="N1177" i="4"/>
  <c r="I1177" i="4"/>
  <c r="H1177" i="4"/>
  <c r="G1177" i="4"/>
  <c r="P1176" i="4"/>
  <c r="O1176" i="4"/>
  <c r="N1176" i="4"/>
  <c r="I1176" i="4"/>
  <c r="H1176" i="4"/>
  <c r="G1176" i="4"/>
  <c r="P1175" i="4"/>
  <c r="O1175" i="4"/>
  <c r="N1175" i="4"/>
  <c r="I1175" i="4"/>
  <c r="H1175" i="4"/>
  <c r="G1175" i="4"/>
  <c r="P1174" i="4"/>
  <c r="O1174" i="4"/>
  <c r="N1174" i="4"/>
  <c r="I1174" i="4"/>
  <c r="H1174" i="4"/>
  <c r="G1174" i="4"/>
  <c r="P1173" i="4"/>
  <c r="O1173" i="4"/>
  <c r="N1173" i="4"/>
  <c r="I1173" i="4"/>
  <c r="H1173" i="4"/>
  <c r="G1173" i="4"/>
  <c r="P1172" i="4"/>
  <c r="O1172" i="4"/>
  <c r="N1172" i="4"/>
  <c r="I1172" i="4"/>
  <c r="H1172" i="4"/>
  <c r="G1172" i="4"/>
  <c r="P1171" i="4"/>
  <c r="O1171" i="4"/>
  <c r="N1171" i="4"/>
  <c r="I1171" i="4"/>
  <c r="H1171" i="4"/>
  <c r="G1171" i="4"/>
  <c r="P1170" i="4"/>
  <c r="O1170" i="4"/>
  <c r="N1170" i="4"/>
  <c r="I1170" i="4"/>
  <c r="H1170" i="4"/>
  <c r="G1170" i="4"/>
  <c r="P1169" i="4"/>
  <c r="O1169" i="4"/>
  <c r="N1169" i="4"/>
  <c r="I1169" i="4"/>
  <c r="H1169" i="4"/>
  <c r="G1169" i="4"/>
  <c r="P1168" i="4"/>
  <c r="O1168" i="4"/>
  <c r="N1168" i="4"/>
  <c r="I1168" i="4"/>
  <c r="H1168" i="4"/>
  <c r="G1168" i="4"/>
  <c r="P1167" i="4"/>
  <c r="O1167" i="4"/>
  <c r="N1167" i="4"/>
  <c r="I1167" i="4"/>
  <c r="H1167" i="4"/>
  <c r="G1167" i="4"/>
  <c r="P1166" i="4"/>
  <c r="O1166" i="4"/>
  <c r="N1166" i="4"/>
  <c r="I1166" i="4"/>
  <c r="H1166" i="4"/>
  <c r="G1166" i="4"/>
  <c r="P1165" i="4"/>
  <c r="O1165" i="4"/>
  <c r="N1165" i="4"/>
  <c r="I1165" i="4"/>
  <c r="H1165" i="4"/>
  <c r="G1165" i="4"/>
  <c r="P1164" i="4"/>
  <c r="O1164" i="4"/>
  <c r="N1164" i="4"/>
  <c r="I1164" i="4"/>
  <c r="H1164" i="4"/>
  <c r="G1164" i="4"/>
  <c r="P1163" i="4"/>
  <c r="O1163" i="4"/>
  <c r="N1163" i="4"/>
  <c r="I1163" i="4"/>
  <c r="H1163" i="4"/>
  <c r="G1163" i="4"/>
  <c r="P1162" i="4"/>
  <c r="O1162" i="4"/>
  <c r="N1162" i="4"/>
  <c r="I1162" i="4"/>
  <c r="H1162" i="4"/>
  <c r="G1162" i="4"/>
  <c r="P1161" i="4"/>
  <c r="O1161" i="4"/>
  <c r="N1161" i="4"/>
  <c r="I1161" i="4"/>
  <c r="H1161" i="4"/>
  <c r="G1161" i="4"/>
  <c r="P1160" i="4"/>
  <c r="O1160" i="4"/>
  <c r="N1160" i="4"/>
  <c r="I1160" i="4"/>
  <c r="H1160" i="4"/>
  <c r="G1160" i="4"/>
  <c r="P1159" i="4"/>
  <c r="O1159" i="4"/>
  <c r="N1159" i="4"/>
  <c r="I1159" i="4"/>
  <c r="H1159" i="4"/>
  <c r="G1159" i="4"/>
  <c r="P1158" i="4"/>
  <c r="O1158" i="4"/>
  <c r="N1158" i="4"/>
  <c r="I1158" i="4"/>
  <c r="H1158" i="4"/>
  <c r="G1158" i="4"/>
  <c r="P1157" i="4"/>
  <c r="O1157" i="4"/>
  <c r="N1157" i="4"/>
  <c r="I1157" i="4"/>
  <c r="H1157" i="4"/>
  <c r="G1157" i="4"/>
  <c r="P1156" i="4"/>
  <c r="O1156" i="4"/>
  <c r="N1156" i="4"/>
  <c r="I1156" i="4"/>
  <c r="H1156" i="4"/>
  <c r="G1156" i="4"/>
  <c r="P1155" i="4"/>
  <c r="O1155" i="4"/>
  <c r="N1155" i="4"/>
  <c r="I1155" i="4"/>
  <c r="H1155" i="4"/>
  <c r="G1155" i="4"/>
  <c r="P1154" i="4"/>
  <c r="O1154" i="4"/>
  <c r="N1154" i="4"/>
  <c r="I1154" i="4"/>
  <c r="H1154" i="4"/>
  <c r="G1154" i="4"/>
  <c r="P1153" i="4"/>
  <c r="O1153" i="4"/>
  <c r="N1153" i="4"/>
  <c r="I1153" i="4"/>
  <c r="H1153" i="4"/>
  <c r="G1153" i="4"/>
  <c r="P1152" i="4"/>
  <c r="O1152" i="4"/>
  <c r="N1152" i="4"/>
  <c r="I1152" i="4"/>
  <c r="H1152" i="4"/>
  <c r="G1152" i="4"/>
  <c r="P1151" i="4"/>
  <c r="O1151" i="4"/>
  <c r="N1151" i="4"/>
  <c r="I1151" i="4"/>
  <c r="H1151" i="4"/>
  <c r="G1151" i="4"/>
  <c r="P1150" i="4"/>
  <c r="O1150" i="4"/>
  <c r="N1150" i="4"/>
  <c r="I1150" i="4"/>
  <c r="H1150" i="4"/>
  <c r="G1150" i="4"/>
  <c r="P1149" i="4"/>
  <c r="O1149" i="4"/>
  <c r="N1149" i="4"/>
  <c r="I1149" i="4"/>
  <c r="H1149" i="4"/>
  <c r="G1149" i="4"/>
  <c r="P1148" i="4"/>
  <c r="O1148" i="4"/>
  <c r="N1148" i="4"/>
  <c r="I1148" i="4"/>
  <c r="H1148" i="4"/>
  <c r="G1148" i="4"/>
  <c r="P1147" i="4"/>
  <c r="O1147" i="4"/>
  <c r="N1147" i="4"/>
  <c r="I1147" i="4"/>
  <c r="H1147" i="4"/>
  <c r="G1147" i="4"/>
  <c r="P1146" i="4"/>
  <c r="O1146" i="4"/>
  <c r="N1146" i="4"/>
  <c r="I1146" i="4"/>
  <c r="H1146" i="4"/>
  <c r="G1146" i="4"/>
  <c r="P1145" i="4"/>
  <c r="O1145" i="4"/>
  <c r="N1145" i="4"/>
  <c r="I1145" i="4"/>
  <c r="H1145" i="4"/>
  <c r="G1145" i="4"/>
  <c r="P1144" i="4"/>
  <c r="O1144" i="4"/>
  <c r="N1144" i="4"/>
  <c r="I1144" i="4"/>
  <c r="H1144" i="4"/>
  <c r="G1144" i="4"/>
  <c r="P1143" i="4"/>
  <c r="O1143" i="4"/>
  <c r="N1143" i="4"/>
  <c r="I1143" i="4"/>
  <c r="H1143" i="4"/>
  <c r="G1143" i="4"/>
  <c r="P1142" i="4"/>
  <c r="O1142" i="4"/>
  <c r="N1142" i="4"/>
  <c r="I1142" i="4"/>
  <c r="H1142" i="4"/>
  <c r="G1142" i="4"/>
  <c r="P1141" i="4"/>
  <c r="O1141" i="4"/>
  <c r="N1141" i="4"/>
  <c r="I1141" i="4"/>
  <c r="H1141" i="4"/>
  <c r="G1141" i="4"/>
  <c r="P1140" i="4"/>
  <c r="O1140" i="4"/>
  <c r="N1140" i="4"/>
  <c r="I1140" i="4"/>
  <c r="H1140" i="4"/>
  <c r="G1140" i="4"/>
  <c r="P1139" i="4"/>
  <c r="O1139" i="4"/>
  <c r="N1139" i="4"/>
  <c r="I1139" i="4"/>
  <c r="H1139" i="4"/>
  <c r="G1139" i="4"/>
  <c r="P1138" i="4"/>
  <c r="O1138" i="4"/>
  <c r="N1138" i="4"/>
  <c r="I1138" i="4"/>
  <c r="H1138" i="4"/>
  <c r="G1138" i="4"/>
  <c r="P1137" i="4"/>
  <c r="O1137" i="4"/>
  <c r="N1137" i="4"/>
  <c r="I1137" i="4"/>
  <c r="H1137" i="4"/>
  <c r="G1137" i="4"/>
  <c r="P1136" i="4"/>
  <c r="O1136" i="4"/>
  <c r="N1136" i="4"/>
  <c r="I1136" i="4"/>
  <c r="H1136" i="4"/>
  <c r="G1136" i="4"/>
  <c r="P1135" i="4"/>
  <c r="O1135" i="4"/>
  <c r="N1135" i="4"/>
  <c r="I1135" i="4"/>
  <c r="H1135" i="4"/>
  <c r="G1135" i="4"/>
  <c r="P1134" i="4"/>
  <c r="O1134" i="4"/>
  <c r="N1134" i="4"/>
  <c r="I1134" i="4"/>
  <c r="H1134" i="4"/>
  <c r="G1134" i="4"/>
  <c r="P1133" i="4"/>
  <c r="O1133" i="4"/>
  <c r="N1133" i="4"/>
  <c r="I1133" i="4"/>
  <c r="H1133" i="4"/>
  <c r="G1133" i="4"/>
  <c r="P1132" i="4"/>
  <c r="O1132" i="4"/>
  <c r="N1132" i="4"/>
  <c r="I1132" i="4"/>
  <c r="H1132" i="4"/>
  <c r="G1132" i="4"/>
  <c r="P1131" i="4"/>
  <c r="O1131" i="4"/>
  <c r="N1131" i="4"/>
  <c r="I1131" i="4"/>
  <c r="H1131" i="4"/>
  <c r="G1131" i="4"/>
  <c r="P1130" i="4"/>
  <c r="O1130" i="4"/>
  <c r="N1130" i="4"/>
  <c r="I1130" i="4"/>
  <c r="H1130" i="4"/>
  <c r="G1130" i="4"/>
  <c r="P1129" i="4"/>
  <c r="O1129" i="4"/>
  <c r="N1129" i="4"/>
  <c r="I1129" i="4"/>
  <c r="H1129" i="4"/>
  <c r="G1129" i="4"/>
  <c r="P1128" i="4"/>
  <c r="O1128" i="4"/>
  <c r="N1128" i="4"/>
  <c r="I1128" i="4"/>
  <c r="H1128" i="4"/>
  <c r="G1128" i="4"/>
  <c r="P1127" i="4"/>
  <c r="O1127" i="4"/>
  <c r="N1127" i="4"/>
  <c r="I1127" i="4"/>
  <c r="H1127" i="4"/>
  <c r="G1127" i="4"/>
  <c r="P1126" i="4"/>
  <c r="O1126" i="4"/>
  <c r="N1126" i="4"/>
  <c r="I1126" i="4"/>
  <c r="H1126" i="4"/>
  <c r="G1126" i="4"/>
  <c r="P1125" i="4"/>
  <c r="O1125" i="4"/>
  <c r="N1125" i="4"/>
  <c r="I1125" i="4"/>
  <c r="H1125" i="4"/>
  <c r="G1125" i="4"/>
  <c r="P1124" i="4"/>
  <c r="O1124" i="4"/>
  <c r="N1124" i="4"/>
  <c r="I1124" i="4"/>
  <c r="H1124" i="4"/>
  <c r="G1124" i="4"/>
  <c r="P1123" i="4"/>
  <c r="O1123" i="4"/>
  <c r="N1123" i="4"/>
  <c r="I1123" i="4"/>
  <c r="H1123" i="4"/>
  <c r="G1123" i="4"/>
  <c r="P1122" i="4"/>
  <c r="O1122" i="4"/>
  <c r="N1122" i="4"/>
  <c r="I1122" i="4"/>
  <c r="H1122" i="4"/>
  <c r="G1122" i="4"/>
  <c r="P1121" i="4"/>
  <c r="O1121" i="4"/>
  <c r="N1121" i="4"/>
  <c r="I1121" i="4"/>
  <c r="H1121" i="4"/>
  <c r="G1121" i="4"/>
  <c r="P1120" i="4"/>
  <c r="O1120" i="4"/>
  <c r="N1120" i="4"/>
  <c r="I1120" i="4"/>
  <c r="H1120" i="4"/>
  <c r="G1120" i="4"/>
  <c r="P1119" i="4"/>
  <c r="O1119" i="4"/>
  <c r="N1119" i="4"/>
  <c r="I1119" i="4"/>
  <c r="H1119" i="4"/>
  <c r="G1119" i="4"/>
  <c r="P1118" i="4"/>
  <c r="O1118" i="4"/>
  <c r="N1118" i="4"/>
  <c r="I1118" i="4"/>
  <c r="H1118" i="4"/>
  <c r="G1118" i="4"/>
  <c r="P1117" i="4"/>
  <c r="O1117" i="4"/>
  <c r="N1117" i="4"/>
  <c r="I1117" i="4"/>
  <c r="H1117" i="4"/>
  <c r="G1117" i="4"/>
  <c r="P1116" i="4"/>
  <c r="O1116" i="4"/>
  <c r="N1116" i="4"/>
  <c r="I1116" i="4"/>
  <c r="H1116" i="4"/>
  <c r="G1116" i="4"/>
  <c r="P1115" i="4"/>
  <c r="O1115" i="4"/>
  <c r="N1115" i="4"/>
  <c r="I1115" i="4"/>
  <c r="H1115" i="4"/>
  <c r="G1115" i="4"/>
  <c r="P1114" i="4"/>
  <c r="O1114" i="4"/>
  <c r="N1114" i="4"/>
  <c r="I1114" i="4"/>
  <c r="H1114" i="4"/>
  <c r="G1114" i="4"/>
  <c r="P1113" i="4"/>
  <c r="O1113" i="4"/>
  <c r="N1113" i="4"/>
  <c r="I1113" i="4"/>
  <c r="H1113" i="4"/>
  <c r="G1113" i="4"/>
  <c r="P1112" i="4"/>
  <c r="O1112" i="4"/>
  <c r="N1112" i="4"/>
  <c r="I1112" i="4"/>
  <c r="H1112" i="4"/>
  <c r="G1112" i="4"/>
  <c r="P1111" i="4"/>
  <c r="O1111" i="4"/>
  <c r="N1111" i="4"/>
  <c r="I1111" i="4"/>
  <c r="H1111" i="4"/>
  <c r="G1111" i="4"/>
  <c r="P1110" i="4"/>
  <c r="O1110" i="4"/>
  <c r="N1110" i="4"/>
  <c r="I1110" i="4"/>
  <c r="H1110" i="4"/>
  <c r="G1110" i="4"/>
  <c r="P1109" i="4"/>
  <c r="O1109" i="4"/>
  <c r="N1109" i="4"/>
  <c r="I1109" i="4"/>
  <c r="H1109" i="4"/>
  <c r="G1109" i="4"/>
  <c r="P1108" i="4"/>
  <c r="O1108" i="4"/>
  <c r="N1108" i="4"/>
  <c r="I1108" i="4"/>
  <c r="H1108" i="4"/>
  <c r="G1108" i="4"/>
  <c r="P1107" i="4"/>
  <c r="O1107" i="4"/>
  <c r="N1107" i="4"/>
  <c r="I1107" i="4"/>
  <c r="H1107" i="4"/>
  <c r="G1107" i="4"/>
  <c r="P1106" i="4"/>
  <c r="O1106" i="4"/>
  <c r="N1106" i="4"/>
  <c r="I1106" i="4"/>
  <c r="H1106" i="4"/>
  <c r="G1106" i="4"/>
  <c r="P1105" i="4"/>
  <c r="O1105" i="4"/>
  <c r="N1105" i="4"/>
  <c r="I1105" i="4"/>
  <c r="H1105" i="4"/>
  <c r="G1105" i="4"/>
  <c r="P1104" i="4"/>
  <c r="O1104" i="4"/>
  <c r="N1104" i="4"/>
  <c r="I1104" i="4"/>
  <c r="H1104" i="4"/>
  <c r="G1104" i="4"/>
  <c r="P1103" i="4"/>
  <c r="O1103" i="4"/>
  <c r="N1103" i="4"/>
  <c r="I1103" i="4"/>
  <c r="H1103" i="4"/>
  <c r="G1103" i="4"/>
  <c r="P1102" i="4"/>
  <c r="O1102" i="4"/>
  <c r="N1102" i="4"/>
  <c r="I1102" i="4"/>
  <c r="H1102" i="4"/>
  <c r="G1102" i="4"/>
  <c r="P1101" i="4"/>
  <c r="O1101" i="4"/>
  <c r="N1101" i="4"/>
  <c r="I1101" i="4"/>
  <c r="H1101" i="4"/>
  <c r="G1101" i="4"/>
  <c r="P1100" i="4"/>
  <c r="O1100" i="4"/>
  <c r="N1100" i="4"/>
  <c r="I1100" i="4"/>
  <c r="H1100" i="4"/>
  <c r="G1100" i="4"/>
  <c r="P1099" i="4"/>
  <c r="O1099" i="4"/>
  <c r="N1099" i="4"/>
  <c r="I1099" i="4"/>
  <c r="H1099" i="4"/>
  <c r="G1099" i="4"/>
  <c r="P1098" i="4"/>
  <c r="O1098" i="4"/>
  <c r="N1098" i="4"/>
  <c r="I1098" i="4"/>
  <c r="H1098" i="4"/>
  <c r="G1098" i="4"/>
  <c r="P1097" i="4"/>
  <c r="O1097" i="4"/>
  <c r="N1097" i="4"/>
  <c r="I1097" i="4"/>
  <c r="H1097" i="4"/>
  <c r="G1097" i="4"/>
  <c r="P1096" i="4"/>
  <c r="O1096" i="4"/>
  <c r="N1096" i="4"/>
  <c r="I1096" i="4"/>
  <c r="H1096" i="4"/>
  <c r="G1096" i="4"/>
  <c r="P1095" i="4"/>
  <c r="O1095" i="4"/>
  <c r="N1095" i="4"/>
  <c r="I1095" i="4"/>
  <c r="H1095" i="4"/>
  <c r="G1095" i="4"/>
  <c r="P1094" i="4"/>
  <c r="O1094" i="4"/>
  <c r="N1094" i="4"/>
  <c r="I1094" i="4"/>
  <c r="H1094" i="4"/>
  <c r="G1094" i="4"/>
  <c r="P1093" i="4"/>
  <c r="O1093" i="4"/>
  <c r="N1093" i="4"/>
  <c r="I1093" i="4"/>
  <c r="H1093" i="4"/>
  <c r="G1093" i="4"/>
  <c r="P1092" i="4"/>
  <c r="O1092" i="4"/>
  <c r="N1092" i="4"/>
  <c r="I1092" i="4"/>
  <c r="H1092" i="4"/>
  <c r="G1092" i="4"/>
  <c r="P1091" i="4"/>
  <c r="O1091" i="4"/>
  <c r="N1091" i="4"/>
  <c r="I1091" i="4"/>
  <c r="H1091" i="4"/>
  <c r="G1091" i="4"/>
  <c r="P1090" i="4"/>
  <c r="O1090" i="4"/>
  <c r="N1090" i="4"/>
  <c r="I1090" i="4"/>
  <c r="H1090" i="4"/>
  <c r="G1090" i="4"/>
  <c r="P1089" i="4"/>
  <c r="O1089" i="4"/>
  <c r="N1089" i="4"/>
  <c r="I1089" i="4"/>
  <c r="H1089" i="4"/>
  <c r="G1089" i="4"/>
  <c r="P1088" i="4"/>
  <c r="O1088" i="4"/>
  <c r="N1088" i="4"/>
  <c r="I1088" i="4"/>
  <c r="H1088" i="4"/>
  <c r="G1088" i="4"/>
  <c r="P1087" i="4"/>
  <c r="O1087" i="4"/>
  <c r="N1087" i="4"/>
  <c r="I1087" i="4"/>
  <c r="H1087" i="4"/>
  <c r="G1087" i="4"/>
  <c r="P1086" i="4"/>
  <c r="O1086" i="4"/>
  <c r="N1086" i="4"/>
  <c r="I1086" i="4"/>
  <c r="H1086" i="4"/>
  <c r="G1086" i="4"/>
  <c r="P1085" i="4"/>
  <c r="O1085" i="4"/>
  <c r="N1085" i="4"/>
  <c r="I1085" i="4"/>
  <c r="H1085" i="4"/>
  <c r="G1085" i="4"/>
  <c r="P1084" i="4"/>
  <c r="O1084" i="4"/>
  <c r="N1084" i="4"/>
  <c r="I1084" i="4"/>
  <c r="H1084" i="4"/>
  <c r="G1084" i="4"/>
  <c r="P1083" i="4"/>
  <c r="O1083" i="4"/>
  <c r="N1083" i="4"/>
  <c r="I1083" i="4"/>
  <c r="H1083" i="4"/>
  <c r="G1083" i="4"/>
  <c r="P1082" i="4"/>
  <c r="O1082" i="4"/>
  <c r="N1082" i="4"/>
  <c r="I1082" i="4"/>
  <c r="H1082" i="4"/>
  <c r="G1082" i="4"/>
  <c r="P1081" i="4"/>
  <c r="O1081" i="4"/>
  <c r="N1081" i="4"/>
  <c r="I1081" i="4"/>
  <c r="H1081" i="4"/>
  <c r="G1081" i="4"/>
  <c r="P1080" i="4"/>
  <c r="O1080" i="4"/>
  <c r="N1080" i="4"/>
  <c r="I1080" i="4"/>
  <c r="H1080" i="4"/>
  <c r="G1080" i="4"/>
  <c r="P1079" i="4"/>
  <c r="O1079" i="4"/>
  <c r="N1079" i="4"/>
  <c r="I1079" i="4"/>
  <c r="H1079" i="4"/>
  <c r="G1079" i="4"/>
  <c r="P1078" i="4"/>
  <c r="O1078" i="4"/>
  <c r="N1078" i="4"/>
  <c r="I1078" i="4"/>
  <c r="H1078" i="4"/>
  <c r="G1078" i="4"/>
  <c r="P1077" i="4"/>
  <c r="O1077" i="4"/>
  <c r="N1077" i="4"/>
  <c r="I1077" i="4"/>
  <c r="H1077" i="4"/>
  <c r="G1077" i="4"/>
  <c r="P1076" i="4"/>
  <c r="O1076" i="4"/>
  <c r="N1076" i="4"/>
  <c r="I1076" i="4"/>
  <c r="H1076" i="4"/>
  <c r="G1076" i="4"/>
  <c r="P1075" i="4"/>
  <c r="O1075" i="4"/>
  <c r="N1075" i="4"/>
  <c r="I1075" i="4"/>
  <c r="H1075" i="4"/>
  <c r="G1075" i="4"/>
  <c r="P1074" i="4"/>
  <c r="O1074" i="4"/>
  <c r="N1074" i="4"/>
  <c r="I1074" i="4"/>
  <c r="H1074" i="4"/>
  <c r="G1074" i="4"/>
  <c r="P1073" i="4"/>
  <c r="O1073" i="4"/>
  <c r="N1073" i="4"/>
  <c r="I1073" i="4"/>
  <c r="H1073" i="4"/>
  <c r="G1073" i="4"/>
  <c r="P1072" i="4"/>
  <c r="O1072" i="4"/>
  <c r="N1072" i="4"/>
  <c r="I1072" i="4"/>
  <c r="H1072" i="4"/>
  <c r="G1072" i="4"/>
  <c r="P1071" i="4"/>
  <c r="O1071" i="4"/>
  <c r="N1071" i="4"/>
  <c r="I1071" i="4"/>
  <c r="H1071" i="4"/>
  <c r="G1071" i="4"/>
  <c r="P1070" i="4"/>
  <c r="O1070" i="4"/>
  <c r="N1070" i="4"/>
  <c r="I1070" i="4"/>
  <c r="H1070" i="4"/>
  <c r="G1070" i="4"/>
  <c r="P1069" i="4"/>
  <c r="O1069" i="4"/>
  <c r="N1069" i="4"/>
  <c r="I1069" i="4"/>
  <c r="H1069" i="4"/>
  <c r="G1069" i="4"/>
  <c r="P1068" i="4"/>
  <c r="O1068" i="4"/>
  <c r="N1068" i="4"/>
  <c r="I1068" i="4"/>
  <c r="H1068" i="4"/>
  <c r="G1068" i="4"/>
  <c r="P1067" i="4"/>
  <c r="O1067" i="4"/>
  <c r="N1067" i="4"/>
  <c r="I1067" i="4"/>
  <c r="H1067" i="4"/>
  <c r="G1067" i="4"/>
  <c r="P1066" i="4"/>
  <c r="O1066" i="4"/>
  <c r="N1066" i="4"/>
  <c r="I1066" i="4"/>
  <c r="H1066" i="4"/>
  <c r="G1066" i="4"/>
  <c r="P1065" i="4"/>
  <c r="O1065" i="4"/>
  <c r="N1065" i="4"/>
  <c r="I1065" i="4"/>
  <c r="H1065" i="4"/>
  <c r="G1065" i="4"/>
  <c r="P1064" i="4"/>
  <c r="O1064" i="4"/>
  <c r="N1064" i="4"/>
  <c r="I1064" i="4"/>
  <c r="H1064" i="4"/>
  <c r="G1064" i="4"/>
  <c r="P1063" i="4"/>
  <c r="O1063" i="4"/>
  <c r="N1063" i="4"/>
  <c r="I1063" i="4"/>
  <c r="H1063" i="4"/>
  <c r="G1063" i="4"/>
  <c r="P1062" i="4"/>
  <c r="O1062" i="4"/>
  <c r="N1062" i="4"/>
  <c r="I1062" i="4"/>
  <c r="H1062" i="4"/>
  <c r="G1062" i="4"/>
  <c r="P1061" i="4"/>
  <c r="O1061" i="4"/>
  <c r="N1061" i="4"/>
  <c r="I1061" i="4"/>
  <c r="H1061" i="4"/>
  <c r="G1061" i="4"/>
  <c r="P1060" i="4"/>
  <c r="O1060" i="4"/>
  <c r="N1060" i="4"/>
  <c r="I1060" i="4"/>
  <c r="H1060" i="4"/>
  <c r="G1060" i="4"/>
  <c r="P1059" i="4"/>
  <c r="O1059" i="4"/>
  <c r="N1059" i="4"/>
  <c r="I1059" i="4"/>
  <c r="H1059" i="4"/>
  <c r="G1059" i="4"/>
  <c r="P1058" i="4"/>
  <c r="O1058" i="4"/>
  <c r="N1058" i="4"/>
  <c r="I1058" i="4"/>
  <c r="H1058" i="4"/>
  <c r="G1058" i="4"/>
  <c r="P1057" i="4"/>
  <c r="O1057" i="4"/>
  <c r="N1057" i="4"/>
  <c r="I1057" i="4"/>
  <c r="H1057" i="4"/>
  <c r="G1057" i="4"/>
  <c r="P1056" i="4"/>
  <c r="O1056" i="4"/>
  <c r="N1056" i="4"/>
  <c r="I1056" i="4"/>
  <c r="H1056" i="4"/>
  <c r="G1056" i="4"/>
  <c r="P1055" i="4"/>
  <c r="O1055" i="4"/>
  <c r="N1055" i="4"/>
  <c r="I1055" i="4"/>
  <c r="H1055" i="4"/>
  <c r="G1055" i="4"/>
  <c r="P1054" i="4"/>
  <c r="O1054" i="4"/>
  <c r="N1054" i="4"/>
  <c r="I1054" i="4"/>
  <c r="H1054" i="4"/>
  <c r="G1054" i="4"/>
  <c r="P1053" i="4"/>
  <c r="O1053" i="4"/>
  <c r="N1053" i="4"/>
  <c r="I1053" i="4"/>
  <c r="H1053" i="4"/>
  <c r="G1053" i="4"/>
  <c r="P1052" i="4"/>
  <c r="O1052" i="4"/>
  <c r="N1052" i="4"/>
  <c r="I1052" i="4"/>
  <c r="H1052" i="4"/>
  <c r="G1052" i="4"/>
  <c r="P1051" i="4"/>
  <c r="O1051" i="4"/>
  <c r="N1051" i="4"/>
  <c r="I1051" i="4"/>
  <c r="H1051" i="4"/>
  <c r="G1051" i="4"/>
  <c r="P1050" i="4"/>
  <c r="O1050" i="4"/>
  <c r="N1050" i="4"/>
  <c r="I1050" i="4"/>
  <c r="H1050" i="4"/>
  <c r="G1050" i="4"/>
  <c r="P1049" i="4"/>
  <c r="O1049" i="4"/>
  <c r="N1049" i="4"/>
  <c r="I1049" i="4"/>
  <c r="H1049" i="4"/>
  <c r="G1049" i="4"/>
  <c r="P1048" i="4"/>
  <c r="O1048" i="4"/>
  <c r="N1048" i="4"/>
  <c r="I1048" i="4"/>
  <c r="H1048" i="4"/>
  <c r="G1048" i="4"/>
  <c r="P1047" i="4"/>
  <c r="O1047" i="4"/>
  <c r="N1047" i="4"/>
  <c r="I1047" i="4"/>
  <c r="H1047" i="4"/>
  <c r="G1047" i="4"/>
  <c r="P1046" i="4"/>
  <c r="O1046" i="4"/>
  <c r="N1046" i="4"/>
  <c r="I1046" i="4"/>
  <c r="H1046" i="4"/>
  <c r="G1046" i="4"/>
  <c r="P1045" i="4"/>
  <c r="O1045" i="4"/>
  <c r="N1045" i="4"/>
  <c r="I1045" i="4"/>
  <c r="H1045" i="4"/>
  <c r="G1045" i="4"/>
  <c r="P1044" i="4"/>
  <c r="O1044" i="4"/>
  <c r="N1044" i="4"/>
  <c r="I1044" i="4"/>
  <c r="H1044" i="4"/>
  <c r="G1044" i="4"/>
  <c r="P1043" i="4"/>
  <c r="O1043" i="4"/>
  <c r="N1043" i="4"/>
  <c r="I1043" i="4"/>
  <c r="H1043" i="4"/>
  <c r="G1043" i="4"/>
  <c r="P1042" i="4"/>
  <c r="O1042" i="4"/>
  <c r="N1042" i="4"/>
  <c r="I1042" i="4"/>
  <c r="H1042" i="4"/>
  <c r="G1042" i="4"/>
  <c r="P1041" i="4"/>
  <c r="O1041" i="4"/>
  <c r="N1041" i="4"/>
  <c r="I1041" i="4"/>
  <c r="H1041" i="4"/>
  <c r="G1041" i="4"/>
  <c r="P1040" i="4"/>
  <c r="O1040" i="4"/>
  <c r="N1040" i="4"/>
  <c r="I1040" i="4"/>
  <c r="H1040" i="4"/>
  <c r="G1040" i="4"/>
  <c r="P1039" i="4"/>
  <c r="O1039" i="4"/>
  <c r="N1039" i="4"/>
  <c r="I1039" i="4"/>
  <c r="H1039" i="4"/>
  <c r="G1039" i="4"/>
  <c r="P1038" i="4"/>
  <c r="O1038" i="4"/>
  <c r="N1038" i="4"/>
  <c r="I1038" i="4"/>
  <c r="H1038" i="4"/>
  <c r="G1038" i="4"/>
  <c r="P1037" i="4"/>
  <c r="O1037" i="4"/>
  <c r="N1037" i="4"/>
  <c r="I1037" i="4"/>
  <c r="H1037" i="4"/>
  <c r="G1037" i="4"/>
  <c r="P1036" i="4"/>
  <c r="O1036" i="4"/>
  <c r="N1036" i="4"/>
  <c r="I1036" i="4"/>
  <c r="H1036" i="4"/>
  <c r="G1036" i="4"/>
  <c r="P1035" i="4"/>
  <c r="O1035" i="4"/>
  <c r="N1035" i="4"/>
  <c r="I1035" i="4"/>
  <c r="H1035" i="4"/>
  <c r="G1035" i="4"/>
  <c r="P1034" i="4"/>
  <c r="O1034" i="4"/>
  <c r="N1034" i="4"/>
  <c r="I1034" i="4"/>
  <c r="H1034" i="4"/>
  <c r="G1034" i="4"/>
  <c r="P1033" i="4"/>
  <c r="O1033" i="4"/>
  <c r="N1033" i="4"/>
  <c r="I1033" i="4"/>
  <c r="H1033" i="4"/>
  <c r="G1033" i="4"/>
  <c r="P1032" i="4"/>
  <c r="O1032" i="4"/>
  <c r="N1032" i="4"/>
  <c r="I1032" i="4"/>
  <c r="H1032" i="4"/>
  <c r="G1032" i="4"/>
  <c r="P1031" i="4"/>
  <c r="O1031" i="4"/>
  <c r="N1031" i="4"/>
  <c r="I1031" i="4"/>
  <c r="H1031" i="4"/>
  <c r="G1031" i="4"/>
  <c r="P1030" i="4"/>
  <c r="O1030" i="4"/>
  <c r="N1030" i="4"/>
  <c r="I1030" i="4"/>
  <c r="H1030" i="4"/>
  <c r="G1030" i="4"/>
  <c r="P1029" i="4"/>
  <c r="O1029" i="4"/>
  <c r="N1029" i="4"/>
  <c r="I1029" i="4"/>
  <c r="H1029" i="4"/>
  <c r="G1029" i="4"/>
  <c r="P1028" i="4"/>
  <c r="O1028" i="4"/>
  <c r="N1028" i="4"/>
  <c r="I1028" i="4"/>
  <c r="H1028" i="4"/>
  <c r="G1028" i="4"/>
  <c r="P1027" i="4"/>
  <c r="O1027" i="4"/>
  <c r="N1027" i="4"/>
  <c r="I1027" i="4"/>
  <c r="H1027" i="4"/>
  <c r="G1027" i="4"/>
  <c r="P1026" i="4"/>
  <c r="O1026" i="4"/>
  <c r="N1026" i="4"/>
  <c r="I1026" i="4"/>
  <c r="H1026" i="4"/>
  <c r="G1026" i="4"/>
  <c r="P1025" i="4"/>
  <c r="O1025" i="4"/>
  <c r="N1025" i="4"/>
  <c r="I1025" i="4"/>
  <c r="H1025" i="4"/>
  <c r="G1025" i="4"/>
  <c r="P1024" i="4"/>
  <c r="O1024" i="4"/>
  <c r="N1024" i="4"/>
  <c r="I1024" i="4"/>
  <c r="H1024" i="4"/>
  <c r="G1024" i="4"/>
  <c r="P1023" i="4"/>
  <c r="O1023" i="4"/>
  <c r="N1023" i="4"/>
  <c r="I1023" i="4"/>
  <c r="H1023" i="4"/>
  <c r="G1023" i="4"/>
  <c r="P1022" i="4"/>
  <c r="O1022" i="4"/>
  <c r="N1022" i="4"/>
  <c r="I1022" i="4"/>
  <c r="H1022" i="4"/>
  <c r="G1022" i="4"/>
  <c r="P1021" i="4"/>
  <c r="O1021" i="4"/>
  <c r="N1021" i="4"/>
  <c r="I1021" i="4"/>
  <c r="H1021" i="4"/>
  <c r="G1021" i="4"/>
  <c r="P1020" i="4"/>
  <c r="O1020" i="4"/>
  <c r="N1020" i="4"/>
  <c r="I1020" i="4"/>
  <c r="H1020" i="4"/>
  <c r="G1020" i="4"/>
  <c r="P1019" i="4"/>
  <c r="O1019" i="4"/>
  <c r="N1019" i="4"/>
  <c r="I1019" i="4"/>
  <c r="H1019" i="4"/>
  <c r="G1019" i="4"/>
  <c r="P1018" i="4"/>
  <c r="O1018" i="4"/>
  <c r="N1018" i="4"/>
  <c r="I1018" i="4"/>
  <c r="H1018" i="4"/>
  <c r="G1018" i="4"/>
  <c r="P1017" i="4"/>
  <c r="O1017" i="4"/>
  <c r="N1017" i="4"/>
  <c r="I1017" i="4"/>
  <c r="H1017" i="4"/>
  <c r="G1017" i="4"/>
  <c r="P1016" i="4"/>
  <c r="O1016" i="4"/>
  <c r="N1016" i="4"/>
  <c r="I1016" i="4"/>
  <c r="H1016" i="4"/>
  <c r="G1016" i="4"/>
  <c r="P1015" i="4"/>
  <c r="O1015" i="4"/>
  <c r="N1015" i="4"/>
  <c r="I1015" i="4"/>
  <c r="H1015" i="4"/>
  <c r="G1015" i="4"/>
  <c r="P1014" i="4"/>
  <c r="O1014" i="4"/>
  <c r="N1014" i="4"/>
  <c r="I1014" i="4"/>
  <c r="H1014" i="4"/>
  <c r="G1014" i="4"/>
  <c r="P1013" i="4"/>
  <c r="O1013" i="4"/>
  <c r="N1013" i="4"/>
  <c r="I1013" i="4"/>
  <c r="H1013" i="4"/>
  <c r="G1013" i="4"/>
  <c r="P1012" i="4"/>
  <c r="O1012" i="4"/>
  <c r="N1012" i="4"/>
  <c r="I1012" i="4"/>
  <c r="H1012" i="4"/>
  <c r="G1012" i="4"/>
  <c r="P1011" i="4"/>
  <c r="O1011" i="4"/>
  <c r="N1011" i="4"/>
  <c r="I1011" i="4"/>
  <c r="H1011" i="4"/>
  <c r="G1011" i="4"/>
  <c r="P1010" i="4"/>
  <c r="O1010" i="4"/>
  <c r="N1010" i="4"/>
  <c r="I1010" i="4"/>
  <c r="H1010" i="4"/>
  <c r="G1010" i="4"/>
  <c r="P1009" i="4"/>
  <c r="O1009" i="4"/>
  <c r="N1009" i="4"/>
  <c r="I1009" i="4"/>
  <c r="H1009" i="4"/>
  <c r="G1009" i="4"/>
  <c r="P1008" i="4"/>
  <c r="O1008" i="4"/>
  <c r="N1008" i="4"/>
  <c r="I1008" i="4"/>
  <c r="H1008" i="4"/>
  <c r="G1008" i="4"/>
  <c r="P1007" i="4"/>
  <c r="O1007" i="4"/>
  <c r="N1007" i="4"/>
  <c r="I1007" i="4"/>
  <c r="H1007" i="4"/>
  <c r="G1007" i="4"/>
  <c r="P1006" i="4"/>
  <c r="O1006" i="4"/>
  <c r="N1006" i="4"/>
  <c r="I1006" i="4"/>
  <c r="H1006" i="4"/>
  <c r="G1006" i="4"/>
  <c r="P1005" i="4"/>
  <c r="O1005" i="4"/>
  <c r="N1005" i="4"/>
  <c r="I1005" i="4"/>
  <c r="H1005" i="4"/>
  <c r="G1005" i="4"/>
  <c r="P1004" i="4"/>
  <c r="O1004" i="4"/>
  <c r="N1004" i="4"/>
  <c r="I1004" i="4"/>
  <c r="H1004" i="4"/>
  <c r="G1004" i="4"/>
  <c r="P1003" i="4"/>
  <c r="O1003" i="4"/>
  <c r="N1003" i="4"/>
  <c r="I1003" i="4"/>
  <c r="H1003" i="4"/>
  <c r="G1003" i="4"/>
  <c r="P1002" i="4"/>
  <c r="O1002" i="4"/>
  <c r="N1002" i="4"/>
  <c r="I1002" i="4"/>
  <c r="H1002" i="4"/>
  <c r="G1002" i="4"/>
  <c r="P1001" i="4"/>
  <c r="O1001" i="4"/>
  <c r="N1001" i="4"/>
  <c r="I1001" i="4"/>
  <c r="H1001" i="4"/>
  <c r="G1001" i="4"/>
  <c r="P1000" i="4"/>
  <c r="O1000" i="4"/>
  <c r="N1000" i="4"/>
  <c r="I1000" i="4"/>
  <c r="H1000" i="4"/>
  <c r="G1000" i="4"/>
  <c r="P999" i="4"/>
  <c r="O999" i="4"/>
  <c r="N999" i="4"/>
  <c r="I999" i="4"/>
  <c r="H999" i="4"/>
  <c r="G999" i="4"/>
  <c r="P998" i="4"/>
  <c r="O998" i="4"/>
  <c r="N998" i="4"/>
  <c r="I998" i="4"/>
  <c r="H998" i="4"/>
  <c r="G998" i="4"/>
  <c r="P997" i="4"/>
  <c r="O997" i="4"/>
  <c r="N997" i="4"/>
  <c r="I997" i="4"/>
  <c r="H997" i="4"/>
  <c r="G997" i="4"/>
  <c r="P996" i="4"/>
  <c r="O996" i="4"/>
  <c r="N996" i="4"/>
  <c r="I996" i="4"/>
  <c r="H996" i="4"/>
  <c r="G996" i="4"/>
  <c r="P995" i="4"/>
  <c r="O995" i="4"/>
  <c r="N995" i="4"/>
  <c r="I995" i="4"/>
  <c r="H995" i="4"/>
  <c r="G995" i="4"/>
  <c r="P994" i="4"/>
  <c r="O994" i="4"/>
  <c r="N994" i="4"/>
  <c r="I994" i="4"/>
  <c r="H994" i="4"/>
  <c r="G994" i="4"/>
  <c r="P993" i="4"/>
  <c r="O993" i="4"/>
  <c r="N993" i="4"/>
  <c r="I993" i="4"/>
  <c r="H993" i="4"/>
  <c r="G993" i="4"/>
  <c r="P992" i="4"/>
  <c r="O992" i="4"/>
  <c r="N992" i="4"/>
  <c r="I992" i="4"/>
  <c r="H992" i="4"/>
  <c r="G992" i="4"/>
  <c r="P991" i="4"/>
  <c r="O991" i="4"/>
  <c r="N991" i="4"/>
  <c r="I991" i="4"/>
  <c r="H991" i="4"/>
  <c r="G991" i="4"/>
  <c r="P990" i="4"/>
  <c r="O990" i="4"/>
  <c r="N990" i="4"/>
  <c r="I990" i="4"/>
  <c r="H990" i="4"/>
  <c r="G990" i="4"/>
  <c r="P989" i="4"/>
  <c r="O989" i="4"/>
  <c r="N989" i="4"/>
  <c r="I989" i="4"/>
  <c r="H989" i="4"/>
  <c r="G989" i="4"/>
  <c r="P988" i="4"/>
  <c r="O988" i="4"/>
  <c r="N988" i="4"/>
  <c r="I988" i="4"/>
  <c r="H988" i="4"/>
  <c r="G988" i="4"/>
  <c r="P987" i="4"/>
  <c r="O987" i="4"/>
  <c r="N987" i="4"/>
  <c r="I987" i="4"/>
  <c r="H987" i="4"/>
  <c r="G987" i="4"/>
  <c r="P986" i="4"/>
  <c r="O986" i="4"/>
  <c r="N986" i="4"/>
  <c r="I986" i="4"/>
  <c r="H986" i="4"/>
  <c r="G986" i="4"/>
  <c r="P985" i="4"/>
  <c r="O985" i="4"/>
  <c r="N985" i="4"/>
  <c r="I985" i="4"/>
  <c r="H985" i="4"/>
  <c r="G985" i="4"/>
  <c r="P984" i="4"/>
  <c r="O984" i="4"/>
  <c r="N984" i="4"/>
  <c r="I984" i="4"/>
  <c r="H984" i="4"/>
  <c r="G984" i="4"/>
  <c r="P983" i="4"/>
  <c r="O983" i="4"/>
  <c r="N983" i="4"/>
  <c r="I983" i="4"/>
  <c r="H983" i="4"/>
  <c r="G983" i="4"/>
  <c r="P982" i="4"/>
  <c r="O982" i="4"/>
  <c r="N982" i="4"/>
  <c r="I982" i="4"/>
  <c r="H982" i="4"/>
  <c r="G982" i="4"/>
  <c r="P981" i="4"/>
  <c r="O981" i="4"/>
  <c r="N981" i="4"/>
  <c r="I981" i="4"/>
  <c r="H981" i="4"/>
  <c r="G981" i="4"/>
  <c r="P980" i="4"/>
  <c r="O980" i="4"/>
  <c r="N980" i="4"/>
  <c r="I980" i="4"/>
  <c r="H980" i="4"/>
  <c r="G980" i="4"/>
  <c r="P979" i="4"/>
  <c r="O979" i="4"/>
  <c r="N979" i="4"/>
  <c r="I979" i="4"/>
  <c r="H979" i="4"/>
  <c r="G979" i="4"/>
  <c r="P978" i="4"/>
  <c r="O978" i="4"/>
  <c r="N978" i="4"/>
  <c r="I978" i="4"/>
  <c r="H978" i="4"/>
  <c r="G978" i="4"/>
  <c r="P977" i="4"/>
  <c r="O977" i="4"/>
  <c r="N977" i="4"/>
  <c r="I977" i="4"/>
  <c r="H977" i="4"/>
  <c r="G977" i="4"/>
  <c r="P976" i="4"/>
  <c r="O976" i="4"/>
  <c r="N976" i="4"/>
  <c r="I976" i="4"/>
  <c r="H976" i="4"/>
  <c r="G976" i="4"/>
  <c r="P975" i="4"/>
  <c r="O975" i="4"/>
  <c r="N975" i="4"/>
  <c r="I975" i="4"/>
  <c r="H975" i="4"/>
  <c r="G975" i="4"/>
  <c r="P974" i="4"/>
  <c r="O974" i="4"/>
  <c r="N974" i="4"/>
  <c r="I974" i="4"/>
  <c r="H974" i="4"/>
  <c r="G974" i="4"/>
  <c r="P973" i="4"/>
  <c r="O973" i="4"/>
  <c r="N973" i="4"/>
  <c r="I973" i="4"/>
  <c r="H973" i="4"/>
  <c r="G973" i="4"/>
  <c r="P972" i="4"/>
  <c r="O972" i="4"/>
  <c r="N972" i="4"/>
  <c r="I972" i="4"/>
  <c r="H972" i="4"/>
  <c r="G972" i="4"/>
  <c r="P971" i="4"/>
  <c r="O971" i="4"/>
  <c r="N971" i="4"/>
  <c r="I971" i="4"/>
  <c r="H971" i="4"/>
  <c r="G971" i="4"/>
  <c r="P970" i="4"/>
  <c r="O970" i="4"/>
  <c r="N970" i="4"/>
  <c r="I970" i="4"/>
  <c r="H970" i="4"/>
  <c r="G970" i="4"/>
  <c r="P969" i="4"/>
  <c r="O969" i="4"/>
  <c r="N969" i="4"/>
  <c r="I969" i="4"/>
  <c r="H969" i="4"/>
  <c r="G969" i="4"/>
  <c r="P968" i="4"/>
  <c r="O968" i="4"/>
  <c r="N968" i="4"/>
  <c r="I968" i="4"/>
  <c r="H968" i="4"/>
  <c r="G968" i="4"/>
  <c r="P967" i="4"/>
  <c r="O967" i="4"/>
  <c r="N967" i="4"/>
  <c r="I967" i="4"/>
  <c r="H967" i="4"/>
  <c r="G967" i="4"/>
  <c r="P966" i="4"/>
  <c r="O966" i="4"/>
  <c r="N966" i="4"/>
  <c r="I966" i="4"/>
  <c r="H966" i="4"/>
  <c r="G966" i="4"/>
  <c r="P965" i="4"/>
  <c r="O965" i="4"/>
  <c r="N965" i="4"/>
  <c r="I965" i="4"/>
  <c r="H965" i="4"/>
  <c r="G965" i="4"/>
  <c r="P964" i="4"/>
  <c r="O964" i="4"/>
  <c r="N964" i="4"/>
  <c r="I964" i="4"/>
  <c r="H964" i="4"/>
  <c r="G964" i="4"/>
  <c r="P963" i="4"/>
  <c r="O963" i="4"/>
  <c r="N963" i="4"/>
  <c r="I963" i="4"/>
  <c r="H963" i="4"/>
  <c r="G963" i="4"/>
  <c r="P962" i="4"/>
  <c r="O962" i="4"/>
  <c r="N962" i="4"/>
  <c r="I962" i="4"/>
  <c r="H962" i="4"/>
  <c r="G962" i="4"/>
  <c r="P961" i="4"/>
  <c r="O961" i="4"/>
  <c r="N961" i="4"/>
  <c r="I961" i="4"/>
  <c r="H961" i="4"/>
  <c r="G961" i="4"/>
  <c r="P960" i="4"/>
  <c r="O960" i="4"/>
  <c r="N960" i="4"/>
  <c r="I960" i="4"/>
  <c r="H960" i="4"/>
  <c r="G960" i="4"/>
  <c r="P959" i="4"/>
  <c r="O959" i="4"/>
  <c r="N959" i="4"/>
  <c r="I959" i="4"/>
  <c r="H959" i="4"/>
  <c r="G959" i="4"/>
  <c r="P958" i="4"/>
  <c r="O958" i="4"/>
  <c r="N958" i="4"/>
  <c r="I958" i="4"/>
  <c r="H958" i="4"/>
  <c r="G958" i="4"/>
  <c r="P957" i="4"/>
  <c r="O957" i="4"/>
  <c r="N957" i="4"/>
  <c r="I957" i="4"/>
  <c r="H957" i="4"/>
  <c r="G957" i="4"/>
  <c r="P956" i="4"/>
  <c r="O956" i="4"/>
  <c r="N956" i="4"/>
  <c r="I956" i="4"/>
  <c r="H956" i="4"/>
  <c r="G956" i="4"/>
  <c r="P955" i="4"/>
  <c r="O955" i="4"/>
  <c r="N955" i="4"/>
  <c r="I955" i="4"/>
  <c r="H955" i="4"/>
  <c r="G955" i="4"/>
  <c r="P954" i="4"/>
  <c r="O954" i="4"/>
  <c r="N954" i="4"/>
  <c r="I954" i="4"/>
  <c r="H954" i="4"/>
  <c r="G954" i="4"/>
  <c r="P953" i="4"/>
  <c r="O953" i="4"/>
  <c r="N953" i="4"/>
  <c r="I953" i="4"/>
  <c r="H953" i="4"/>
  <c r="G953" i="4"/>
  <c r="P952" i="4"/>
  <c r="O952" i="4"/>
  <c r="N952" i="4"/>
  <c r="I952" i="4"/>
  <c r="H952" i="4"/>
  <c r="G952" i="4"/>
  <c r="P951" i="4"/>
  <c r="O951" i="4"/>
  <c r="N951" i="4"/>
  <c r="I951" i="4"/>
  <c r="H951" i="4"/>
  <c r="G951" i="4"/>
  <c r="P950" i="4"/>
  <c r="O950" i="4"/>
  <c r="N950" i="4"/>
  <c r="I950" i="4"/>
  <c r="H950" i="4"/>
  <c r="G950" i="4"/>
  <c r="P949" i="4"/>
  <c r="O949" i="4"/>
  <c r="N949" i="4"/>
  <c r="I949" i="4"/>
  <c r="H949" i="4"/>
  <c r="G949" i="4"/>
  <c r="P948" i="4"/>
  <c r="O948" i="4"/>
  <c r="N948" i="4"/>
  <c r="I948" i="4"/>
  <c r="H948" i="4"/>
  <c r="G948" i="4"/>
  <c r="P947" i="4"/>
  <c r="O947" i="4"/>
  <c r="N947" i="4"/>
  <c r="I947" i="4"/>
  <c r="H947" i="4"/>
  <c r="G947" i="4"/>
  <c r="P946" i="4"/>
  <c r="O946" i="4"/>
  <c r="N946" i="4"/>
  <c r="I946" i="4"/>
  <c r="H946" i="4"/>
  <c r="G946" i="4"/>
  <c r="P945" i="4"/>
  <c r="O945" i="4"/>
  <c r="N945" i="4"/>
  <c r="I945" i="4"/>
  <c r="H945" i="4"/>
  <c r="G945" i="4"/>
  <c r="P944" i="4"/>
  <c r="O944" i="4"/>
  <c r="N944" i="4"/>
  <c r="I944" i="4"/>
  <c r="H944" i="4"/>
  <c r="G944" i="4"/>
  <c r="P943" i="4"/>
  <c r="O943" i="4"/>
  <c r="N943" i="4"/>
  <c r="I943" i="4"/>
  <c r="H943" i="4"/>
  <c r="G943" i="4"/>
  <c r="P942" i="4"/>
  <c r="O942" i="4"/>
  <c r="N942" i="4"/>
  <c r="I942" i="4"/>
  <c r="H942" i="4"/>
  <c r="G942" i="4"/>
  <c r="P941" i="4"/>
  <c r="O941" i="4"/>
  <c r="N941" i="4"/>
  <c r="I941" i="4"/>
  <c r="H941" i="4"/>
  <c r="G941" i="4"/>
  <c r="P940" i="4"/>
  <c r="O940" i="4"/>
  <c r="N940" i="4"/>
  <c r="I940" i="4"/>
  <c r="H940" i="4"/>
  <c r="G940" i="4"/>
  <c r="P939" i="4"/>
  <c r="O939" i="4"/>
  <c r="N939" i="4"/>
  <c r="I939" i="4"/>
  <c r="H939" i="4"/>
  <c r="G939" i="4"/>
  <c r="P938" i="4"/>
  <c r="O938" i="4"/>
  <c r="N938" i="4"/>
  <c r="I938" i="4"/>
  <c r="H938" i="4"/>
  <c r="G938" i="4"/>
  <c r="P937" i="4"/>
  <c r="O937" i="4"/>
  <c r="N937" i="4"/>
  <c r="I937" i="4"/>
  <c r="H937" i="4"/>
  <c r="G937" i="4"/>
  <c r="P936" i="4"/>
  <c r="O936" i="4"/>
  <c r="N936" i="4"/>
  <c r="I936" i="4"/>
  <c r="H936" i="4"/>
  <c r="G936" i="4"/>
  <c r="P935" i="4"/>
  <c r="O935" i="4"/>
  <c r="N935" i="4"/>
  <c r="I935" i="4"/>
  <c r="H935" i="4"/>
  <c r="G935" i="4"/>
  <c r="P934" i="4"/>
  <c r="O934" i="4"/>
  <c r="N934" i="4"/>
  <c r="I934" i="4"/>
  <c r="H934" i="4"/>
  <c r="G934" i="4"/>
  <c r="P933" i="4"/>
  <c r="O933" i="4"/>
  <c r="N933" i="4"/>
  <c r="I933" i="4"/>
  <c r="H933" i="4"/>
  <c r="G933" i="4"/>
  <c r="P932" i="4"/>
  <c r="O932" i="4"/>
  <c r="N932" i="4"/>
  <c r="I932" i="4"/>
  <c r="H932" i="4"/>
  <c r="G932" i="4"/>
  <c r="P931" i="4"/>
  <c r="O931" i="4"/>
  <c r="N931" i="4"/>
  <c r="I931" i="4"/>
  <c r="H931" i="4"/>
  <c r="G931" i="4"/>
  <c r="P930" i="4"/>
  <c r="O930" i="4"/>
  <c r="N930" i="4"/>
  <c r="I930" i="4"/>
  <c r="H930" i="4"/>
  <c r="G930" i="4"/>
  <c r="P929" i="4"/>
  <c r="O929" i="4"/>
  <c r="N929" i="4"/>
  <c r="I929" i="4"/>
  <c r="H929" i="4"/>
  <c r="G929" i="4"/>
  <c r="P928" i="4"/>
  <c r="O928" i="4"/>
  <c r="N928" i="4"/>
  <c r="I928" i="4"/>
  <c r="H928" i="4"/>
  <c r="G928" i="4"/>
  <c r="P927" i="4"/>
  <c r="O927" i="4"/>
  <c r="N927" i="4"/>
  <c r="I927" i="4"/>
  <c r="H927" i="4"/>
  <c r="G927" i="4"/>
  <c r="P926" i="4"/>
  <c r="O926" i="4"/>
  <c r="N926" i="4"/>
  <c r="I926" i="4"/>
  <c r="H926" i="4"/>
  <c r="G926" i="4"/>
  <c r="P925" i="4"/>
  <c r="O925" i="4"/>
  <c r="N925" i="4"/>
  <c r="I925" i="4"/>
  <c r="H925" i="4"/>
  <c r="G925" i="4"/>
  <c r="P924" i="4"/>
  <c r="O924" i="4"/>
  <c r="N924" i="4"/>
  <c r="I924" i="4"/>
  <c r="H924" i="4"/>
  <c r="G924" i="4"/>
  <c r="P923" i="4"/>
  <c r="O923" i="4"/>
  <c r="N923" i="4"/>
  <c r="I923" i="4"/>
  <c r="H923" i="4"/>
  <c r="G923" i="4"/>
  <c r="P922" i="4"/>
  <c r="O922" i="4"/>
  <c r="N922" i="4"/>
  <c r="I922" i="4"/>
  <c r="H922" i="4"/>
  <c r="G922" i="4"/>
  <c r="P921" i="4"/>
  <c r="O921" i="4"/>
  <c r="N921" i="4"/>
  <c r="I921" i="4"/>
  <c r="H921" i="4"/>
  <c r="G921" i="4"/>
  <c r="P920" i="4"/>
  <c r="O920" i="4"/>
  <c r="N920" i="4"/>
  <c r="I920" i="4"/>
  <c r="H920" i="4"/>
  <c r="G920" i="4"/>
  <c r="P919" i="4"/>
  <c r="O919" i="4"/>
  <c r="N919" i="4"/>
  <c r="I919" i="4"/>
  <c r="H919" i="4"/>
  <c r="G919" i="4"/>
  <c r="P918" i="4"/>
  <c r="O918" i="4"/>
  <c r="N918" i="4"/>
  <c r="I918" i="4"/>
  <c r="H918" i="4"/>
  <c r="G918" i="4"/>
  <c r="P917" i="4"/>
  <c r="O917" i="4"/>
  <c r="N917" i="4"/>
  <c r="I917" i="4"/>
  <c r="H917" i="4"/>
  <c r="G917" i="4"/>
  <c r="P916" i="4"/>
  <c r="O916" i="4"/>
  <c r="N916" i="4"/>
  <c r="I916" i="4"/>
  <c r="H916" i="4"/>
  <c r="G916" i="4"/>
  <c r="P915" i="4"/>
  <c r="O915" i="4"/>
  <c r="N915" i="4"/>
  <c r="I915" i="4"/>
  <c r="H915" i="4"/>
  <c r="G915" i="4"/>
  <c r="P914" i="4"/>
  <c r="O914" i="4"/>
  <c r="N914" i="4"/>
  <c r="I914" i="4"/>
  <c r="H914" i="4"/>
  <c r="G914" i="4"/>
  <c r="P913" i="4"/>
  <c r="O913" i="4"/>
  <c r="N913" i="4"/>
  <c r="I913" i="4"/>
  <c r="H913" i="4"/>
  <c r="G913" i="4"/>
  <c r="P912" i="4"/>
  <c r="O912" i="4"/>
  <c r="N912" i="4"/>
  <c r="I912" i="4"/>
  <c r="H912" i="4"/>
  <c r="G912" i="4"/>
  <c r="P911" i="4"/>
  <c r="O911" i="4"/>
  <c r="N911" i="4"/>
  <c r="I911" i="4"/>
  <c r="H911" i="4"/>
  <c r="G911" i="4"/>
  <c r="P910" i="4"/>
  <c r="O910" i="4"/>
  <c r="N910" i="4"/>
  <c r="I910" i="4"/>
  <c r="H910" i="4"/>
  <c r="G910" i="4"/>
  <c r="P909" i="4"/>
  <c r="O909" i="4"/>
  <c r="N909" i="4"/>
  <c r="I909" i="4"/>
  <c r="H909" i="4"/>
  <c r="G909" i="4"/>
  <c r="P908" i="4"/>
  <c r="O908" i="4"/>
  <c r="N908" i="4"/>
  <c r="I908" i="4"/>
  <c r="H908" i="4"/>
  <c r="G908" i="4"/>
  <c r="P907" i="4"/>
  <c r="O907" i="4"/>
  <c r="N907" i="4"/>
  <c r="I907" i="4"/>
  <c r="H907" i="4"/>
  <c r="G907" i="4"/>
  <c r="P906" i="4"/>
  <c r="O906" i="4"/>
  <c r="N906" i="4"/>
  <c r="I906" i="4"/>
  <c r="H906" i="4"/>
  <c r="G906" i="4"/>
  <c r="P905" i="4"/>
  <c r="O905" i="4"/>
  <c r="N905" i="4"/>
  <c r="I905" i="4"/>
  <c r="H905" i="4"/>
  <c r="G905" i="4"/>
  <c r="P904" i="4"/>
  <c r="O904" i="4"/>
  <c r="N904" i="4"/>
  <c r="I904" i="4"/>
  <c r="H904" i="4"/>
  <c r="G904" i="4"/>
  <c r="P903" i="4"/>
  <c r="O903" i="4"/>
  <c r="N903" i="4"/>
  <c r="I903" i="4"/>
  <c r="H903" i="4"/>
  <c r="G903" i="4"/>
  <c r="P902" i="4"/>
  <c r="O902" i="4"/>
  <c r="N902" i="4"/>
  <c r="I902" i="4"/>
  <c r="H902" i="4"/>
  <c r="G902" i="4"/>
  <c r="P901" i="4"/>
  <c r="O901" i="4"/>
  <c r="N901" i="4"/>
  <c r="I901" i="4"/>
  <c r="H901" i="4"/>
  <c r="G901" i="4"/>
  <c r="P900" i="4"/>
  <c r="O900" i="4"/>
  <c r="N900" i="4"/>
  <c r="I900" i="4"/>
  <c r="H900" i="4"/>
  <c r="G900" i="4"/>
  <c r="P899" i="4"/>
  <c r="O899" i="4"/>
  <c r="N899" i="4"/>
  <c r="I899" i="4"/>
  <c r="H899" i="4"/>
  <c r="G899" i="4"/>
  <c r="P898" i="4"/>
  <c r="O898" i="4"/>
  <c r="N898" i="4"/>
  <c r="I898" i="4"/>
  <c r="H898" i="4"/>
  <c r="G898" i="4"/>
  <c r="P897" i="4"/>
  <c r="O897" i="4"/>
  <c r="N897" i="4"/>
  <c r="I897" i="4"/>
  <c r="H897" i="4"/>
  <c r="G897" i="4"/>
  <c r="P896" i="4"/>
  <c r="O896" i="4"/>
  <c r="N896" i="4"/>
  <c r="I896" i="4"/>
  <c r="H896" i="4"/>
  <c r="G896" i="4"/>
  <c r="P895" i="4"/>
  <c r="O895" i="4"/>
  <c r="N895" i="4"/>
  <c r="I895" i="4"/>
  <c r="H895" i="4"/>
  <c r="G895" i="4"/>
  <c r="P894" i="4"/>
  <c r="O894" i="4"/>
  <c r="N894" i="4"/>
  <c r="I894" i="4"/>
  <c r="H894" i="4"/>
  <c r="G894" i="4"/>
  <c r="P893" i="4"/>
  <c r="O893" i="4"/>
  <c r="N893" i="4"/>
  <c r="I893" i="4"/>
  <c r="H893" i="4"/>
  <c r="G893" i="4"/>
  <c r="P892" i="4"/>
  <c r="O892" i="4"/>
  <c r="N892" i="4"/>
  <c r="I892" i="4"/>
  <c r="H892" i="4"/>
  <c r="G892" i="4"/>
  <c r="P891" i="4"/>
  <c r="O891" i="4"/>
  <c r="N891" i="4"/>
  <c r="I891" i="4"/>
  <c r="H891" i="4"/>
  <c r="G891" i="4"/>
  <c r="P890" i="4"/>
  <c r="O890" i="4"/>
  <c r="N890" i="4"/>
  <c r="I890" i="4"/>
  <c r="H890" i="4"/>
  <c r="G890" i="4"/>
  <c r="P889" i="4"/>
  <c r="O889" i="4"/>
  <c r="N889" i="4"/>
  <c r="I889" i="4"/>
  <c r="H889" i="4"/>
  <c r="G889" i="4"/>
  <c r="P888" i="4"/>
  <c r="O888" i="4"/>
  <c r="N888" i="4"/>
  <c r="I888" i="4"/>
  <c r="H888" i="4"/>
  <c r="G888" i="4"/>
  <c r="P887" i="4"/>
  <c r="O887" i="4"/>
  <c r="N887" i="4"/>
  <c r="I887" i="4"/>
  <c r="H887" i="4"/>
  <c r="G887" i="4"/>
  <c r="P886" i="4"/>
  <c r="O886" i="4"/>
  <c r="N886" i="4"/>
  <c r="I886" i="4"/>
  <c r="H886" i="4"/>
  <c r="G886" i="4"/>
  <c r="P885" i="4"/>
  <c r="O885" i="4"/>
  <c r="N885" i="4"/>
  <c r="I885" i="4"/>
  <c r="H885" i="4"/>
  <c r="G885" i="4"/>
  <c r="P884" i="4"/>
  <c r="O884" i="4"/>
  <c r="N884" i="4"/>
  <c r="I884" i="4"/>
  <c r="H884" i="4"/>
  <c r="G884" i="4"/>
  <c r="P883" i="4"/>
  <c r="O883" i="4"/>
  <c r="N883" i="4"/>
  <c r="I883" i="4"/>
  <c r="H883" i="4"/>
  <c r="G883" i="4"/>
  <c r="P882" i="4"/>
  <c r="O882" i="4"/>
  <c r="N882" i="4"/>
  <c r="I882" i="4"/>
  <c r="H882" i="4"/>
  <c r="G882" i="4"/>
  <c r="P881" i="4"/>
  <c r="O881" i="4"/>
  <c r="N881" i="4"/>
  <c r="I881" i="4"/>
  <c r="H881" i="4"/>
  <c r="G881" i="4"/>
  <c r="P880" i="4"/>
  <c r="O880" i="4"/>
  <c r="N880" i="4"/>
  <c r="I880" i="4"/>
  <c r="H880" i="4"/>
  <c r="G880" i="4"/>
  <c r="P879" i="4"/>
  <c r="O879" i="4"/>
  <c r="N879" i="4"/>
  <c r="I879" i="4"/>
  <c r="H879" i="4"/>
  <c r="G879" i="4"/>
  <c r="P878" i="4"/>
  <c r="O878" i="4"/>
  <c r="N878" i="4"/>
  <c r="I878" i="4"/>
  <c r="H878" i="4"/>
  <c r="G878" i="4"/>
  <c r="P877" i="4"/>
  <c r="O877" i="4"/>
  <c r="N877" i="4"/>
  <c r="I877" i="4"/>
  <c r="H877" i="4"/>
  <c r="G877" i="4"/>
  <c r="P876" i="4"/>
  <c r="O876" i="4"/>
  <c r="N876" i="4"/>
  <c r="I876" i="4"/>
  <c r="H876" i="4"/>
  <c r="G876" i="4"/>
  <c r="P875" i="4"/>
  <c r="O875" i="4"/>
  <c r="N875" i="4"/>
  <c r="I875" i="4"/>
  <c r="H875" i="4"/>
  <c r="G875" i="4"/>
  <c r="P874" i="4"/>
  <c r="O874" i="4"/>
  <c r="N874" i="4"/>
  <c r="I874" i="4"/>
  <c r="H874" i="4"/>
  <c r="G874" i="4"/>
  <c r="P873" i="4"/>
  <c r="O873" i="4"/>
  <c r="N873" i="4"/>
  <c r="I873" i="4"/>
  <c r="H873" i="4"/>
  <c r="G873" i="4"/>
  <c r="P872" i="4"/>
  <c r="O872" i="4"/>
  <c r="N872" i="4"/>
  <c r="I872" i="4"/>
  <c r="H872" i="4"/>
  <c r="G872" i="4"/>
  <c r="P871" i="4"/>
  <c r="O871" i="4"/>
  <c r="N871" i="4"/>
  <c r="I871" i="4"/>
  <c r="H871" i="4"/>
  <c r="G871" i="4"/>
  <c r="P870" i="4"/>
  <c r="O870" i="4"/>
  <c r="N870" i="4"/>
  <c r="I870" i="4"/>
  <c r="H870" i="4"/>
  <c r="G870" i="4"/>
  <c r="P869" i="4"/>
  <c r="O869" i="4"/>
  <c r="N869" i="4"/>
  <c r="I869" i="4"/>
  <c r="H869" i="4"/>
  <c r="G869" i="4"/>
  <c r="P868" i="4"/>
  <c r="O868" i="4"/>
  <c r="N868" i="4"/>
  <c r="I868" i="4"/>
  <c r="H868" i="4"/>
  <c r="G868" i="4"/>
  <c r="P867" i="4"/>
  <c r="O867" i="4"/>
  <c r="N867" i="4"/>
  <c r="I867" i="4"/>
  <c r="H867" i="4"/>
  <c r="G867" i="4"/>
  <c r="P866" i="4"/>
  <c r="O866" i="4"/>
  <c r="N866" i="4"/>
  <c r="I866" i="4"/>
  <c r="H866" i="4"/>
  <c r="G866" i="4"/>
  <c r="P865" i="4"/>
  <c r="O865" i="4"/>
  <c r="N865" i="4"/>
  <c r="I865" i="4"/>
  <c r="H865" i="4"/>
  <c r="G865" i="4"/>
  <c r="P864" i="4"/>
  <c r="O864" i="4"/>
  <c r="N864" i="4"/>
  <c r="I864" i="4"/>
  <c r="H864" i="4"/>
  <c r="G864" i="4"/>
  <c r="P863" i="4"/>
  <c r="O863" i="4"/>
  <c r="N863" i="4"/>
  <c r="I863" i="4"/>
  <c r="H863" i="4"/>
  <c r="G863" i="4"/>
  <c r="P862" i="4"/>
  <c r="O862" i="4"/>
  <c r="N862" i="4"/>
  <c r="I862" i="4"/>
  <c r="H862" i="4"/>
  <c r="G862" i="4"/>
  <c r="P861" i="4"/>
  <c r="O861" i="4"/>
  <c r="N861" i="4"/>
  <c r="I861" i="4"/>
  <c r="H861" i="4"/>
  <c r="G861" i="4"/>
  <c r="P860" i="4"/>
  <c r="O860" i="4"/>
  <c r="N860" i="4"/>
  <c r="I860" i="4"/>
  <c r="H860" i="4"/>
  <c r="G860" i="4"/>
  <c r="P859" i="4"/>
  <c r="O859" i="4"/>
  <c r="N859" i="4"/>
  <c r="I859" i="4"/>
  <c r="H859" i="4"/>
  <c r="G859" i="4"/>
  <c r="P858" i="4"/>
  <c r="O858" i="4"/>
  <c r="N858" i="4"/>
  <c r="I858" i="4"/>
  <c r="H858" i="4"/>
  <c r="G858" i="4"/>
  <c r="P857" i="4"/>
  <c r="O857" i="4"/>
  <c r="N857" i="4"/>
  <c r="I857" i="4"/>
  <c r="H857" i="4"/>
  <c r="G857" i="4"/>
  <c r="P856" i="4"/>
  <c r="O856" i="4"/>
  <c r="N856" i="4"/>
  <c r="I856" i="4"/>
  <c r="H856" i="4"/>
  <c r="G856" i="4"/>
  <c r="P855" i="4"/>
  <c r="O855" i="4"/>
  <c r="N855" i="4"/>
  <c r="I855" i="4"/>
  <c r="H855" i="4"/>
  <c r="G855" i="4"/>
  <c r="P854" i="4"/>
  <c r="O854" i="4"/>
  <c r="N854" i="4"/>
  <c r="I854" i="4"/>
  <c r="H854" i="4"/>
  <c r="G854" i="4"/>
  <c r="P853" i="4"/>
  <c r="O853" i="4"/>
  <c r="N853" i="4"/>
  <c r="I853" i="4"/>
  <c r="H853" i="4"/>
  <c r="G853" i="4"/>
  <c r="P852" i="4"/>
  <c r="O852" i="4"/>
  <c r="N852" i="4"/>
  <c r="I852" i="4"/>
  <c r="H852" i="4"/>
  <c r="G852" i="4"/>
  <c r="P851" i="4"/>
  <c r="O851" i="4"/>
  <c r="N851" i="4"/>
  <c r="I851" i="4"/>
  <c r="H851" i="4"/>
  <c r="G851" i="4"/>
  <c r="P850" i="4"/>
  <c r="O850" i="4"/>
  <c r="N850" i="4"/>
  <c r="I850" i="4"/>
  <c r="H850" i="4"/>
  <c r="G850" i="4"/>
  <c r="P849" i="4"/>
  <c r="O849" i="4"/>
  <c r="N849" i="4"/>
  <c r="I849" i="4"/>
  <c r="H849" i="4"/>
  <c r="G849" i="4"/>
  <c r="P848" i="4"/>
  <c r="O848" i="4"/>
  <c r="N848" i="4"/>
  <c r="I848" i="4"/>
  <c r="H848" i="4"/>
  <c r="G848" i="4"/>
  <c r="P847" i="4"/>
  <c r="O847" i="4"/>
  <c r="N847" i="4"/>
  <c r="I847" i="4"/>
  <c r="H847" i="4"/>
  <c r="G847" i="4"/>
  <c r="P846" i="4"/>
  <c r="O846" i="4"/>
  <c r="N846" i="4"/>
  <c r="I846" i="4"/>
  <c r="H846" i="4"/>
  <c r="G846" i="4"/>
  <c r="P845" i="4"/>
  <c r="O845" i="4"/>
  <c r="N845" i="4"/>
  <c r="I845" i="4"/>
  <c r="H845" i="4"/>
  <c r="G845" i="4"/>
  <c r="P844" i="4"/>
  <c r="O844" i="4"/>
  <c r="N844" i="4"/>
  <c r="I844" i="4"/>
  <c r="H844" i="4"/>
  <c r="G844" i="4"/>
  <c r="P843" i="4"/>
  <c r="O843" i="4"/>
  <c r="N843" i="4"/>
  <c r="I843" i="4"/>
  <c r="H843" i="4"/>
  <c r="G843" i="4"/>
  <c r="P842" i="4"/>
  <c r="O842" i="4"/>
  <c r="N842" i="4"/>
  <c r="I842" i="4"/>
  <c r="H842" i="4"/>
  <c r="G842" i="4"/>
  <c r="P841" i="4"/>
  <c r="O841" i="4"/>
  <c r="N841" i="4"/>
  <c r="I841" i="4"/>
  <c r="H841" i="4"/>
  <c r="G841" i="4"/>
  <c r="P840" i="4"/>
  <c r="O840" i="4"/>
  <c r="N840" i="4"/>
  <c r="I840" i="4"/>
  <c r="H840" i="4"/>
  <c r="G840" i="4"/>
  <c r="P839" i="4"/>
  <c r="O839" i="4"/>
  <c r="N839" i="4"/>
  <c r="I839" i="4"/>
  <c r="H839" i="4"/>
  <c r="G839" i="4"/>
  <c r="P838" i="4"/>
  <c r="O838" i="4"/>
  <c r="N838" i="4"/>
  <c r="I838" i="4"/>
  <c r="H838" i="4"/>
  <c r="G838" i="4"/>
  <c r="P837" i="4"/>
  <c r="O837" i="4"/>
  <c r="N837" i="4"/>
  <c r="I837" i="4"/>
  <c r="H837" i="4"/>
  <c r="G837" i="4"/>
  <c r="P836" i="4"/>
  <c r="O836" i="4"/>
  <c r="N836" i="4"/>
  <c r="I836" i="4"/>
  <c r="H836" i="4"/>
  <c r="G836" i="4"/>
  <c r="P835" i="4"/>
  <c r="O835" i="4"/>
  <c r="N835" i="4"/>
  <c r="I835" i="4"/>
  <c r="H835" i="4"/>
  <c r="G835" i="4"/>
  <c r="P834" i="4"/>
  <c r="O834" i="4"/>
  <c r="N834" i="4"/>
  <c r="I834" i="4"/>
  <c r="H834" i="4"/>
  <c r="G834" i="4"/>
  <c r="P833" i="4"/>
  <c r="O833" i="4"/>
  <c r="N833" i="4"/>
  <c r="I833" i="4"/>
  <c r="H833" i="4"/>
  <c r="G833" i="4"/>
  <c r="P832" i="4"/>
  <c r="O832" i="4"/>
  <c r="N832" i="4"/>
  <c r="I832" i="4"/>
  <c r="H832" i="4"/>
  <c r="G832" i="4"/>
  <c r="P831" i="4"/>
  <c r="O831" i="4"/>
  <c r="N831" i="4"/>
  <c r="I831" i="4"/>
  <c r="H831" i="4"/>
  <c r="G831" i="4"/>
  <c r="P830" i="4"/>
  <c r="O830" i="4"/>
  <c r="N830" i="4"/>
  <c r="I830" i="4"/>
  <c r="H830" i="4"/>
  <c r="G830" i="4"/>
  <c r="P829" i="4"/>
  <c r="O829" i="4"/>
  <c r="N829" i="4"/>
  <c r="I829" i="4"/>
  <c r="H829" i="4"/>
  <c r="G829" i="4"/>
  <c r="P828" i="4"/>
  <c r="O828" i="4"/>
  <c r="N828" i="4"/>
  <c r="I828" i="4"/>
  <c r="H828" i="4"/>
  <c r="G828" i="4"/>
  <c r="P827" i="4"/>
  <c r="O827" i="4"/>
  <c r="N827" i="4"/>
  <c r="I827" i="4"/>
  <c r="H827" i="4"/>
  <c r="G827" i="4"/>
  <c r="P826" i="4"/>
  <c r="O826" i="4"/>
  <c r="N826" i="4"/>
  <c r="I826" i="4"/>
  <c r="H826" i="4"/>
  <c r="G826" i="4"/>
  <c r="P825" i="4"/>
  <c r="O825" i="4"/>
  <c r="N825" i="4"/>
  <c r="I825" i="4"/>
  <c r="H825" i="4"/>
  <c r="G825" i="4"/>
  <c r="P824" i="4"/>
  <c r="O824" i="4"/>
  <c r="N824" i="4"/>
  <c r="I824" i="4"/>
  <c r="H824" i="4"/>
  <c r="G824" i="4"/>
  <c r="P823" i="4"/>
  <c r="O823" i="4"/>
  <c r="N823" i="4"/>
  <c r="I823" i="4"/>
  <c r="H823" i="4"/>
  <c r="G823" i="4"/>
  <c r="P822" i="4"/>
  <c r="O822" i="4"/>
  <c r="N822" i="4"/>
  <c r="I822" i="4"/>
  <c r="H822" i="4"/>
  <c r="G822" i="4"/>
  <c r="P821" i="4"/>
  <c r="O821" i="4"/>
  <c r="N821" i="4"/>
  <c r="I821" i="4"/>
  <c r="H821" i="4"/>
  <c r="G821" i="4"/>
  <c r="P820" i="4"/>
  <c r="O820" i="4"/>
  <c r="N820" i="4"/>
  <c r="I820" i="4"/>
  <c r="H820" i="4"/>
  <c r="G820" i="4"/>
  <c r="P819" i="4"/>
  <c r="O819" i="4"/>
  <c r="N819" i="4"/>
  <c r="I819" i="4"/>
  <c r="H819" i="4"/>
  <c r="G819" i="4"/>
  <c r="P818" i="4"/>
  <c r="O818" i="4"/>
  <c r="N818" i="4"/>
  <c r="I818" i="4"/>
  <c r="H818" i="4"/>
  <c r="G818" i="4"/>
  <c r="P817" i="4"/>
  <c r="O817" i="4"/>
  <c r="N817" i="4"/>
  <c r="I817" i="4"/>
  <c r="H817" i="4"/>
  <c r="G817" i="4"/>
  <c r="P816" i="4"/>
  <c r="O816" i="4"/>
  <c r="N816" i="4"/>
  <c r="I816" i="4"/>
  <c r="H816" i="4"/>
  <c r="G816" i="4"/>
  <c r="P815" i="4"/>
  <c r="O815" i="4"/>
  <c r="N815" i="4"/>
  <c r="I815" i="4"/>
  <c r="H815" i="4"/>
  <c r="G815" i="4"/>
  <c r="P814" i="4"/>
  <c r="O814" i="4"/>
  <c r="N814" i="4"/>
  <c r="I814" i="4"/>
  <c r="H814" i="4"/>
  <c r="G814" i="4"/>
  <c r="P813" i="4"/>
  <c r="O813" i="4"/>
  <c r="N813" i="4"/>
  <c r="I813" i="4"/>
  <c r="H813" i="4"/>
  <c r="G813" i="4"/>
  <c r="P812" i="4"/>
  <c r="O812" i="4"/>
  <c r="N812" i="4"/>
  <c r="I812" i="4"/>
  <c r="H812" i="4"/>
  <c r="G812" i="4"/>
  <c r="P811" i="4"/>
  <c r="O811" i="4"/>
  <c r="N811" i="4"/>
  <c r="I811" i="4"/>
  <c r="H811" i="4"/>
  <c r="G811" i="4"/>
  <c r="P810" i="4"/>
  <c r="O810" i="4"/>
  <c r="N810" i="4"/>
  <c r="I810" i="4"/>
  <c r="H810" i="4"/>
  <c r="G810" i="4"/>
  <c r="P809" i="4"/>
  <c r="O809" i="4"/>
  <c r="N809" i="4"/>
  <c r="I809" i="4"/>
  <c r="H809" i="4"/>
  <c r="G809" i="4"/>
  <c r="P808" i="4"/>
  <c r="O808" i="4"/>
  <c r="N808" i="4"/>
  <c r="I808" i="4"/>
  <c r="H808" i="4"/>
  <c r="G808" i="4"/>
  <c r="P807" i="4"/>
  <c r="O807" i="4"/>
  <c r="N807" i="4"/>
  <c r="I807" i="4"/>
  <c r="H807" i="4"/>
  <c r="G807" i="4"/>
  <c r="P806" i="4"/>
  <c r="O806" i="4"/>
  <c r="N806" i="4"/>
  <c r="I806" i="4"/>
  <c r="H806" i="4"/>
  <c r="G806" i="4"/>
  <c r="P805" i="4"/>
  <c r="O805" i="4"/>
  <c r="N805" i="4"/>
  <c r="I805" i="4"/>
  <c r="H805" i="4"/>
  <c r="G805" i="4"/>
  <c r="P804" i="4"/>
  <c r="O804" i="4"/>
  <c r="N804" i="4"/>
  <c r="I804" i="4"/>
  <c r="H804" i="4"/>
  <c r="G804" i="4"/>
  <c r="P803" i="4"/>
  <c r="O803" i="4"/>
  <c r="N803" i="4"/>
  <c r="I803" i="4"/>
  <c r="H803" i="4"/>
  <c r="G803" i="4"/>
  <c r="P802" i="4"/>
  <c r="O802" i="4"/>
  <c r="N802" i="4"/>
  <c r="I802" i="4"/>
  <c r="H802" i="4"/>
  <c r="G802" i="4"/>
  <c r="P801" i="4"/>
  <c r="O801" i="4"/>
  <c r="N801" i="4"/>
  <c r="I801" i="4"/>
  <c r="H801" i="4"/>
  <c r="G801" i="4"/>
  <c r="P800" i="4"/>
  <c r="O800" i="4"/>
  <c r="N800" i="4"/>
  <c r="I800" i="4"/>
  <c r="H800" i="4"/>
  <c r="G800" i="4"/>
  <c r="P799" i="4"/>
  <c r="O799" i="4"/>
  <c r="N799" i="4"/>
  <c r="I799" i="4"/>
  <c r="H799" i="4"/>
  <c r="G799" i="4"/>
  <c r="P798" i="4"/>
  <c r="O798" i="4"/>
  <c r="N798" i="4"/>
  <c r="I798" i="4"/>
  <c r="H798" i="4"/>
  <c r="G798" i="4"/>
  <c r="P797" i="4"/>
  <c r="O797" i="4"/>
  <c r="N797" i="4"/>
  <c r="I797" i="4"/>
  <c r="H797" i="4"/>
  <c r="G797" i="4"/>
  <c r="P796" i="4"/>
  <c r="O796" i="4"/>
  <c r="N796" i="4"/>
  <c r="I796" i="4"/>
  <c r="H796" i="4"/>
  <c r="G796" i="4"/>
  <c r="P795" i="4"/>
  <c r="O795" i="4"/>
  <c r="N795" i="4"/>
  <c r="I795" i="4"/>
  <c r="H795" i="4"/>
  <c r="G795" i="4"/>
  <c r="P794" i="4"/>
  <c r="O794" i="4"/>
  <c r="N794" i="4"/>
  <c r="I794" i="4"/>
  <c r="H794" i="4"/>
  <c r="G794" i="4"/>
  <c r="P793" i="4"/>
  <c r="O793" i="4"/>
  <c r="N793" i="4"/>
  <c r="I793" i="4"/>
  <c r="H793" i="4"/>
  <c r="G793" i="4"/>
  <c r="P792" i="4"/>
  <c r="O792" i="4"/>
  <c r="N792" i="4"/>
  <c r="I792" i="4"/>
  <c r="H792" i="4"/>
  <c r="G792" i="4"/>
  <c r="P791" i="4"/>
  <c r="O791" i="4"/>
  <c r="N791" i="4"/>
  <c r="I791" i="4"/>
  <c r="H791" i="4"/>
  <c r="G791" i="4"/>
  <c r="P790" i="4"/>
  <c r="O790" i="4"/>
  <c r="N790" i="4"/>
  <c r="I790" i="4"/>
  <c r="H790" i="4"/>
  <c r="G790" i="4"/>
  <c r="P789" i="4"/>
  <c r="O789" i="4"/>
  <c r="N789" i="4"/>
  <c r="I789" i="4"/>
  <c r="H789" i="4"/>
  <c r="G789" i="4"/>
  <c r="P788" i="4"/>
  <c r="O788" i="4"/>
  <c r="N788" i="4"/>
  <c r="I788" i="4"/>
  <c r="H788" i="4"/>
  <c r="G788" i="4"/>
  <c r="P787" i="4"/>
  <c r="O787" i="4"/>
  <c r="N787" i="4"/>
  <c r="I787" i="4"/>
  <c r="H787" i="4"/>
  <c r="G787" i="4"/>
  <c r="P786" i="4"/>
  <c r="O786" i="4"/>
  <c r="N786" i="4"/>
  <c r="I786" i="4"/>
  <c r="H786" i="4"/>
  <c r="G786" i="4"/>
  <c r="P785" i="4"/>
  <c r="O785" i="4"/>
  <c r="N785" i="4"/>
  <c r="I785" i="4"/>
  <c r="H785" i="4"/>
  <c r="G785" i="4"/>
  <c r="P784" i="4"/>
  <c r="O784" i="4"/>
  <c r="N784" i="4"/>
  <c r="I784" i="4"/>
  <c r="H784" i="4"/>
  <c r="G784" i="4"/>
  <c r="P783" i="4"/>
  <c r="O783" i="4"/>
  <c r="N783" i="4"/>
  <c r="I783" i="4"/>
  <c r="H783" i="4"/>
  <c r="G783" i="4"/>
  <c r="P782" i="4"/>
  <c r="O782" i="4"/>
  <c r="N782" i="4"/>
  <c r="I782" i="4"/>
  <c r="H782" i="4"/>
  <c r="G782" i="4"/>
  <c r="P781" i="4"/>
  <c r="O781" i="4"/>
  <c r="N781" i="4"/>
  <c r="I781" i="4"/>
  <c r="H781" i="4"/>
  <c r="G781" i="4"/>
  <c r="P780" i="4"/>
  <c r="O780" i="4"/>
  <c r="N780" i="4"/>
  <c r="I780" i="4"/>
  <c r="H780" i="4"/>
  <c r="G780" i="4"/>
  <c r="P779" i="4"/>
  <c r="O779" i="4"/>
  <c r="N779" i="4"/>
  <c r="I779" i="4"/>
  <c r="H779" i="4"/>
  <c r="G779" i="4"/>
  <c r="P778" i="4"/>
  <c r="O778" i="4"/>
  <c r="N778" i="4"/>
  <c r="I778" i="4"/>
  <c r="H778" i="4"/>
  <c r="G778" i="4"/>
  <c r="P777" i="4"/>
  <c r="O777" i="4"/>
  <c r="N777" i="4"/>
  <c r="I777" i="4"/>
  <c r="H777" i="4"/>
  <c r="G777" i="4"/>
  <c r="P776" i="4"/>
  <c r="O776" i="4"/>
  <c r="N776" i="4"/>
  <c r="I776" i="4"/>
  <c r="H776" i="4"/>
  <c r="G776" i="4"/>
  <c r="P775" i="4"/>
  <c r="O775" i="4"/>
  <c r="N775" i="4"/>
  <c r="I775" i="4"/>
  <c r="H775" i="4"/>
  <c r="G775" i="4"/>
  <c r="P774" i="4"/>
  <c r="O774" i="4"/>
  <c r="N774" i="4"/>
  <c r="I774" i="4"/>
  <c r="H774" i="4"/>
  <c r="G774" i="4"/>
  <c r="P773" i="4"/>
  <c r="O773" i="4"/>
  <c r="N773" i="4"/>
  <c r="I773" i="4"/>
  <c r="H773" i="4"/>
  <c r="G773" i="4"/>
  <c r="P772" i="4"/>
  <c r="O772" i="4"/>
  <c r="N772" i="4"/>
  <c r="I772" i="4"/>
  <c r="H772" i="4"/>
  <c r="G772" i="4"/>
  <c r="P771" i="4"/>
  <c r="O771" i="4"/>
  <c r="N771" i="4"/>
  <c r="I771" i="4"/>
  <c r="H771" i="4"/>
  <c r="G771" i="4"/>
  <c r="P770" i="4"/>
  <c r="O770" i="4"/>
  <c r="N770" i="4"/>
  <c r="I770" i="4"/>
  <c r="H770" i="4"/>
  <c r="G770" i="4"/>
  <c r="P769" i="4"/>
  <c r="O769" i="4"/>
  <c r="N769" i="4"/>
  <c r="I769" i="4"/>
  <c r="H769" i="4"/>
  <c r="G769" i="4"/>
  <c r="P768" i="4"/>
  <c r="O768" i="4"/>
  <c r="N768" i="4"/>
  <c r="I768" i="4"/>
  <c r="H768" i="4"/>
  <c r="G768" i="4"/>
  <c r="P767" i="4"/>
  <c r="O767" i="4"/>
  <c r="N767" i="4"/>
  <c r="I767" i="4"/>
  <c r="H767" i="4"/>
  <c r="G767" i="4"/>
  <c r="P766" i="4"/>
  <c r="O766" i="4"/>
  <c r="N766" i="4"/>
  <c r="I766" i="4"/>
  <c r="H766" i="4"/>
  <c r="G766" i="4"/>
  <c r="P765" i="4"/>
  <c r="O765" i="4"/>
  <c r="N765" i="4"/>
  <c r="I765" i="4"/>
  <c r="H765" i="4"/>
  <c r="G765" i="4"/>
  <c r="P764" i="4"/>
  <c r="O764" i="4"/>
  <c r="N764" i="4"/>
  <c r="I764" i="4"/>
  <c r="H764" i="4"/>
  <c r="G764" i="4"/>
  <c r="P763" i="4"/>
  <c r="O763" i="4"/>
  <c r="N763" i="4"/>
  <c r="I763" i="4"/>
  <c r="H763" i="4"/>
  <c r="G763" i="4"/>
  <c r="P762" i="4"/>
  <c r="O762" i="4"/>
  <c r="N762" i="4"/>
  <c r="I762" i="4"/>
  <c r="H762" i="4"/>
  <c r="G762" i="4"/>
  <c r="P761" i="4"/>
  <c r="O761" i="4"/>
  <c r="N761" i="4"/>
  <c r="I761" i="4"/>
  <c r="H761" i="4"/>
  <c r="G761" i="4"/>
  <c r="P760" i="4"/>
  <c r="O760" i="4"/>
  <c r="N760" i="4"/>
  <c r="I760" i="4"/>
  <c r="H760" i="4"/>
  <c r="G760" i="4"/>
  <c r="P759" i="4"/>
  <c r="O759" i="4"/>
  <c r="N759" i="4"/>
  <c r="I759" i="4"/>
  <c r="H759" i="4"/>
  <c r="G759" i="4"/>
  <c r="P758" i="4"/>
  <c r="O758" i="4"/>
  <c r="N758" i="4"/>
  <c r="I758" i="4"/>
  <c r="H758" i="4"/>
  <c r="G758" i="4"/>
  <c r="P757" i="4"/>
  <c r="O757" i="4"/>
  <c r="N757" i="4"/>
  <c r="I757" i="4"/>
  <c r="H757" i="4"/>
  <c r="G757" i="4"/>
  <c r="P756" i="4"/>
  <c r="O756" i="4"/>
  <c r="N756" i="4"/>
  <c r="I756" i="4"/>
  <c r="H756" i="4"/>
  <c r="G756" i="4"/>
  <c r="P755" i="4"/>
  <c r="O755" i="4"/>
  <c r="N755" i="4"/>
  <c r="I755" i="4"/>
  <c r="H755" i="4"/>
  <c r="G755" i="4"/>
  <c r="P754" i="4"/>
  <c r="O754" i="4"/>
  <c r="N754" i="4"/>
  <c r="I754" i="4"/>
  <c r="H754" i="4"/>
  <c r="G754" i="4"/>
  <c r="P753" i="4"/>
  <c r="O753" i="4"/>
  <c r="N753" i="4"/>
  <c r="I753" i="4"/>
  <c r="H753" i="4"/>
  <c r="G753" i="4"/>
  <c r="P752" i="4"/>
  <c r="O752" i="4"/>
  <c r="N752" i="4"/>
  <c r="I752" i="4"/>
  <c r="H752" i="4"/>
  <c r="G752" i="4"/>
  <c r="P751" i="4"/>
  <c r="O751" i="4"/>
  <c r="N751" i="4"/>
  <c r="I751" i="4"/>
  <c r="H751" i="4"/>
  <c r="G751" i="4"/>
  <c r="P750" i="4"/>
  <c r="O750" i="4"/>
  <c r="N750" i="4"/>
  <c r="I750" i="4"/>
  <c r="H750" i="4"/>
  <c r="G750" i="4"/>
  <c r="P749" i="4"/>
  <c r="O749" i="4"/>
  <c r="N749" i="4"/>
  <c r="I749" i="4"/>
  <c r="H749" i="4"/>
  <c r="G749" i="4"/>
  <c r="P748" i="4"/>
  <c r="O748" i="4"/>
  <c r="N748" i="4"/>
  <c r="I748" i="4"/>
  <c r="H748" i="4"/>
  <c r="G748" i="4"/>
  <c r="P747" i="4"/>
  <c r="O747" i="4"/>
  <c r="N747" i="4"/>
  <c r="I747" i="4"/>
  <c r="H747" i="4"/>
  <c r="G747" i="4"/>
  <c r="P746" i="4"/>
  <c r="O746" i="4"/>
  <c r="N746" i="4"/>
  <c r="I746" i="4"/>
  <c r="H746" i="4"/>
  <c r="G746" i="4"/>
  <c r="P745" i="4"/>
  <c r="O745" i="4"/>
  <c r="N745" i="4"/>
  <c r="I745" i="4"/>
  <c r="H745" i="4"/>
  <c r="G745" i="4"/>
  <c r="P744" i="4"/>
  <c r="O744" i="4"/>
  <c r="N744" i="4"/>
  <c r="I744" i="4"/>
  <c r="H744" i="4"/>
  <c r="G744" i="4"/>
  <c r="P743" i="4"/>
  <c r="O743" i="4"/>
  <c r="N743" i="4"/>
  <c r="I743" i="4"/>
  <c r="H743" i="4"/>
  <c r="G743" i="4"/>
  <c r="P742" i="4"/>
  <c r="O742" i="4"/>
  <c r="N742" i="4"/>
  <c r="I742" i="4"/>
  <c r="H742" i="4"/>
  <c r="G742" i="4"/>
  <c r="P741" i="4"/>
  <c r="O741" i="4"/>
  <c r="N741" i="4"/>
  <c r="I741" i="4"/>
  <c r="H741" i="4"/>
  <c r="G741" i="4"/>
  <c r="P740" i="4"/>
  <c r="O740" i="4"/>
  <c r="N740" i="4"/>
  <c r="I740" i="4"/>
  <c r="H740" i="4"/>
  <c r="G740" i="4"/>
  <c r="P739" i="4"/>
  <c r="O739" i="4"/>
  <c r="N739" i="4"/>
  <c r="I739" i="4"/>
  <c r="H739" i="4"/>
  <c r="G739" i="4"/>
  <c r="P738" i="4"/>
  <c r="O738" i="4"/>
  <c r="N738" i="4"/>
  <c r="I738" i="4"/>
  <c r="H738" i="4"/>
  <c r="G738" i="4"/>
  <c r="P737" i="4"/>
  <c r="O737" i="4"/>
  <c r="N737" i="4"/>
  <c r="I737" i="4"/>
  <c r="H737" i="4"/>
  <c r="G737" i="4"/>
  <c r="P736" i="4"/>
  <c r="O736" i="4"/>
  <c r="N736" i="4"/>
  <c r="I736" i="4"/>
  <c r="H736" i="4"/>
  <c r="G736" i="4"/>
  <c r="P735" i="4"/>
  <c r="O735" i="4"/>
  <c r="N735" i="4"/>
  <c r="I735" i="4"/>
  <c r="H735" i="4"/>
  <c r="G735" i="4"/>
  <c r="P734" i="4"/>
  <c r="O734" i="4"/>
  <c r="N734" i="4"/>
  <c r="I734" i="4"/>
  <c r="H734" i="4"/>
  <c r="G734" i="4"/>
  <c r="P733" i="4"/>
  <c r="O733" i="4"/>
  <c r="N733" i="4"/>
  <c r="I733" i="4"/>
  <c r="H733" i="4"/>
  <c r="G733" i="4"/>
  <c r="P732" i="4"/>
  <c r="O732" i="4"/>
  <c r="N732" i="4"/>
  <c r="I732" i="4"/>
  <c r="H732" i="4"/>
  <c r="G732" i="4"/>
  <c r="P731" i="4"/>
  <c r="O731" i="4"/>
  <c r="N731" i="4"/>
  <c r="I731" i="4"/>
  <c r="H731" i="4"/>
  <c r="G731" i="4"/>
  <c r="P730" i="4"/>
  <c r="O730" i="4"/>
  <c r="N730" i="4"/>
  <c r="I730" i="4"/>
  <c r="H730" i="4"/>
  <c r="G730" i="4"/>
  <c r="P729" i="4"/>
  <c r="O729" i="4"/>
  <c r="N729" i="4"/>
  <c r="I729" i="4"/>
  <c r="H729" i="4"/>
  <c r="G729" i="4"/>
  <c r="P728" i="4"/>
  <c r="O728" i="4"/>
  <c r="N728" i="4"/>
  <c r="I728" i="4"/>
  <c r="H728" i="4"/>
  <c r="G728" i="4"/>
  <c r="P727" i="4"/>
  <c r="O727" i="4"/>
  <c r="N727" i="4"/>
  <c r="I727" i="4"/>
  <c r="H727" i="4"/>
  <c r="G727" i="4"/>
  <c r="P726" i="4"/>
  <c r="O726" i="4"/>
  <c r="N726" i="4"/>
  <c r="I726" i="4"/>
  <c r="H726" i="4"/>
  <c r="G726" i="4"/>
  <c r="P725" i="4"/>
  <c r="O725" i="4"/>
  <c r="N725" i="4"/>
  <c r="I725" i="4"/>
  <c r="H725" i="4"/>
  <c r="G725" i="4"/>
  <c r="P724" i="4"/>
  <c r="O724" i="4"/>
  <c r="N724" i="4"/>
  <c r="I724" i="4"/>
  <c r="H724" i="4"/>
  <c r="G724" i="4"/>
  <c r="P723" i="4"/>
  <c r="O723" i="4"/>
  <c r="N723" i="4"/>
  <c r="I723" i="4"/>
  <c r="H723" i="4"/>
  <c r="G723" i="4"/>
  <c r="P722" i="4"/>
  <c r="O722" i="4"/>
  <c r="N722" i="4"/>
  <c r="I722" i="4"/>
  <c r="H722" i="4"/>
  <c r="G722" i="4"/>
  <c r="P721" i="4"/>
  <c r="O721" i="4"/>
  <c r="N721" i="4"/>
  <c r="I721" i="4"/>
  <c r="H721" i="4"/>
  <c r="G721" i="4"/>
  <c r="P720" i="4"/>
  <c r="O720" i="4"/>
  <c r="N720" i="4"/>
  <c r="I720" i="4"/>
  <c r="H720" i="4"/>
  <c r="G720" i="4"/>
  <c r="P719" i="4"/>
  <c r="O719" i="4"/>
  <c r="N719" i="4"/>
  <c r="I719" i="4"/>
  <c r="H719" i="4"/>
  <c r="G719" i="4"/>
  <c r="P718" i="4"/>
  <c r="O718" i="4"/>
  <c r="N718" i="4"/>
  <c r="I718" i="4"/>
  <c r="H718" i="4"/>
  <c r="G718" i="4"/>
  <c r="P717" i="4"/>
  <c r="O717" i="4"/>
  <c r="N717" i="4"/>
  <c r="I717" i="4"/>
  <c r="H717" i="4"/>
  <c r="G717" i="4"/>
  <c r="P716" i="4"/>
  <c r="O716" i="4"/>
  <c r="N716" i="4"/>
  <c r="I716" i="4"/>
  <c r="H716" i="4"/>
  <c r="G716" i="4"/>
  <c r="P715" i="4"/>
  <c r="O715" i="4"/>
  <c r="N715" i="4"/>
  <c r="I715" i="4"/>
  <c r="H715" i="4"/>
  <c r="G715" i="4"/>
  <c r="P714" i="4"/>
  <c r="O714" i="4"/>
  <c r="N714" i="4"/>
  <c r="I714" i="4"/>
  <c r="H714" i="4"/>
  <c r="G714" i="4"/>
  <c r="P713" i="4"/>
  <c r="O713" i="4"/>
  <c r="N713" i="4"/>
  <c r="I713" i="4"/>
  <c r="H713" i="4"/>
  <c r="G713" i="4"/>
  <c r="P712" i="4"/>
  <c r="O712" i="4"/>
  <c r="N712" i="4"/>
  <c r="I712" i="4"/>
  <c r="H712" i="4"/>
  <c r="G712" i="4"/>
  <c r="P711" i="4"/>
  <c r="O711" i="4"/>
  <c r="N711" i="4"/>
  <c r="I711" i="4"/>
  <c r="H711" i="4"/>
  <c r="G711" i="4"/>
  <c r="P710" i="4"/>
  <c r="O710" i="4"/>
  <c r="N710" i="4"/>
  <c r="I710" i="4"/>
  <c r="H710" i="4"/>
  <c r="G710" i="4"/>
  <c r="P709" i="4"/>
  <c r="O709" i="4"/>
  <c r="N709" i="4"/>
  <c r="I709" i="4"/>
  <c r="H709" i="4"/>
  <c r="G709" i="4"/>
  <c r="P708" i="4"/>
  <c r="O708" i="4"/>
  <c r="N708" i="4"/>
  <c r="I708" i="4"/>
  <c r="H708" i="4"/>
  <c r="G708" i="4"/>
  <c r="P707" i="4"/>
  <c r="O707" i="4"/>
  <c r="N707" i="4"/>
  <c r="I707" i="4"/>
  <c r="H707" i="4"/>
  <c r="G707" i="4"/>
  <c r="P706" i="4"/>
  <c r="O706" i="4"/>
  <c r="N706" i="4"/>
  <c r="I706" i="4"/>
  <c r="H706" i="4"/>
  <c r="G706" i="4"/>
  <c r="P705" i="4"/>
  <c r="O705" i="4"/>
  <c r="N705" i="4"/>
  <c r="I705" i="4"/>
  <c r="H705" i="4"/>
  <c r="G705" i="4"/>
  <c r="P704" i="4"/>
  <c r="O704" i="4"/>
  <c r="N704" i="4"/>
  <c r="I704" i="4"/>
  <c r="H704" i="4"/>
  <c r="G704" i="4"/>
  <c r="P703" i="4"/>
  <c r="O703" i="4"/>
  <c r="N703" i="4"/>
  <c r="I703" i="4"/>
  <c r="H703" i="4"/>
  <c r="G703" i="4"/>
  <c r="P702" i="4"/>
  <c r="O702" i="4"/>
  <c r="N702" i="4"/>
  <c r="I702" i="4"/>
  <c r="H702" i="4"/>
  <c r="G702" i="4"/>
  <c r="P701" i="4"/>
  <c r="O701" i="4"/>
  <c r="N701" i="4"/>
  <c r="I701" i="4"/>
  <c r="H701" i="4"/>
  <c r="G701" i="4"/>
  <c r="P700" i="4"/>
  <c r="O700" i="4"/>
  <c r="N700" i="4"/>
  <c r="I700" i="4"/>
  <c r="H700" i="4"/>
  <c r="G700" i="4"/>
  <c r="P699" i="4"/>
  <c r="O699" i="4"/>
  <c r="N699" i="4"/>
  <c r="I699" i="4"/>
  <c r="H699" i="4"/>
  <c r="G699" i="4"/>
  <c r="P698" i="4"/>
  <c r="O698" i="4"/>
  <c r="N698" i="4"/>
  <c r="I698" i="4"/>
  <c r="H698" i="4"/>
  <c r="G698" i="4"/>
  <c r="P697" i="4"/>
  <c r="O697" i="4"/>
  <c r="N697" i="4"/>
  <c r="I697" i="4"/>
  <c r="H697" i="4"/>
  <c r="G697" i="4"/>
  <c r="P696" i="4"/>
  <c r="O696" i="4"/>
  <c r="N696" i="4"/>
  <c r="I696" i="4"/>
  <c r="H696" i="4"/>
  <c r="G696" i="4"/>
  <c r="P695" i="4"/>
  <c r="O695" i="4"/>
  <c r="N695" i="4"/>
  <c r="I695" i="4"/>
  <c r="H695" i="4"/>
  <c r="G695" i="4"/>
  <c r="P694" i="4"/>
  <c r="O694" i="4"/>
  <c r="N694" i="4"/>
  <c r="I694" i="4"/>
  <c r="H694" i="4"/>
  <c r="G694" i="4"/>
  <c r="P693" i="4"/>
  <c r="O693" i="4"/>
  <c r="N693" i="4"/>
  <c r="I693" i="4"/>
  <c r="H693" i="4"/>
  <c r="G693" i="4"/>
  <c r="P692" i="4"/>
  <c r="O692" i="4"/>
  <c r="N692" i="4"/>
  <c r="I692" i="4"/>
  <c r="H692" i="4"/>
  <c r="G692" i="4"/>
  <c r="P691" i="4"/>
  <c r="O691" i="4"/>
  <c r="N691" i="4"/>
  <c r="I691" i="4"/>
  <c r="H691" i="4"/>
  <c r="G691" i="4"/>
  <c r="P690" i="4"/>
  <c r="O690" i="4"/>
  <c r="N690" i="4"/>
  <c r="I690" i="4"/>
  <c r="H690" i="4"/>
  <c r="G690" i="4"/>
  <c r="P689" i="4"/>
  <c r="O689" i="4"/>
  <c r="N689" i="4"/>
  <c r="I689" i="4"/>
  <c r="H689" i="4"/>
  <c r="G689" i="4"/>
  <c r="P688" i="4"/>
  <c r="O688" i="4"/>
  <c r="N688" i="4"/>
  <c r="I688" i="4"/>
  <c r="H688" i="4"/>
  <c r="G688" i="4"/>
  <c r="P687" i="4"/>
  <c r="O687" i="4"/>
  <c r="N687" i="4"/>
  <c r="I687" i="4"/>
  <c r="H687" i="4"/>
  <c r="G687" i="4"/>
  <c r="P686" i="4"/>
  <c r="O686" i="4"/>
  <c r="N686" i="4"/>
  <c r="I686" i="4"/>
  <c r="H686" i="4"/>
  <c r="G686" i="4"/>
  <c r="P685" i="4"/>
  <c r="O685" i="4"/>
  <c r="N685" i="4"/>
  <c r="I685" i="4"/>
  <c r="H685" i="4"/>
  <c r="G685" i="4"/>
  <c r="P684" i="4"/>
  <c r="O684" i="4"/>
  <c r="N684" i="4"/>
  <c r="I684" i="4"/>
  <c r="H684" i="4"/>
  <c r="G684" i="4"/>
  <c r="P683" i="4"/>
  <c r="O683" i="4"/>
  <c r="N683" i="4"/>
  <c r="I683" i="4"/>
  <c r="H683" i="4"/>
  <c r="G683" i="4"/>
  <c r="P682" i="4"/>
  <c r="O682" i="4"/>
  <c r="N682" i="4"/>
  <c r="I682" i="4"/>
  <c r="H682" i="4"/>
  <c r="G682" i="4"/>
  <c r="P681" i="4"/>
  <c r="O681" i="4"/>
  <c r="N681" i="4"/>
  <c r="I681" i="4"/>
  <c r="H681" i="4"/>
  <c r="G681" i="4"/>
  <c r="P680" i="4"/>
  <c r="O680" i="4"/>
  <c r="N680" i="4"/>
  <c r="I680" i="4"/>
  <c r="H680" i="4"/>
  <c r="G680" i="4"/>
  <c r="P679" i="4"/>
  <c r="O679" i="4"/>
  <c r="N679" i="4"/>
  <c r="I679" i="4"/>
  <c r="H679" i="4"/>
  <c r="G679" i="4"/>
  <c r="P678" i="4"/>
  <c r="O678" i="4"/>
  <c r="N678" i="4"/>
  <c r="I678" i="4"/>
  <c r="H678" i="4"/>
  <c r="G678" i="4"/>
  <c r="P677" i="4"/>
  <c r="O677" i="4"/>
  <c r="N677" i="4"/>
  <c r="I677" i="4"/>
  <c r="H677" i="4"/>
  <c r="G677" i="4"/>
  <c r="P676" i="4"/>
  <c r="O676" i="4"/>
  <c r="N676" i="4"/>
  <c r="I676" i="4"/>
  <c r="H676" i="4"/>
  <c r="G676" i="4"/>
  <c r="P675" i="4"/>
  <c r="O675" i="4"/>
  <c r="N675" i="4"/>
  <c r="I675" i="4"/>
  <c r="H675" i="4"/>
  <c r="G675" i="4"/>
  <c r="P674" i="4"/>
  <c r="O674" i="4"/>
  <c r="N674" i="4"/>
  <c r="I674" i="4"/>
  <c r="H674" i="4"/>
  <c r="G674" i="4"/>
  <c r="P673" i="4"/>
  <c r="O673" i="4"/>
  <c r="N673" i="4"/>
  <c r="I673" i="4"/>
  <c r="H673" i="4"/>
  <c r="G673" i="4"/>
  <c r="P672" i="4"/>
  <c r="O672" i="4"/>
  <c r="N672" i="4"/>
  <c r="I672" i="4"/>
  <c r="H672" i="4"/>
  <c r="G672" i="4"/>
  <c r="P671" i="4"/>
  <c r="O671" i="4"/>
  <c r="N671" i="4"/>
  <c r="I671" i="4"/>
  <c r="H671" i="4"/>
  <c r="G671" i="4"/>
  <c r="P670" i="4"/>
  <c r="O670" i="4"/>
  <c r="N670" i="4"/>
  <c r="I670" i="4"/>
  <c r="H670" i="4"/>
  <c r="G670" i="4"/>
  <c r="P669" i="4"/>
  <c r="O669" i="4"/>
  <c r="N669" i="4"/>
  <c r="I669" i="4"/>
  <c r="H669" i="4"/>
  <c r="G669" i="4"/>
  <c r="P668" i="4"/>
  <c r="O668" i="4"/>
  <c r="N668" i="4"/>
  <c r="I668" i="4"/>
  <c r="H668" i="4"/>
  <c r="G668" i="4"/>
  <c r="P667" i="4"/>
  <c r="O667" i="4"/>
  <c r="N667" i="4"/>
  <c r="I667" i="4"/>
  <c r="H667" i="4"/>
  <c r="G667" i="4"/>
  <c r="P666" i="4"/>
  <c r="O666" i="4"/>
  <c r="N666" i="4"/>
  <c r="I666" i="4"/>
  <c r="H666" i="4"/>
  <c r="G666" i="4"/>
  <c r="P665" i="4"/>
  <c r="O665" i="4"/>
  <c r="N665" i="4"/>
  <c r="I665" i="4"/>
  <c r="H665" i="4"/>
  <c r="G665" i="4"/>
  <c r="P664" i="4"/>
  <c r="O664" i="4"/>
  <c r="N664" i="4"/>
  <c r="I664" i="4"/>
  <c r="H664" i="4"/>
  <c r="G664" i="4"/>
  <c r="P663" i="4"/>
  <c r="O663" i="4"/>
  <c r="N663" i="4"/>
  <c r="I663" i="4"/>
  <c r="H663" i="4"/>
  <c r="G663" i="4"/>
  <c r="P662" i="4"/>
  <c r="O662" i="4"/>
  <c r="N662" i="4"/>
  <c r="I662" i="4"/>
  <c r="H662" i="4"/>
  <c r="G662" i="4"/>
  <c r="P661" i="4"/>
  <c r="O661" i="4"/>
  <c r="N661" i="4"/>
  <c r="I661" i="4"/>
  <c r="H661" i="4"/>
  <c r="G661" i="4"/>
  <c r="P660" i="4"/>
  <c r="O660" i="4"/>
  <c r="N660" i="4"/>
  <c r="I660" i="4"/>
  <c r="H660" i="4"/>
  <c r="G660" i="4"/>
  <c r="P659" i="4"/>
  <c r="O659" i="4"/>
  <c r="N659" i="4"/>
  <c r="I659" i="4"/>
  <c r="H659" i="4"/>
  <c r="G659" i="4"/>
  <c r="P658" i="4"/>
  <c r="O658" i="4"/>
  <c r="N658" i="4"/>
  <c r="I658" i="4"/>
  <c r="H658" i="4"/>
  <c r="G658" i="4"/>
  <c r="P657" i="4"/>
  <c r="O657" i="4"/>
  <c r="N657" i="4"/>
  <c r="I657" i="4"/>
  <c r="H657" i="4"/>
  <c r="G657" i="4"/>
  <c r="P656" i="4"/>
  <c r="O656" i="4"/>
  <c r="N656" i="4"/>
  <c r="I656" i="4"/>
  <c r="H656" i="4"/>
  <c r="G656" i="4"/>
  <c r="P655" i="4"/>
  <c r="O655" i="4"/>
  <c r="N655" i="4"/>
  <c r="I655" i="4"/>
  <c r="H655" i="4"/>
  <c r="G655" i="4"/>
  <c r="P654" i="4"/>
  <c r="O654" i="4"/>
  <c r="N654" i="4"/>
  <c r="I654" i="4"/>
  <c r="H654" i="4"/>
  <c r="G654" i="4"/>
  <c r="P653" i="4"/>
  <c r="O653" i="4"/>
  <c r="N653" i="4"/>
  <c r="I653" i="4"/>
  <c r="H653" i="4"/>
  <c r="G653" i="4"/>
  <c r="P652" i="4"/>
  <c r="O652" i="4"/>
  <c r="N652" i="4"/>
  <c r="I652" i="4"/>
  <c r="H652" i="4"/>
  <c r="G652" i="4"/>
  <c r="P651" i="4"/>
  <c r="O651" i="4"/>
  <c r="N651" i="4"/>
  <c r="I651" i="4"/>
  <c r="H651" i="4"/>
  <c r="G651" i="4"/>
  <c r="P650" i="4"/>
  <c r="O650" i="4"/>
  <c r="N650" i="4"/>
  <c r="I650" i="4"/>
  <c r="H650" i="4"/>
  <c r="G650" i="4"/>
  <c r="P649" i="4"/>
  <c r="O649" i="4"/>
  <c r="N649" i="4"/>
  <c r="I649" i="4"/>
  <c r="H649" i="4"/>
  <c r="G649" i="4"/>
  <c r="P648" i="4"/>
  <c r="O648" i="4"/>
  <c r="N648" i="4"/>
  <c r="I648" i="4"/>
  <c r="H648" i="4"/>
  <c r="G648" i="4"/>
  <c r="P647" i="4"/>
  <c r="O647" i="4"/>
  <c r="N647" i="4"/>
  <c r="I647" i="4"/>
  <c r="H647" i="4"/>
  <c r="G647" i="4"/>
  <c r="P646" i="4"/>
  <c r="O646" i="4"/>
  <c r="N646" i="4"/>
  <c r="I646" i="4"/>
  <c r="H646" i="4"/>
  <c r="G646" i="4"/>
  <c r="P645" i="4"/>
  <c r="O645" i="4"/>
  <c r="N645" i="4"/>
  <c r="I645" i="4"/>
  <c r="H645" i="4"/>
  <c r="G645" i="4"/>
  <c r="P644" i="4"/>
  <c r="O644" i="4"/>
  <c r="N644" i="4"/>
  <c r="I644" i="4"/>
  <c r="H644" i="4"/>
  <c r="G644" i="4"/>
  <c r="P643" i="4"/>
  <c r="O643" i="4"/>
  <c r="N643" i="4"/>
  <c r="I643" i="4"/>
  <c r="H643" i="4"/>
  <c r="G643" i="4"/>
  <c r="P642" i="4"/>
  <c r="O642" i="4"/>
  <c r="N642" i="4"/>
  <c r="I642" i="4"/>
  <c r="H642" i="4"/>
  <c r="G642" i="4"/>
  <c r="P641" i="4"/>
  <c r="O641" i="4"/>
  <c r="N641" i="4"/>
  <c r="I641" i="4"/>
  <c r="H641" i="4"/>
  <c r="G641" i="4"/>
  <c r="P640" i="4"/>
  <c r="O640" i="4"/>
  <c r="N640" i="4"/>
  <c r="I640" i="4"/>
  <c r="H640" i="4"/>
  <c r="G640" i="4"/>
  <c r="P639" i="4"/>
  <c r="O639" i="4"/>
  <c r="N639" i="4"/>
  <c r="I639" i="4"/>
  <c r="H639" i="4"/>
  <c r="G639" i="4"/>
  <c r="P638" i="4"/>
  <c r="O638" i="4"/>
  <c r="N638" i="4"/>
  <c r="I638" i="4"/>
  <c r="H638" i="4"/>
  <c r="G638" i="4"/>
  <c r="P637" i="4"/>
  <c r="O637" i="4"/>
  <c r="N637" i="4"/>
  <c r="I637" i="4"/>
  <c r="H637" i="4"/>
  <c r="G637" i="4"/>
  <c r="P636" i="4"/>
  <c r="O636" i="4"/>
  <c r="N636" i="4"/>
  <c r="I636" i="4"/>
  <c r="H636" i="4"/>
  <c r="G636" i="4"/>
  <c r="P635" i="4"/>
  <c r="O635" i="4"/>
  <c r="N635" i="4"/>
  <c r="I635" i="4"/>
  <c r="H635" i="4"/>
  <c r="G635" i="4"/>
  <c r="P634" i="4"/>
  <c r="O634" i="4"/>
  <c r="N634" i="4"/>
  <c r="I634" i="4"/>
  <c r="H634" i="4"/>
  <c r="G634" i="4"/>
  <c r="P633" i="4"/>
  <c r="O633" i="4"/>
  <c r="N633" i="4"/>
  <c r="I633" i="4"/>
  <c r="H633" i="4"/>
  <c r="G633" i="4"/>
  <c r="P632" i="4"/>
  <c r="O632" i="4"/>
  <c r="N632" i="4"/>
  <c r="I632" i="4"/>
  <c r="H632" i="4"/>
  <c r="G632" i="4"/>
  <c r="P631" i="4"/>
  <c r="O631" i="4"/>
  <c r="N631" i="4"/>
  <c r="I631" i="4"/>
  <c r="H631" i="4"/>
  <c r="G631" i="4"/>
  <c r="P630" i="4"/>
  <c r="O630" i="4"/>
  <c r="N630" i="4"/>
  <c r="I630" i="4"/>
  <c r="H630" i="4"/>
  <c r="G630" i="4"/>
  <c r="P629" i="4"/>
  <c r="O629" i="4"/>
  <c r="N629" i="4"/>
  <c r="I629" i="4"/>
  <c r="H629" i="4"/>
  <c r="G629" i="4"/>
  <c r="P628" i="4"/>
  <c r="O628" i="4"/>
  <c r="N628" i="4"/>
  <c r="I628" i="4"/>
  <c r="H628" i="4"/>
  <c r="G628" i="4"/>
  <c r="P627" i="4"/>
  <c r="O627" i="4"/>
  <c r="N627" i="4"/>
  <c r="I627" i="4"/>
  <c r="H627" i="4"/>
  <c r="G627" i="4"/>
  <c r="P626" i="4"/>
  <c r="O626" i="4"/>
  <c r="N626" i="4"/>
  <c r="I626" i="4"/>
  <c r="H626" i="4"/>
  <c r="G626" i="4"/>
  <c r="P625" i="4"/>
  <c r="O625" i="4"/>
  <c r="N625" i="4"/>
  <c r="I625" i="4"/>
  <c r="H625" i="4"/>
  <c r="G625" i="4"/>
  <c r="P624" i="4"/>
  <c r="O624" i="4"/>
  <c r="N624" i="4"/>
  <c r="I624" i="4"/>
  <c r="H624" i="4"/>
  <c r="G624" i="4"/>
  <c r="P623" i="4"/>
  <c r="O623" i="4"/>
  <c r="N623" i="4"/>
  <c r="I623" i="4"/>
  <c r="H623" i="4"/>
  <c r="G623" i="4"/>
  <c r="P622" i="4"/>
  <c r="O622" i="4"/>
  <c r="N622" i="4"/>
  <c r="I622" i="4"/>
  <c r="H622" i="4"/>
  <c r="G622" i="4"/>
  <c r="P621" i="4"/>
  <c r="O621" i="4"/>
  <c r="N621" i="4"/>
  <c r="I621" i="4"/>
  <c r="H621" i="4"/>
  <c r="G621" i="4"/>
  <c r="P620" i="4"/>
  <c r="O620" i="4"/>
  <c r="N620" i="4"/>
  <c r="I620" i="4"/>
  <c r="H620" i="4"/>
  <c r="G620" i="4"/>
  <c r="P619" i="4"/>
  <c r="O619" i="4"/>
  <c r="N619" i="4"/>
  <c r="I619" i="4"/>
  <c r="H619" i="4"/>
  <c r="G619" i="4"/>
  <c r="P618" i="4"/>
  <c r="O618" i="4"/>
  <c r="N618" i="4"/>
  <c r="I618" i="4"/>
  <c r="H618" i="4"/>
  <c r="G618" i="4"/>
  <c r="P617" i="4"/>
  <c r="O617" i="4"/>
  <c r="N617" i="4"/>
  <c r="I617" i="4"/>
  <c r="H617" i="4"/>
  <c r="G617" i="4"/>
  <c r="P616" i="4"/>
  <c r="O616" i="4"/>
  <c r="N616" i="4"/>
  <c r="I616" i="4"/>
  <c r="H616" i="4"/>
  <c r="G616" i="4"/>
  <c r="P615" i="4"/>
  <c r="O615" i="4"/>
  <c r="N615" i="4"/>
  <c r="I615" i="4"/>
  <c r="H615" i="4"/>
  <c r="G615" i="4"/>
  <c r="P614" i="4"/>
  <c r="O614" i="4"/>
  <c r="N614" i="4"/>
  <c r="I614" i="4"/>
  <c r="H614" i="4"/>
  <c r="G614" i="4"/>
  <c r="P613" i="4"/>
  <c r="O613" i="4"/>
  <c r="N613" i="4"/>
  <c r="I613" i="4"/>
  <c r="H613" i="4"/>
  <c r="G613" i="4"/>
  <c r="P612" i="4"/>
  <c r="O612" i="4"/>
  <c r="N612" i="4"/>
  <c r="I612" i="4"/>
  <c r="H612" i="4"/>
  <c r="G612" i="4"/>
  <c r="P611" i="4"/>
  <c r="O611" i="4"/>
  <c r="N611" i="4"/>
  <c r="I611" i="4"/>
  <c r="H611" i="4"/>
  <c r="G611" i="4"/>
  <c r="P610" i="4"/>
  <c r="O610" i="4"/>
  <c r="N610" i="4"/>
  <c r="I610" i="4"/>
  <c r="H610" i="4"/>
  <c r="G610" i="4"/>
  <c r="P609" i="4"/>
  <c r="O609" i="4"/>
  <c r="N609" i="4"/>
  <c r="I609" i="4"/>
  <c r="H609" i="4"/>
  <c r="G609" i="4"/>
  <c r="P608" i="4"/>
  <c r="O608" i="4"/>
  <c r="N608" i="4"/>
  <c r="I608" i="4"/>
  <c r="H608" i="4"/>
  <c r="G608" i="4"/>
  <c r="P607" i="4"/>
  <c r="O607" i="4"/>
  <c r="N607" i="4"/>
  <c r="I607" i="4"/>
  <c r="H607" i="4"/>
  <c r="G607" i="4"/>
  <c r="P606" i="4"/>
  <c r="O606" i="4"/>
  <c r="N606" i="4"/>
  <c r="I606" i="4"/>
  <c r="H606" i="4"/>
  <c r="G606" i="4"/>
  <c r="P605" i="4"/>
  <c r="O605" i="4"/>
  <c r="N605" i="4"/>
  <c r="I605" i="4"/>
  <c r="H605" i="4"/>
  <c r="G605" i="4"/>
  <c r="P604" i="4"/>
  <c r="O604" i="4"/>
  <c r="N604" i="4"/>
  <c r="I604" i="4"/>
  <c r="H604" i="4"/>
  <c r="G604" i="4"/>
  <c r="P603" i="4"/>
  <c r="O603" i="4"/>
  <c r="N603" i="4"/>
  <c r="I603" i="4"/>
  <c r="H603" i="4"/>
  <c r="G603" i="4"/>
  <c r="P602" i="4"/>
  <c r="O602" i="4"/>
  <c r="N602" i="4"/>
  <c r="I602" i="4"/>
  <c r="H602" i="4"/>
  <c r="G602" i="4"/>
  <c r="P601" i="4"/>
  <c r="O601" i="4"/>
  <c r="N601" i="4"/>
  <c r="I601" i="4"/>
  <c r="H601" i="4"/>
  <c r="G601" i="4"/>
  <c r="P600" i="4"/>
  <c r="O600" i="4"/>
  <c r="N600" i="4"/>
  <c r="I600" i="4"/>
  <c r="H600" i="4"/>
  <c r="G600" i="4"/>
  <c r="P599" i="4"/>
  <c r="O599" i="4"/>
  <c r="N599" i="4"/>
  <c r="I599" i="4"/>
  <c r="H599" i="4"/>
  <c r="G599" i="4"/>
  <c r="P598" i="4"/>
  <c r="O598" i="4"/>
  <c r="N598" i="4"/>
  <c r="I598" i="4"/>
  <c r="H598" i="4"/>
  <c r="G598" i="4"/>
  <c r="P597" i="4"/>
  <c r="O597" i="4"/>
  <c r="N597" i="4"/>
  <c r="I597" i="4"/>
  <c r="H597" i="4"/>
  <c r="G597" i="4"/>
  <c r="P596" i="4"/>
  <c r="O596" i="4"/>
  <c r="N596" i="4"/>
  <c r="I596" i="4"/>
  <c r="H596" i="4"/>
  <c r="G596" i="4"/>
  <c r="P595" i="4"/>
  <c r="O595" i="4"/>
  <c r="N595" i="4"/>
  <c r="I595" i="4"/>
  <c r="H595" i="4"/>
  <c r="G595" i="4"/>
  <c r="P594" i="4"/>
  <c r="O594" i="4"/>
  <c r="N594" i="4"/>
  <c r="I594" i="4"/>
  <c r="H594" i="4"/>
  <c r="G594" i="4"/>
  <c r="P593" i="4"/>
  <c r="O593" i="4"/>
  <c r="N593" i="4"/>
  <c r="I593" i="4"/>
  <c r="H593" i="4"/>
  <c r="G593" i="4"/>
  <c r="P592" i="4"/>
  <c r="O592" i="4"/>
  <c r="N592" i="4"/>
  <c r="I592" i="4"/>
  <c r="H592" i="4"/>
  <c r="G592" i="4"/>
  <c r="P591" i="4"/>
  <c r="O591" i="4"/>
  <c r="N591" i="4"/>
  <c r="I591" i="4"/>
  <c r="H591" i="4"/>
  <c r="G591" i="4"/>
  <c r="P590" i="4"/>
  <c r="O590" i="4"/>
  <c r="N590" i="4"/>
  <c r="I590" i="4"/>
  <c r="H590" i="4"/>
  <c r="G590" i="4"/>
  <c r="P589" i="4"/>
  <c r="O589" i="4"/>
  <c r="N589" i="4"/>
  <c r="I589" i="4"/>
  <c r="H589" i="4"/>
  <c r="G589" i="4"/>
  <c r="P588" i="4"/>
  <c r="O588" i="4"/>
  <c r="N588" i="4"/>
  <c r="I588" i="4"/>
  <c r="H588" i="4"/>
  <c r="G588" i="4"/>
  <c r="P587" i="4"/>
  <c r="O587" i="4"/>
  <c r="N587" i="4"/>
  <c r="I587" i="4"/>
  <c r="H587" i="4"/>
  <c r="G587" i="4"/>
  <c r="P586" i="4"/>
  <c r="O586" i="4"/>
  <c r="N586" i="4"/>
  <c r="I586" i="4"/>
  <c r="H586" i="4"/>
  <c r="G586" i="4"/>
  <c r="P585" i="4"/>
  <c r="O585" i="4"/>
  <c r="N585" i="4"/>
  <c r="I585" i="4"/>
  <c r="H585" i="4"/>
  <c r="G585" i="4"/>
  <c r="P584" i="4"/>
  <c r="O584" i="4"/>
  <c r="N584" i="4"/>
  <c r="I584" i="4"/>
  <c r="H584" i="4"/>
  <c r="G584" i="4"/>
  <c r="P583" i="4"/>
  <c r="O583" i="4"/>
  <c r="N583" i="4"/>
  <c r="I583" i="4"/>
  <c r="H583" i="4"/>
  <c r="G583" i="4"/>
  <c r="P582" i="4"/>
  <c r="O582" i="4"/>
  <c r="N582" i="4"/>
  <c r="I582" i="4"/>
  <c r="H582" i="4"/>
  <c r="G582" i="4"/>
  <c r="P581" i="4"/>
  <c r="O581" i="4"/>
  <c r="N581" i="4"/>
  <c r="I581" i="4"/>
  <c r="H581" i="4"/>
  <c r="G581" i="4"/>
  <c r="P580" i="4"/>
  <c r="O580" i="4"/>
  <c r="N580" i="4"/>
  <c r="I580" i="4"/>
  <c r="H580" i="4"/>
  <c r="G580" i="4"/>
  <c r="P579" i="4"/>
  <c r="O579" i="4"/>
  <c r="N579" i="4"/>
  <c r="I579" i="4"/>
  <c r="H579" i="4"/>
  <c r="G579" i="4"/>
  <c r="P578" i="4"/>
  <c r="O578" i="4"/>
  <c r="N578" i="4"/>
  <c r="I578" i="4"/>
  <c r="H578" i="4"/>
  <c r="G578" i="4"/>
  <c r="P577" i="4"/>
  <c r="O577" i="4"/>
  <c r="N577" i="4"/>
  <c r="I577" i="4"/>
  <c r="H577" i="4"/>
  <c r="G577" i="4"/>
  <c r="P576" i="4"/>
  <c r="O576" i="4"/>
  <c r="N576" i="4"/>
  <c r="I576" i="4"/>
  <c r="H576" i="4"/>
  <c r="G576" i="4"/>
  <c r="P575" i="4"/>
  <c r="O575" i="4"/>
  <c r="N575" i="4"/>
  <c r="I575" i="4"/>
  <c r="H575" i="4"/>
  <c r="G575" i="4"/>
  <c r="P574" i="4"/>
  <c r="O574" i="4"/>
  <c r="N574" i="4"/>
  <c r="I574" i="4"/>
  <c r="H574" i="4"/>
  <c r="G574" i="4"/>
  <c r="P573" i="4"/>
  <c r="O573" i="4"/>
  <c r="N573" i="4"/>
  <c r="I573" i="4"/>
  <c r="H573" i="4"/>
  <c r="G573" i="4"/>
  <c r="P572" i="4"/>
  <c r="O572" i="4"/>
  <c r="N572" i="4"/>
  <c r="I572" i="4"/>
  <c r="H572" i="4"/>
  <c r="G572" i="4"/>
  <c r="P571" i="4"/>
  <c r="O571" i="4"/>
  <c r="N571" i="4"/>
  <c r="I571" i="4"/>
  <c r="H571" i="4"/>
  <c r="G571" i="4"/>
  <c r="P570" i="4"/>
  <c r="O570" i="4"/>
  <c r="N570" i="4"/>
  <c r="I570" i="4"/>
  <c r="H570" i="4"/>
  <c r="G570" i="4"/>
  <c r="P569" i="4"/>
  <c r="O569" i="4"/>
  <c r="N569" i="4"/>
  <c r="I569" i="4"/>
  <c r="H569" i="4"/>
  <c r="G569" i="4"/>
  <c r="P568" i="4"/>
  <c r="O568" i="4"/>
  <c r="N568" i="4"/>
  <c r="I568" i="4"/>
  <c r="H568" i="4"/>
  <c r="G568" i="4"/>
  <c r="P567" i="4"/>
  <c r="O567" i="4"/>
  <c r="N567" i="4"/>
  <c r="I567" i="4"/>
  <c r="H567" i="4"/>
  <c r="G567" i="4"/>
  <c r="P566" i="4"/>
  <c r="O566" i="4"/>
  <c r="N566" i="4"/>
  <c r="I566" i="4"/>
  <c r="H566" i="4"/>
  <c r="G566" i="4"/>
  <c r="P565" i="4"/>
  <c r="O565" i="4"/>
  <c r="N565" i="4"/>
  <c r="I565" i="4"/>
  <c r="H565" i="4"/>
  <c r="G565" i="4"/>
  <c r="P564" i="4"/>
  <c r="O564" i="4"/>
  <c r="N564" i="4"/>
  <c r="I564" i="4"/>
  <c r="H564" i="4"/>
  <c r="G564" i="4"/>
  <c r="P563" i="4"/>
  <c r="O563" i="4"/>
  <c r="N563" i="4"/>
  <c r="I563" i="4"/>
  <c r="H563" i="4"/>
  <c r="G563" i="4"/>
  <c r="P562" i="4"/>
  <c r="O562" i="4"/>
  <c r="N562" i="4"/>
  <c r="I562" i="4"/>
  <c r="H562" i="4"/>
  <c r="G562" i="4"/>
  <c r="P561" i="4"/>
  <c r="O561" i="4"/>
  <c r="N561" i="4"/>
  <c r="I561" i="4"/>
  <c r="H561" i="4"/>
  <c r="G561" i="4"/>
  <c r="P560" i="4"/>
  <c r="O560" i="4"/>
  <c r="N560" i="4"/>
  <c r="I560" i="4"/>
  <c r="H560" i="4"/>
  <c r="G560" i="4"/>
  <c r="P559" i="4"/>
  <c r="O559" i="4"/>
  <c r="N559" i="4"/>
  <c r="I559" i="4"/>
  <c r="H559" i="4"/>
  <c r="G559" i="4"/>
  <c r="P558" i="4"/>
  <c r="O558" i="4"/>
  <c r="N558" i="4"/>
  <c r="I558" i="4"/>
  <c r="H558" i="4"/>
  <c r="G558" i="4"/>
  <c r="P557" i="4"/>
  <c r="O557" i="4"/>
  <c r="N557" i="4"/>
  <c r="I557" i="4"/>
  <c r="H557" i="4"/>
  <c r="G557" i="4"/>
  <c r="P556" i="4"/>
  <c r="O556" i="4"/>
  <c r="N556" i="4"/>
  <c r="I556" i="4"/>
  <c r="H556" i="4"/>
  <c r="G556" i="4"/>
  <c r="P555" i="4"/>
  <c r="O555" i="4"/>
  <c r="N555" i="4"/>
  <c r="I555" i="4"/>
  <c r="H555" i="4"/>
  <c r="G555" i="4"/>
  <c r="P554" i="4"/>
  <c r="O554" i="4"/>
  <c r="N554" i="4"/>
  <c r="I554" i="4"/>
  <c r="H554" i="4"/>
  <c r="G554" i="4"/>
  <c r="P553" i="4"/>
  <c r="O553" i="4"/>
  <c r="N553" i="4"/>
  <c r="I553" i="4"/>
  <c r="H553" i="4"/>
  <c r="G553" i="4"/>
  <c r="P552" i="4"/>
  <c r="O552" i="4"/>
  <c r="N552" i="4"/>
  <c r="I552" i="4"/>
  <c r="H552" i="4"/>
  <c r="G552" i="4"/>
  <c r="P551" i="4"/>
  <c r="O551" i="4"/>
  <c r="N551" i="4"/>
  <c r="I551" i="4"/>
  <c r="H551" i="4"/>
  <c r="G551" i="4"/>
  <c r="P550" i="4"/>
  <c r="O550" i="4"/>
  <c r="N550" i="4"/>
  <c r="I550" i="4"/>
  <c r="H550" i="4"/>
  <c r="G550" i="4"/>
  <c r="P549" i="4"/>
  <c r="O549" i="4"/>
  <c r="N549" i="4"/>
  <c r="I549" i="4"/>
  <c r="H549" i="4"/>
  <c r="G549" i="4"/>
  <c r="P548" i="4"/>
  <c r="O548" i="4"/>
  <c r="N548" i="4"/>
  <c r="I548" i="4"/>
  <c r="H548" i="4"/>
  <c r="G548" i="4"/>
  <c r="P547" i="4"/>
  <c r="O547" i="4"/>
  <c r="N547" i="4"/>
  <c r="I547" i="4"/>
  <c r="H547" i="4"/>
  <c r="G547" i="4"/>
  <c r="P546" i="4"/>
  <c r="O546" i="4"/>
  <c r="N546" i="4"/>
  <c r="I546" i="4"/>
  <c r="H546" i="4"/>
  <c r="G546" i="4"/>
  <c r="P545" i="4"/>
  <c r="O545" i="4"/>
  <c r="N545" i="4"/>
  <c r="I545" i="4"/>
  <c r="H545" i="4"/>
  <c r="G545" i="4"/>
  <c r="P544" i="4"/>
  <c r="O544" i="4"/>
  <c r="N544" i="4"/>
  <c r="I544" i="4"/>
  <c r="H544" i="4"/>
  <c r="G544" i="4"/>
  <c r="P543" i="4"/>
  <c r="O543" i="4"/>
  <c r="N543" i="4"/>
  <c r="I543" i="4"/>
  <c r="H543" i="4"/>
  <c r="G543" i="4"/>
  <c r="P542" i="4"/>
  <c r="O542" i="4"/>
  <c r="N542" i="4"/>
  <c r="I542" i="4"/>
  <c r="H542" i="4"/>
  <c r="G542" i="4"/>
  <c r="P541" i="4"/>
  <c r="O541" i="4"/>
  <c r="N541" i="4"/>
  <c r="I541" i="4"/>
  <c r="H541" i="4"/>
  <c r="G541" i="4"/>
  <c r="P540" i="4"/>
  <c r="O540" i="4"/>
  <c r="N540" i="4"/>
  <c r="I540" i="4"/>
  <c r="H540" i="4"/>
  <c r="G540" i="4"/>
  <c r="P539" i="4"/>
  <c r="O539" i="4"/>
  <c r="N539" i="4"/>
  <c r="I539" i="4"/>
  <c r="H539" i="4"/>
  <c r="G539" i="4"/>
  <c r="P538" i="4"/>
  <c r="O538" i="4"/>
  <c r="N538" i="4"/>
  <c r="I538" i="4"/>
  <c r="H538" i="4"/>
  <c r="G538" i="4"/>
  <c r="P537" i="4"/>
  <c r="O537" i="4"/>
  <c r="N537" i="4"/>
  <c r="I537" i="4"/>
  <c r="H537" i="4"/>
  <c r="G537" i="4"/>
  <c r="P536" i="4"/>
  <c r="O536" i="4"/>
  <c r="N536" i="4"/>
  <c r="I536" i="4"/>
  <c r="H536" i="4"/>
  <c r="G536" i="4"/>
  <c r="P535" i="4"/>
  <c r="O535" i="4"/>
  <c r="N535" i="4"/>
  <c r="I535" i="4"/>
  <c r="H535" i="4"/>
  <c r="G535" i="4"/>
  <c r="P534" i="4"/>
  <c r="O534" i="4"/>
  <c r="N534" i="4"/>
  <c r="I534" i="4"/>
  <c r="H534" i="4"/>
  <c r="G534" i="4"/>
  <c r="P533" i="4"/>
  <c r="O533" i="4"/>
  <c r="N533" i="4"/>
  <c r="I533" i="4"/>
  <c r="H533" i="4"/>
  <c r="G533" i="4"/>
  <c r="P532" i="4"/>
  <c r="O532" i="4"/>
  <c r="N532" i="4"/>
  <c r="I532" i="4"/>
  <c r="H532" i="4"/>
  <c r="G532" i="4"/>
  <c r="P531" i="4"/>
  <c r="O531" i="4"/>
  <c r="N531" i="4"/>
  <c r="I531" i="4"/>
  <c r="H531" i="4"/>
  <c r="G531" i="4"/>
  <c r="P530" i="4"/>
  <c r="O530" i="4"/>
  <c r="N530" i="4"/>
  <c r="I530" i="4"/>
  <c r="H530" i="4"/>
  <c r="G530" i="4"/>
  <c r="P529" i="4"/>
  <c r="O529" i="4"/>
  <c r="N529" i="4"/>
  <c r="I529" i="4"/>
  <c r="H529" i="4"/>
  <c r="G529" i="4"/>
  <c r="P528" i="4"/>
  <c r="O528" i="4"/>
  <c r="N528" i="4"/>
  <c r="I528" i="4"/>
  <c r="H528" i="4"/>
  <c r="G528" i="4"/>
  <c r="P527" i="4"/>
  <c r="O527" i="4"/>
  <c r="N527" i="4"/>
  <c r="I527" i="4"/>
  <c r="H527" i="4"/>
  <c r="G527" i="4"/>
  <c r="P526" i="4"/>
  <c r="O526" i="4"/>
  <c r="N526" i="4"/>
  <c r="I526" i="4"/>
  <c r="H526" i="4"/>
  <c r="G526" i="4"/>
  <c r="P525" i="4"/>
  <c r="O525" i="4"/>
  <c r="N525" i="4"/>
  <c r="I525" i="4"/>
  <c r="H525" i="4"/>
  <c r="G525" i="4"/>
  <c r="P524" i="4"/>
  <c r="O524" i="4"/>
  <c r="N524" i="4"/>
  <c r="I524" i="4"/>
  <c r="H524" i="4"/>
  <c r="G524" i="4"/>
  <c r="P523" i="4"/>
  <c r="O523" i="4"/>
  <c r="N523" i="4"/>
  <c r="I523" i="4"/>
  <c r="H523" i="4"/>
  <c r="G523" i="4"/>
  <c r="P522" i="4"/>
  <c r="O522" i="4"/>
  <c r="N522" i="4"/>
  <c r="I522" i="4"/>
  <c r="H522" i="4"/>
  <c r="G522" i="4"/>
  <c r="P521" i="4"/>
  <c r="O521" i="4"/>
  <c r="N521" i="4"/>
  <c r="I521" i="4"/>
  <c r="H521" i="4"/>
  <c r="G521" i="4"/>
  <c r="P520" i="4"/>
  <c r="O520" i="4"/>
  <c r="N520" i="4"/>
  <c r="I520" i="4"/>
  <c r="H520" i="4"/>
  <c r="G520" i="4"/>
  <c r="P519" i="4"/>
  <c r="O519" i="4"/>
  <c r="N519" i="4"/>
  <c r="I519" i="4"/>
  <c r="H519" i="4"/>
  <c r="G519" i="4"/>
  <c r="P518" i="4"/>
  <c r="O518" i="4"/>
  <c r="N518" i="4"/>
  <c r="I518" i="4"/>
  <c r="H518" i="4"/>
  <c r="G518" i="4"/>
  <c r="P517" i="4"/>
  <c r="O517" i="4"/>
  <c r="N517" i="4"/>
  <c r="I517" i="4"/>
  <c r="H517" i="4"/>
  <c r="G517" i="4"/>
  <c r="P516" i="4"/>
  <c r="O516" i="4"/>
  <c r="N516" i="4"/>
  <c r="I516" i="4"/>
  <c r="H516" i="4"/>
  <c r="G516" i="4"/>
  <c r="P515" i="4"/>
  <c r="O515" i="4"/>
  <c r="N515" i="4"/>
  <c r="I515" i="4"/>
  <c r="H515" i="4"/>
  <c r="G515" i="4"/>
  <c r="P514" i="4"/>
  <c r="O514" i="4"/>
  <c r="N514" i="4"/>
  <c r="I514" i="4"/>
  <c r="H514" i="4"/>
  <c r="G514" i="4"/>
  <c r="P513" i="4"/>
  <c r="O513" i="4"/>
  <c r="N513" i="4"/>
  <c r="I513" i="4"/>
  <c r="H513" i="4"/>
  <c r="G513" i="4"/>
  <c r="P512" i="4"/>
  <c r="O512" i="4"/>
  <c r="N512" i="4"/>
  <c r="I512" i="4"/>
  <c r="H512" i="4"/>
  <c r="G512" i="4"/>
  <c r="P511" i="4"/>
  <c r="O511" i="4"/>
  <c r="N511" i="4"/>
  <c r="I511" i="4"/>
  <c r="H511" i="4"/>
  <c r="G511" i="4"/>
  <c r="P510" i="4"/>
  <c r="O510" i="4"/>
  <c r="N510" i="4"/>
  <c r="I510" i="4"/>
  <c r="H510" i="4"/>
  <c r="G510" i="4"/>
  <c r="P509" i="4"/>
  <c r="O509" i="4"/>
  <c r="N509" i="4"/>
  <c r="I509" i="4"/>
  <c r="H509" i="4"/>
  <c r="G509" i="4"/>
  <c r="P508" i="4"/>
  <c r="O508" i="4"/>
  <c r="N508" i="4"/>
  <c r="I508" i="4"/>
  <c r="H508" i="4"/>
  <c r="G508" i="4"/>
  <c r="P507" i="4"/>
  <c r="O507" i="4"/>
  <c r="N507" i="4"/>
  <c r="I507" i="4"/>
  <c r="H507" i="4"/>
  <c r="G507" i="4"/>
  <c r="P506" i="4"/>
  <c r="O506" i="4"/>
  <c r="N506" i="4"/>
  <c r="I506" i="4"/>
  <c r="H506" i="4"/>
  <c r="G506" i="4"/>
  <c r="P505" i="4"/>
  <c r="O505" i="4"/>
  <c r="N505" i="4"/>
  <c r="I505" i="4"/>
  <c r="H505" i="4"/>
  <c r="G505" i="4"/>
  <c r="P504" i="4"/>
  <c r="O504" i="4"/>
  <c r="N504" i="4"/>
  <c r="I504" i="4"/>
  <c r="H504" i="4"/>
  <c r="G504" i="4"/>
  <c r="P503" i="4"/>
  <c r="O503" i="4"/>
  <c r="N503" i="4"/>
  <c r="I503" i="4"/>
  <c r="H503" i="4"/>
  <c r="G503" i="4"/>
  <c r="P502" i="4"/>
  <c r="O502" i="4"/>
  <c r="N502" i="4"/>
  <c r="I502" i="4"/>
  <c r="H502" i="4"/>
  <c r="G502" i="4"/>
  <c r="P501" i="4"/>
  <c r="O501" i="4"/>
  <c r="N501" i="4"/>
  <c r="I501" i="4"/>
  <c r="H501" i="4"/>
  <c r="G501" i="4"/>
  <c r="P500" i="4"/>
  <c r="O500" i="4"/>
  <c r="N500" i="4"/>
  <c r="I500" i="4"/>
  <c r="H500" i="4"/>
  <c r="G500" i="4"/>
  <c r="P499" i="4"/>
  <c r="O499" i="4"/>
  <c r="N499" i="4"/>
  <c r="I499" i="4"/>
  <c r="H499" i="4"/>
  <c r="G499" i="4"/>
  <c r="P498" i="4"/>
  <c r="O498" i="4"/>
  <c r="N498" i="4"/>
  <c r="I498" i="4"/>
  <c r="H498" i="4"/>
  <c r="G498" i="4"/>
  <c r="P497" i="4"/>
  <c r="O497" i="4"/>
  <c r="N497" i="4"/>
  <c r="I497" i="4"/>
  <c r="H497" i="4"/>
  <c r="G497" i="4"/>
  <c r="P496" i="4"/>
  <c r="O496" i="4"/>
  <c r="N496" i="4"/>
  <c r="I496" i="4"/>
  <c r="H496" i="4"/>
  <c r="G496" i="4"/>
  <c r="P495" i="4"/>
  <c r="O495" i="4"/>
  <c r="N495" i="4"/>
  <c r="I495" i="4"/>
  <c r="H495" i="4"/>
  <c r="G495" i="4"/>
  <c r="P494" i="4"/>
  <c r="O494" i="4"/>
  <c r="N494" i="4"/>
  <c r="I494" i="4"/>
  <c r="H494" i="4"/>
  <c r="G494" i="4"/>
  <c r="P493" i="4"/>
  <c r="O493" i="4"/>
  <c r="N493" i="4"/>
  <c r="I493" i="4"/>
  <c r="H493" i="4"/>
  <c r="G493" i="4"/>
  <c r="P492" i="4"/>
  <c r="O492" i="4"/>
  <c r="N492" i="4"/>
  <c r="I492" i="4"/>
  <c r="H492" i="4"/>
  <c r="G492" i="4"/>
  <c r="P491" i="4"/>
  <c r="O491" i="4"/>
  <c r="N491" i="4"/>
  <c r="I491" i="4"/>
  <c r="H491" i="4"/>
  <c r="G491" i="4"/>
  <c r="P490" i="4"/>
  <c r="O490" i="4"/>
  <c r="N490" i="4"/>
  <c r="I490" i="4"/>
  <c r="H490" i="4"/>
  <c r="G490" i="4"/>
  <c r="P489" i="4"/>
  <c r="O489" i="4"/>
  <c r="N489" i="4"/>
  <c r="I489" i="4"/>
  <c r="H489" i="4"/>
  <c r="G489" i="4"/>
  <c r="P488" i="4"/>
  <c r="O488" i="4"/>
  <c r="N488" i="4"/>
  <c r="I488" i="4"/>
  <c r="H488" i="4"/>
  <c r="G488" i="4"/>
  <c r="P487" i="4"/>
  <c r="O487" i="4"/>
  <c r="N487" i="4"/>
  <c r="I487" i="4"/>
  <c r="H487" i="4"/>
  <c r="G487" i="4"/>
  <c r="P486" i="4"/>
  <c r="O486" i="4"/>
  <c r="N486" i="4"/>
  <c r="I486" i="4"/>
  <c r="H486" i="4"/>
  <c r="G486" i="4"/>
  <c r="P485" i="4"/>
  <c r="O485" i="4"/>
  <c r="N485" i="4"/>
  <c r="I485" i="4"/>
  <c r="H485" i="4"/>
  <c r="G485" i="4"/>
  <c r="P484" i="4"/>
  <c r="O484" i="4"/>
  <c r="N484" i="4"/>
  <c r="I484" i="4"/>
  <c r="H484" i="4"/>
  <c r="G484" i="4"/>
  <c r="P483" i="4"/>
  <c r="O483" i="4"/>
  <c r="N483" i="4"/>
  <c r="I483" i="4"/>
  <c r="H483" i="4"/>
  <c r="G483" i="4"/>
  <c r="P482" i="4"/>
  <c r="O482" i="4"/>
  <c r="N482" i="4"/>
  <c r="I482" i="4"/>
  <c r="H482" i="4"/>
  <c r="G482" i="4"/>
  <c r="P481" i="4"/>
  <c r="O481" i="4"/>
  <c r="N481" i="4"/>
  <c r="I481" i="4"/>
  <c r="H481" i="4"/>
  <c r="G481" i="4"/>
  <c r="P480" i="4"/>
  <c r="O480" i="4"/>
  <c r="N480" i="4"/>
  <c r="I480" i="4"/>
  <c r="H480" i="4"/>
  <c r="G480" i="4"/>
  <c r="P479" i="4"/>
  <c r="O479" i="4"/>
  <c r="N479" i="4"/>
  <c r="I479" i="4"/>
  <c r="H479" i="4"/>
  <c r="G479" i="4"/>
  <c r="P478" i="4"/>
  <c r="O478" i="4"/>
  <c r="N478" i="4"/>
  <c r="I478" i="4"/>
  <c r="H478" i="4"/>
  <c r="G478" i="4"/>
  <c r="P477" i="4"/>
  <c r="O477" i="4"/>
  <c r="N477" i="4"/>
  <c r="I477" i="4"/>
  <c r="H477" i="4"/>
  <c r="G477" i="4"/>
  <c r="P476" i="4"/>
  <c r="O476" i="4"/>
  <c r="N476" i="4"/>
  <c r="I476" i="4"/>
  <c r="H476" i="4"/>
  <c r="G476" i="4"/>
  <c r="P475" i="4"/>
  <c r="O475" i="4"/>
  <c r="N475" i="4"/>
  <c r="I475" i="4"/>
  <c r="H475" i="4"/>
  <c r="G475" i="4"/>
  <c r="P474" i="4"/>
  <c r="O474" i="4"/>
  <c r="N474" i="4"/>
  <c r="I474" i="4"/>
  <c r="H474" i="4"/>
  <c r="G474" i="4"/>
  <c r="P473" i="4"/>
  <c r="O473" i="4"/>
  <c r="N473" i="4"/>
  <c r="I473" i="4"/>
  <c r="H473" i="4"/>
  <c r="G473" i="4"/>
  <c r="P472" i="4"/>
  <c r="O472" i="4"/>
  <c r="N472" i="4"/>
  <c r="I472" i="4"/>
  <c r="H472" i="4"/>
  <c r="G472" i="4"/>
  <c r="P471" i="4"/>
  <c r="O471" i="4"/>
  <c r="N471" i="4"/>
  <c r="I471" i="4"/>
  <c r="H471" i="4"/>
  <c r="G471" i="4"/>
  <c r="P470" i="4"/>
  <c r="O470" i="4"/>
  <c r="N470" i="4"/>
  <c r="I470" i="4"/>
  <c r="H470" i="4"/>
  <c r="G470" i="4"/>
  <c r="P469" i="4"/>
  <c r="O469" i="4"/>
  <c r="N469" i="4"/>
  <c r="I469" i="4"/>
  <c r="H469" i="4"/>
  <c r="G469" i="4"/>
  <c r="P468" i="4"/>
  <c r="O468" i="4"/>
  <c r="N468" i="4"/>
  <c r="I468" i="4"/>
  <c r="H468" i="4"/>
  <c r="G468" i="4"/>
  <c r="P467" i="4"/>
  <c r="O467" i="4"/>
  <c r="N467" i="4"/>
  <c r="I467" i="4"/>
  <c r="H467" i="4"/>
  <c r="G467" i="4"/>
  <c r="P466" i="4"/>
  <c r="O466" i="4"/>
  <c r="N466" i="4"/>
  <c r="I466" i="4"/>
  <c r="H466" i="4"/>
  <c r="G466" i="4"/>
  <c r="P465" i="4"/>
  <c r="O465" i="4"/>
  <c r="N465" i="4"/>
  <c r="I465" i="4"/>
  <c r="H465" i="4"/>
  <c r="G465" i="4"/>
  <c r="P464" i="4"/>
  <c r="O464" i="4"/>
  <c r="N464" i="4"/>
  <c r="I464" i="4"/>
  <c r="H464" i="4"/>
  <c r="G464" i="4"/>
  <c r="P463" i="4"/>
  <c r="O463" i="4"/>
  <c r="N463" i="4"/>
  <c r="I463" i="4"/>
  <c r="H463" i="4"/>
  <c r="G463" i="4"/>
  <c r="P462" i="4"/>
  <c r="O462" i="4"/>
  <c r="N462" i="4"/>
  <c r="I462" i="4"/>
  <c r="H462" i="4"/>
  <c r="G462" i="4"/>
  <c r="P461" i="4"/>
  <c r="O461" i="4"/>
  <c r="N461" i="4"/>
  <c r="I461" i="4"/>
  <c r="H461" i="4"/>
  <c r="G461" i="4"/>
  <c r="P460" i="4"/>
  <c r="O460" i="4"/>
  <c r="N460" i="4"/>
  <c r="I460" i="4"/>
  <c r="H460" i="4"/>
  <c r="G460" i="4"/>
  <c r="P459" i="4"/>
  <c r="O459" i="4"/>
  <c r="N459" i="4"/>
  <c r="I459" i="4"/>
  <c r="H459" i="4"/>
  <c r="G459" i="4"/>
  <c r="P458" i="4"/>
  <c r="O458" i="4"/>
  <c r="N458" i="4"/>
  <c r="I458" i="4"/>
  <c r="H458" i="4"/>
  <c r="G458" i="4"/>
  <c r="P457" i="4"/>
  <c r="O457" i="4"/>
  <c r="N457" i="4"/>
  <c r="I457" i="4"/>
  <c r="H457" i="4"/>
  <c r="G457" i="4"/>
  <c r="P456" i="4"/>
  <c r="O456" i="4"/>
  <c r="N456" i="4"/>
  <c r="I456" i="4"/>
  <c r="H456" i="4"/>
  <c r="G456" i="4"/>
  <c r="P455" i="4"/>
  <c r="O455" i="4"/>
  <c r="N455" i="4"/>
  <c r="I455" i="4"/>
  <c r="H455" i="4"/>
  <c r="G455" i="4"/>
  <c r="P454" i="4"/>
  <c r="O454" i="4"/>
  <c r="N454" i="4"/>
  <c r="I454" i="4"/>
  <c r="H454" i="4"/>
  <c r="G454" i="4"/>
  <c r="P453" i="4"/>
  <c r="O453" i="4"/>
  <c r="N453" i="4"/>
  <c r="I453" i="4"/>
  <c r="H453" i="4"/>
  <c r="G453" i="4"/>
  <c r="P452" i="4"/>
  <c r="O452" i="4"/>
  <c r="N452" i="4"/>
  <c r="I452" i="4"/>
  <c r="H452" i="4"/>
  <c r="G452" i="4"/>
  <c r="P451" i="4"/>
  <c r="O451" i="4"/>
  <c r="N451" i="4"/>
  <c r="I451" i="4"/>
  <c r="H451" i="4"/>
  <c r="G451" i="4"/>
  <c r="P450" i="4"/>
  <c r="O450" i="4"/>
  <c r="N450" i="4"/>
  <c r="I450" i="4"/>
  <c r="H450" i="4"/>
  <c r="G450" i="4"/>
  <c r="P449" i="4"/>
  <c r="O449" i="4"/>
  <c r="N449" i="4"/>
  <c r="I449" i="4"/>
  <c r="H449" i="4"/>
  <c r="G449" i="4"/>
  <c r="P448" i="4"/>
  <c r="O448" i="4"/>
  <c r="N448" i="4"/>
  <c r="I448" i="4"/>
  <c r="H448" i="4"/>
  <c r="G448" i="4"/>
  <c r="P447" i="4"/>
  <c r="O447" i="4"/>
  <c r="N447" i="4"/>
  <c r="I447" i="4"/>
  <c r="H447" i="4"/>
  <c r="G447" i="4"/>
  <c r="P446" i="4"/>
  <c r="O446" i="4"/>
  <c r="N446" i="4"/>
  <c r="I446" i="4"/>
  <c r="H446" i="4"/>
  <c r="G446" i="4"/>
  <c r="P445" i="4"/>
  <c r="O445" i="4"/>
  <c r="N445" i="4"/>
  <c r="I445" i="4"/>
  <c r="H445" i="4"/>
  <c r="G445" i="4"/>
  <c r="P444" i="4"/>
  <c r="O444" i="4"/>
  <c r="N444" i="4"/>
  <c r="I444" i="4"/>
  <c r="H444" i="4"/>
  <c r="G444" i="4"/>
  <c r="P443" i="4"/>
  <c r="O443" i="4"/>
  <c r="N443" i="4"/>
  <c r="I443" i="4"/>
  <c r="H443" i="4"/>
  <c r="G443" i="4"/>
  <c r="P442" i="4"/>
  <c r="O442" i="4"/>
  <c r="N442" i="4"/>
  <c r="I442" i="4"/>
  <c r="H442" i="4"/>
  <c r="G442" i="4"/>
  <c r="P441" i="4"/>
  <c r="O441" i="4"/>
  <c r="N441" i="4"/>
  <c r="I441" i="4"/>
  <c r="H441" i="4"/>
  <c r="G441" i="4"/>
  <c r="P440" i="4"/>
  <c r="O440" i="4"/>
  <c r="N440" i="4"/>
  <c r="I440" i="4"/>
  <c r="H440" i="4"/>
  <c r="G440" i="4"/>
  <c r="P439" i="4"/>
  <c r="O439" i="4"/>
  <c r="N439" i="4"/>
  <c r="I439" i="4"/>
  <c r="H439" i="4"/>
  <c r="G439" i="4"/>
  <c r="P438" i="4"/>
  <c r="O438" i="4"/>
  <c r="N438" i="4"/>
  <c r="I438" i="4"/>
  <c r="H438" i="4"/>
  <c r="G438" i="4"/>
  <c r="P437" i="4"/>
  <c r="O437" i="4"/>
  <c r="N437" i="4"/>
  <c r="I437" i="4"/>
  <c r="H437" i="4"/>
  <c r="G437" i="4"/>
  <c r="P436" i="4"/>
  <c r="O436" i="4"/>
  <c r="N436" i="4"/>
  <c r="I436" i="4"/>
  <c r="H436" i="4"/>
  <c r="G436" i="4"/>
  <c r="P435" i="4"/>
  <c r="O435" i="4"/>
  <c r="N435" i="4"/>
  <c r="I435" i="4"/>
  <c r="H435" i="4"/>
  <c r="G435" i="4"/>
  <c r="P434" i="4"/>
  <c r="O434" i="4"/>
  <c r="N434" i="4"/>
  <c r="I434" i="4"/>
  <c r="H434" i="4"/>
  <c r="G434" i="4"/>
  <c r="P433" i="4"/>
  <c r="O433" i="4"/>
  <c r="N433" i="4"/>
  <c r="I433" i="4"/>
  <c r="H433" i="4"/>
  <c r="G433" i="4"/>
  <c r="P432" i="4"/>
  <c r="O432" i="4"/>
  <c r="N432" i="4"/>
  <c r="I432" i="4"/>
  <c r="H432" i="4"/>
  <c r="G432" i="4"/>
  <c r="P431" i="4"/>
  <c r="O431" i="4"/>
  <c r="N431" i="4"/>
  <c r="I431" i="4"/>
  <c r="H431" i="4"/>
  <c r="G431" i="4"/>
  <c r="P430" i="4"/>
  <c r="O430" i="4"/>
  <c r="N430" i="4"/>
  <c r="I430" i="4"/>
  <c r="H430" i="4"/>
  <c r="G430" i="4"/>
  <c r="P429" i="4"/>
  <c r="O429" i="4"/>
  <c r="N429" i="4"/>
  <c r="I429" i="4"/>
  <c r="H429" i="4"/>
  <c r="G429" i="4"/>
  <c r="P428" i="4"/>
  <c r="O428" i="4"/>
  <c r="N428" i="4"/>
  <c r="I428" i="4"/>
  <c r="H428" i="4"/>
  <c r="G428" i="4"/>
  <c r="P427" i="4"/>
  <c r="O427" i="4"/>
  <c r="N427" i="4"/>
  <c r="I427" i="4"/>
  <c r="H427" i="4"/>
  <c r="G427" i="4"/>
  <c r="P426" i="4"/>
  <c r="O426" i="4"/>
  <c r="N426" i="4"/>
  <c r="I426" i="4"/>
  <c r="H426" i="4"/>
  <c r="G426" i="4"/>
  <c r="P425" i="4"/>
  <c r="O425" i="4"/>
  <c r="N425" i="4"/>
  <c r="I425" i="4"/>
  <c r="H425" i="4"/>
  <c r="G425" i="4"/>
  <c r="P424" i="4"/>
  <c r="O424" i="4"/>
  <c r="N424" i="4"/>
  <c r="I424" i="4"/>
  <c r="H424" i="4"/>
  <c r="G424" i="4"/>
  <c r="P423" i="4"/>
  <c r="O423" i="4"/>
  <c r="N423" i="4"/>
  <c r="I423" i="4"/>
  <c r="H423" i="4"/>
  <c r="G423" i="4"/>
  <c r="P422" i="4"/>
  <c r="O422" i="4"/>
  <c r="N422" i="4"/>
  <c r="I422" i="4"/>
  <c r="H422" i="4"/>
  <c r="G422" i="4"/>
  <c r="P421" i="4"/>
  <c r="O421" i="4"/>
  <c r="N421" i="4"/>
  <c r="I421" i="4"/>
  <c r="H421" i="4"/>
  <c r="G421" i="4"/>
  <c r="P420" i="4"/>
  <c r="O420" i="4"/>
  <c r="N420" i="4"/>
  <c r="I420" i="4"/>
  <c r="H420" i="4"/>
  <c r="G420" i="4"/>
  <c r="P419" i="4"/>
  <c r="O419" i="4"/>
  <c r="N419" i="4"/>
  <c r="I419" i="4"/>
  <c r="H419" i="4"/>
  <c r="G419" i="4"/>
  <c r="P418" i="4"/>
  <c r="O418" i="4"/>
  <c r="N418" i="4"/>
  <c r="I418" i="4"/>
  <c r="H418" i="4"/>
  <c r="G418" i="4"/>
  <c r="P417" i="4"/>
  <c r="O417" i="4"/>
  <c r="N417" i="4"/>
  <c r="I417" i="4"/>
  <c r="H417" i="4"/>
  <c r="G417" i="4"/>
  <c r="P416" i="4"/>
  <c r="O416" i="4"/>
  <c r="N416" i="4"/>
  <c r="I416" i="4"/>
  <c r="H416" i="4"/>
  <c r="G416" i="4"/>
  <c r="P415" i="4"/>
  <c r="O415" i="4"/>
  <c r="N415" i="4"/>
  <c r="I415" i="4"/>
  <c r="H415" i="4"/>
  <c r="G415" i="4"/>
  <c r="P414" i="4"/>
  <c r="O414" i="4"/>
  <c r="N414" i="4"/>
  <c r="I414" i="4"/>
  <c r="H414" i="4"/>
  <c r="G414" i="4"/>
  <c r="P413" i="4"/>
  <c r="O413" i="4"/>
  <c r="N413" i="4"/>
  <c r="I413" i="4"/>
  <c r="H413" i="4"/>
  <c r="G413" i="4"/>
  <c r="P412" i="4"/>
  <c r="O412" i="4"/>
  <c r="N412" i="4"/>
  <c r="I412" i="4"/>
  <c r="H412" i="4"/>
  <c r="G412" i="4"/>
  <c r="P411" i="4"/>
  <c r="O411" i="4"/>
  <c r="N411" i="4"/>
  <c r="I411" i="4"/>
  <c r="H411" i="4"/>
  <c r="G411" i="4"/>
  <c r="P410" i="4"/>
  <c r="O410" i="4"/>
  <c r="N410" i="4"/>
  <c r="I410" i="4"/>
  <c r="H410" i="4"/>
  <c r="G410" i="4"/>
  <c r="P409" i="4"/>
  <c r="O409" i="4"/>
  <c r="N409" i="4"/>
  <c r="I409" i="4"/>
  <c r="H409" i="4"/>
  <c r="G409" i="4"/>
  <c r="P408" i="4"/>
  <c r="O408" i="4"/>
  <c r="N408" i="4"/>
  <c r="I408" i="4"/>
  <c r="H408" i="4"/>
  <c r="G408" i="4"/>
  <c r="P407" i="4"/>
  <c r="O407" i="4"/>
  <c r="N407" i="4"/>
  <c r="I407" i="4"/>
  <c r="H407" i="4"/>
  <c r="G407" i="4"/>
  <c r="P406" i="4"/>
  <c r="O406" i="4"/>
  <c r="N406" i="4"/>
  <c r="I406" i="4"/>
  <c r="H406" i="4"/>
  <c r="G406" i="4"/>
  <c r="P405" i="4"/>
  <c r="O405" i="4"/>
  <c r="N405" i="4"/>
  <c r="I405" i="4"/>
  <c r="H405" i="4"/>
  <c r="G405" i="4"/>
  <c r="P404" i="4"/>
  <c r="O404" i="4"/>
  <c r="N404" i="4"/>
  <c r="I404" i="4"/>
  <c r="H404" i="4"/>
  <c r="G404" i="4"/>
  <c r="P403" i="4"/>
  <c r="O403" i="4"/>
  <c r="N403" i="4"/>
  <c r="I403" i="4"/>
  <c r="H403" i="4"/>
  <c r="G403" i="4"/>
  <c r="P402" i="4"/>
  <c r="O402" i="4"/>
  <c r="N402" i="4"/>
  <c r="I402" i="4"/>
  <c r="H402" i="4"/>
  <c r="G402" i="4"/>
  <c r="P401" i="4"/>
  <c r="O401" i="4"/>
  <c r="N401" i="4"/>
  <c r="I401" i="4"/>
  <c r="H401" i="4"/>
  <c r="G401" i="4"/>
  <c r="P400" i="4"/>
  <c r="O400" i="4"/>
  <c r="N400" i="4"/>
  <c r="I400" i="4"/>
  <c r="H400" i="4"/>
  <c r="G400" i="4"/>
  <c r="P399" i="4"/>
  <c r="O399" i="4"/>
  <c r="N399" i="4"/>
  <c r="I399" i="4"/>
  <c r="H399" i="4"/>
  <c r="G399" i="4"/>
  <c r="P398" i="4"/>
  <c r="O398" i="4"/>
  <c r="N398" i="4"/>
  <c r="I398" i="4"/>
  <c r="H398" i="4"/>
  <c r="G398" i="4"/>
  <c r="P397" i="4"/>
  <c r="O397" i="4"/>
  <c r="N397" i="4"/>
  <c r="I397" i="4"/>
  <c r="H397" i="4"/>
  <c r="G397" i="4"/>
  <c r="P396" i="4"/>
  <c r="O396" i="4"/>
  <c r="N396" i="4"/>
  <c r="I396" i="4"/>
  <c r="H396" i="4"/>
  <c r="G396" i="4"/>
  <c r="P395" i="4"/>
  <c r="O395" i="4"/>
  <c r="N395" i="4"/>
  <c r="I395" i="4"/>
  <c r="H395" i="4"/>
  <c r="G395" i="4"/>
  <c r="P394" i="4"/>
  <c r="O394" i="4"/>
  <c r="N394" i="4"/>
  <c r="I394" i="4"/>
  <c r="H394" i="4"/>
  <c r="G394" i="4"/>
  <c r="P393" i="4"/>
  <c r="O393" i="4"/>
  <c r="N393" i="4"/>
  <c r="I393" i="4"/>
  <c r="H393" i="4"/>
  <c r="G393" i="4"/>
  <c r="P392" i="4"/>
  <c r="O392" i="4"/>
  <c r="N392" i="4"/>
  <c r="I392" i="4"/>
  <c r="H392" i="4"/>
  <c r="G392" i="4"/>
  <c r="P391" i="4"/>
  <c r="O391" i="4"/>
  <c r="N391" i="4"/>
  <c r="I391" i="4"/>
  <c r="H391" i="4"/>
  <c r="G391" i="4"/>
  <c r="P390" i="4"/>
  <c r="O390" i="4"/>
  <c r="N390" i="4"/>
  <c r="I390" i="4"/>
  <c r="H390" i="4"/>
  <c r="G390" i="4"/>
  <c r="P389" i="4"/>
  <c r="O389" i="4"/>
  <c r="N389" i="4"/>
  <c r="I389" i="4"/>
  <c r="H389" i="4"/>
  <c r="G389" i="4"/>
  <c r="P388" i="4"/>
  <c r="O388" i="4"/>
  <c r="N388" i="4"/>
  <c r="I388" i="4"/>
  <c r="H388" i="4"/>
  <c r="G388" i="4"/>
  <c r="P387" i="4"/>
  <c r="O387" i="4"/>
  <c r="N387" i="4"/>
  <c r="I387" i="4"/>
  <c r="H387" i="4"/>
  <c r="G387" i="4"/>
  <c r="P386" i="4"/>
  <c r="O386" i="4"/>
  <c r="N386" i="4"/>
  <c r="I386" i="4"/>
  <c r="H386" i="4"/>
  <c r="G386" i="4"/>
  <c r="P385" i="4"/>
  <c r="O385" i="4"/>
  <c r="N385" i="4"/>
  <c r="I385" i="4"/>
  <c r="H385" i="4"/>
  <c r="G385" i="4"/>
  <c r="P384" i="4"/>
  <c r="O384" i="4"/>
  <c r="N384" i="4"/>
  <c r="I384" i="4"/>
  <c r="H384" i="4"/>
  <c r="G384" i="4"/>
  <c r="P383" i="4"/>
  <c r="O383" i="4"/>
  <c r="N383" i="4"/>
  <c r="I383" i="4"/>
  <c r="H383" i="4"/>
  <c r="G383" i="4"/>
  <c r="P382" i="4"/>
  <c r="O382" i="4"/>
  <c r="N382" i="4"/>
  <c r="I382" i="4"/>
  <c r="H382" i="4"/>
  <c r="G382" i="4"/>
  <c r="P381" i="4"/>
  <c r="O381" i="4"/>
  <c r="N381" i="4"/>
  <c r="I381" i="4"/>
  <c r="H381" i="4"/>
  <c r="G381" i="4"/>
  <c r="P380" i="4"/>
  <c r="O380" i="4"/>
  <c r="N380" i="4"/>
  <c r="I380" i="4"/>
  <c r="H380" i="4"/>
  <c r="G380" i="4"/>
  <c r="P379" i="4"/>
  <c r="O379" i="4"/>
  <c r="N379" i="4"/>
  <c r="I379" i="4"/>
  <c r="H379" i="4"/>
  <c r="G379" i="4"/>
  <c r="P378" i="4"/>
  <c r="O378" i="4"/>
  <c r="N378" i="4"/>
  <c r="I378" i="4"/>
  <c r="H378" i="4"/>
  <c r="G378" i="4"/>
  <c r="P377" i="4"/>
  <c r="O377" i="4"/>
  <c r="N377" i="4"/>
  <c r="I377" i="4"/>
  <c r="H377" i="4"/>
  <c r="G377" i="4"/>
  <c r="P376" i="4"/>
  <c r="O376" i="4"/>
  <c r="N376" i="4"/>
  <c r="I376" i="4"/>
  <c r="H376" i="4"/>
  <c r="G376" i="4"/>
  <c r="P375" i="4"/>
  <c r="O375" i="4"/>
  <c r="N375" i="4"/>
  <c r="I375" i="4"/>
  <c r="H375" i="4"/>
  <c r="G375" i="4"/>
  <c r="P374" i="4"/>
  <c r="O374" i="4"/>
  <c r="N374" i="4"/>
  <c r="I374" i="4"/>
  <c r="H374" i="4"/>
  <c r="G374" i="4"/>
  <c r="P373" i="4"/>
  <c r="O373" i="4"/>
  <c r="N373" i="4"/>
  <c r="I373" i="4"/>
  <c r="H373" i="4"/>
  <c r="G373" i="4"/>
  <c r="P372" i="4"/>
  <c r="O372" i="4"/>
  <c r="N372" i="4"/>
  <c r="I372" i="4"/>
  <c r="H372" i="4"/>
  <c r="G372" i="4"/>
  <c r="P371" i="4"/>
  <c r="O371" i="4"/>
  <c r="N371" i="4"/>
  <c r="I371" i="4"/>
  <c r="H371" i="4"/>
  <c r="G371" i="4"/>
  <c r="P370" i="4"/>
  <c r="O370" i="4"/>
  <c r="N370" i="4"/>
  <c r="I370" i="4"/>
  <c r="H370" i="4"/>
  <c r="G370" i="4"/>
  <c r="P369" i="4"/>
  <c r="O369" i="4"/>
  <c r="N369" i="4"/>
  <c r="I369" i="4"/>
  <c r="H369" i="4"/>
  <c r="G369" i="4"/>
  <c r="P368" i="4"/>
  <c r="O368" i="4"/>
  <c r="N368" i="4"/>
  <c r="I368" i="4"/>
  <c r="H368" i="4"/>
  <c r="G368" i="4"/>
  <c r="P367" i="4"/>
  <c r="O367" i="4"/>
  <c r="N367" i="4"/>
  <c r="I367" i="4"/>
  <c r="H367" i="4"/>
  <c r="G367" i="4"/>
  <c r="P366" i="4"/>
  <c r="O366" i="4"/>
  <c r="N366" i="4"/>
  <c r="I366" i="4"/>
  <c r="H366" i="4"/>
  <c r="G366" i="4"/>
  <c r="P365" i="4"/>
  <c r="O365" i="4"/>
  <c r="N365" i="4"/>
  <c r="I365" i="4"/>
  <c r="H365" i="4"/>
  <c r="G365" i="4"/>
  <c r="P364" i="4"/>
  <c r="O364" i="4"/>
  <c r="N364" i="4"/>
  <c r="I364" i="4"/>
  <c r="H364" i="4"/>
  <c r="G364" i="4"/>
  <c r="P363" i="4"/>
  <c r="O363" i="4"/>
  <c r="N363" i="4"/>
  <c r="I363" i="4"/>
  <c r="H363" i="4"/>
  <c r="G363" i="4"/>
  <c r="P362" i="4"/>
  <c r="O362" i="4"/>
  <c r="N362" i="4"/>
  <c r="I362" i="4"/>
  <c r="H362" i="4"/>
  <c r="G362" i="4"/>
  <c r="P361" i="4"/>
  <c r="O361" i="4"/>
  <c r="N361" i="4"/>
  <c r="I361" i="4"/>
  <c r="H361" i="4"/>
  <c r="G361" i="4"/>
  <c r="P360" i="4"/>
  <c r="O360" i="4"/>
  <c r="N360" i="4"/>
  <c r="I360" i="4"/>
  <c r="H360" i="4"/>
  <c r="G360" i="4"/>
  <c r="P359" i="4"/>
  <c r="O359" i="4"/>
  <c r="N359" i="4"/>
  <c r="I359" i="4"/>
  <c r="H359" i="4"/>
  <c r="G359" i="4"/>
  <c r="P358" i="4"/>
  <c r="O358" i="4"/>
  <c r="N358" i="4"/>
  <c r="I358" i="4"/>
  <c r="H358" i="4"/>
  <c r="G358" i="4"/>
  <c r="P357" i="4"/>
  <c r="O357" i="4"/>
  <c r="N357" i="4"/>
  <c r="I357" i="4"/>
  <c r="H357" i="4"/>
  <c r="G357" i="4"/>
  <c r="P356" i="4"/>
  <c r="O356" i="4"/>
  <c r="N356" i="4"/>
  <c r="I356" i="4"/>
  <c r="H356" i="4"/>
  <c r="G356" i="4"/>
  <c r="P355" i="4"/>
  <c r="O355" i="4"/>
  <c r="N355" i="4"/>
  <c r="I355" i="4"/>
  <c r="H355" i="4"/>
  <c r="G355" i="4"/>
  <c r="P354" i="4"/>
  <c r="O354" i="4"/>
  <c r="N354" i="4"/>
  <c r="I354" i="4"/>
  <c r="H354" i="4"/>
  <c r="G354" i="4"/>
  <c r="P353" i="4"/>
  <c r="O353" i="4"/>
  <c r="N353" i="4"/>
  <c r="I353" i="4"/>
  <c r="H353" i="4"/>
  <c r="G353" i="4"/>
  <c r="P352" i="4"/>
  <c r="O352" i="4"/>
  <c r="N352" i="4"/>
  <c r="I352" i="4"/>
  <c r="H352" i="4"/>
  <c r="G352" i="4"/>
  <c r="P351" i="4"/>
  <c r="O351" i="4"/>
  <c r="N351" i="4"/>
  <c r="I351" i="4"/>
  <c r="H351" i="4"/>
  <c r="G351" i="4"/>
  <c r="P350" i="4"/>
  <c r="O350" i="4"/>
  <c r="N350" i="4"/>
  <c r="I350" i="4"/>
  <c r="H350" i="4"/>
  <c r="G350" i="4"/>
  <c r="P349" i="4"/>
  <c r="O349" i="4"/>
  <c r="N349" i="4"/>
  <c r="I349" i="4"/>
  <c r="H349" i="4"/>
  <c r="G349" i="4"/>
  <c r="P348" i="4"/>
  <c r="O348" i="4"/>
  <c r="N348" i="4"/>
  <c r="I348" i="4"/>
  <c r="H348" i="4"/>
  <c r="G348" i="4"/>
  <c r="P347" i="4"/>
  <c r="O347" i="4"/>
  <c r="N347" i="4"/>
  <c r="I347" i="4"/>
  <c r="H347" i="4"/>
  <c r="G347" i="4"/>
  <c r="P346" i="4"/>
  <c r="O346" i="4"/>
  <c r="N346" i="4"/>
  <c r="I346" i="4"/>
  <c r="H346" i="4"/>
  <c r="G346" i="4"/>
  <c r="P345" i="4"/>
  <c r="O345" i="4"/>
  <c r="N345" i="4"/>
  <c r="I345" i="4"/>
  <c r="H345" i="4"/>
  <c r="G345" i="4"/>
  <c r="P344" i="4"/>
  <c r="O344" i="4"/>
  <c r="N344" i="4"/>
  <c r="I344" i="4"/>
  <c r="H344" i="4"/>
  <c r="G344" i="4"/>
  <c r="P343" i="4"/>
  <c r="O343" i="4"/>
  <c r="N343" i="4"/>
  <c r="I343" i="4"/>
  <c r="H343" i="4"/>
  <c r="G343" i="4"/>
  <c r="P342" i="4"/>
  <c r="O342" i="4"/>
  <c r="N342" i="4"/>
  <c r="I342" i="4"/>
  <c r="H342" i="4"/>
  <c r="G342" i="4"/>
  <c r="P341" i="4"/>
  <c r="O341" i="4"/>
  <c r="N341" i="4"/>
  <c r="I341" i="4"/>
  <c r="H341" i="4"/>
  <c r="G341" i="4"/>
  <c r="P340" i="4"/>
  <c r="O340" i="4"/>
  <c r="N340" i="4"/>
  <c r="I340" i="4"/>
  <c r="H340" i="4"/>
  <c r="G340" i="4"/>
  <c r="P339" i="4"/>
  <c r="O339" i="4"/>
  <c r="N339" i="4"/>
  <c r="I339" i="4"/>
  <c r="H339" i="4"/>
  <c r="G339" i="4"/>
  <c r="P338" i="4"/>
  <c r="O338" i="4"/>
  <c r="N338" i="4"/>
  <c r="I338" i="4"/>
  <c r="H338" i="4"/>
  <c r="G338" i="4"/>
  <c r="P337" i="4"/>
  <c r="O337" i="4"/>
  <c r="N337" i="4"/>
  <c r="I337" i="4"/>
  <c r="H337" i="4"/>
  <c r="G337" i="4"/>
  <c r="P336" i="4"/>
  <c r="O336" i="4"/>
  <c r="N336" i="4"/>
  <c r="I336" i="4"/>
  <c r="H336" i="4"/>
  <c r="G336" i="4"/>
  <c r="P335" i="4"/>
  <c r="O335" i="4"/>
  <c r="N335" i="4"/>
  <c r="I335" i="4"/>
  <c r="H335" i="4"/>
  <c r="G335" i="4"/>
  <c r="P334" i="4"/>
  <c r="O334" i="4"/>
  <c r="N334" i="4"/>
  <c r="I334" i="4"/>
  <c r="H334" i="4"/>
  <c r="G334" i="4"/>
  <c r="P333" i="4"/>
  <c r="O333" i="4"/>
  <c r="N333" i="4"/>
  <c r="I333" i="4"/>
  <c r="H333" i="4"/>
  <c r="G333" i="4"/>
  <c r="P332" i="4"/>
  <c r="O332" i="4"/>
  <c r="N332" i="4"/>
  <c r="I332" i="4"/>
  <c r="H332" i="4"/>
  <c r="G332" i="4"/>
  <c r="P331" i="4"/>
  <c r="O331" i="4"/>
  <c r="N331" i="4"/>
  <c r="I331" i="4"/>
  <c r="H331" i="4"/>
  <c r="G331" i="4"/>
  <c r="P330" i="4"/>
  <c r="O330" i="4"/>
  <c r="N330" i="4"/>
  <c r="I330" i="4"/>
  <c r="H330" i="4"/>
  <c r="G330" i="4"/>
  <c r="P329" i="4"/>
  <c r="O329" i="4"/>
  <c r="N329" i="4"/>
  <c r="I329" i="4"/>
  <c r="H329" i="4"/>
  <c r="G329" i="4"/>
  <c r="P328" i="4"/>
  <c r="O328" i="4"/>
  <c r="N328" i="4"/>
  <c r="I328" i="4"/>
  <c r="H328" i="4"/>
  <c r="G328" i="4"/>
  <c r="P327" i="4"/>
  <c r="O327" i="4"/>
  <c r="N327" i="4"/>
  <c r="I327" i="4"/>
  <c r="H327" i="4"/>
  <c r="G327" i="4"/>
  <c r="P326" i="4"/>
  <c r="O326" i="4"/>
  <c r="N326" i="4"/>
  <c r="I326" i="4"/>
  <c r="H326" i="4"/>
  <c r="G326" i="4"/>
  <c r="P325" i="4"/>
  <c r="O325" i="4"/>
  <c r="N325" i="4"/>
  <c r="I325" i="4"/>
  <c r="H325" i="4"/>
  <c r="G325" i="4"/>
  <c r="P324" i="4"/>
  <c r="O324" i="4"/>
  <c r="N324" i="4"/>
  <c r="I324" i="4"/>
  <c r="H324" i="4"/>
  <c r="G324" i="4"/>
  <c r="P323" i="4"/>
  <c r="O323" i="4"/>
  <c r="N323" i="4"/>
  <c r="I323" i="4"/>
  <c r="H323" i="4"/>
  <c r="G323" i="4"/>
  <c r="P322" i="4"/>
  <c r="O322" i="4"/>
  <c r="N322" i="4"/>
  <c r="I322" i="4"/>
  <c r="H322" i="4"/>
  <c r="G322" i="4"/>
  <c r="P321" i="4"/>
  <c r="O321" i="4"/>
  <c r="N321" i="4"/>
  <c r="I321" i="4"/>
  <c r="H321" i="4"/>
  <c r="G321" i="4"/>
  <c r="P320" i="4"/>
  <c r="O320" i="4"/>
  <c r="N320" i="4"/>
  <c r="I320" i="4"/>
  <c r="H320" i="4"/>
  <c r="G320" i="4"/>
  <c r="P319" i="4"/>
  <c r="O319" i="4"/>
  <c r="N319" i="4"/>
  <c r="I319" i="4"/>
  <c r="H319" i="4"/>
  <c r="G319" i="4"/>
  <c r="P318" i="4"/>
  <c r="O318" i="4"/>
  <c r="N318" i="4"/>
  <c r="I318" i="4"/>
  <c r="H318" i="4"/>
  <c r="G318" i="4"/>
  <c r="P317" i="4"/>
  <c r="O317" i="4"/>
  <c r="N317" i="4"/>
  <c r="I317" i="4"/>
  <c r="H317" i="4"/>
  <c r="G317" i="4"/>
  <c r="P316" i="4"/>
  <c r="O316" i="4"/>
  <c r="N316" i="4"/>
  <c r="I316" i="4"/>
  <c r="H316" i="4"/>
  <c r="G316" i="4"/>
  <c r="P315" i="4"/>
  <c r="O315" i="4"/>
  <c r="N315" i="4"/>
  <c r="I315" i="4"/>
  <c r="H315" i="4"/>
  <c r="G315" i="4"/>
  <c r="P314" i="4"/>
  <c r="O314" i="4"/>
  <c r="N314" i="4"/>
  <c r="I314" i="4"/>
  <c r="H314" i="4"/>
  <c r="G314" i="4"/>
  <c r="P313" i="4"/>
  <c r="O313" i="4"/>
  <c r="N313" i="4"/>
  <c r="I313" i="4"/>
  <c r="H313" i="4"/>
  <c r="G313" i="4"/>
  <c r="P312" i="4"/>
  <c r="O312" i="4"/>
  <c r="N312" i="4"/>
  <c r="I312" i="4"/>
  <c r="H312" i="4"/>
  <c r="G312" i="4"/>
  <c r="P311" i="4"/>
  <c r="O311" i="4"/>
  <c r="N311" i="4"/>
  <c r="I311" i="4"/>
  <c r="H311" i="4"/>
  <c r="G311" i="4"/>
  <c r="P310" i="4"/>
  <c r="O310" i="4"/>
  <c r="N310" i="4"/>
  <c r="I310" i="4"/>
  <c r="H310" i="4"/>
  <c r="G310" i="4"/>
  <c r="P309" i="4"/>
  <c r="O309" i="4"/>
  <c r="N309" i="4"/>
  <c r="I309" i="4"/>
  <c r="H309" i="4"/>
  <c r="G309" i="4"/>
  <c r="P308" i="4"/>
  <c r="O308" i="4"/>
  <c r="N308" i="4"/>
  <c r="I308" i="4"/>
  <c r="H308" i="4"/>
  <c r="G308" i="4"/>
  <c r="P307" i="4"/>
  <c r="O307" i="4"/>
  <c r="N307" i="4"/>
  <c r="I307" i="4"/>
  <c r="H307" i="4"/>
  <c r="G307" i="4"/>
  <c r="P306" i="4"/>
  <c r="O306" i="4"/>
  <c r="N306" i="4"/>
  <c r="I306" i="4"/>
  <c r="H306" i="4"/>
  <c r="G306" i="4"/>
  <c r="P305" i="4"/>
  <c r="O305" i="4"/>
  <c r="N305" i="4"/>
  <c r="I305" i="4"/>
  <c r="H305" i="4"/>
  <c r="G305" i="4"/>
  <c r="P304" i="4"/>
  <c r="O304" i="4"/>
  <c r="N304" i="4"/>
  <c r="I304" i="4"/>
  <c r="H304" i="4"/>
  <c r="G304" i="4"/>
  <c r="P303" i="4"/>
  <c r="O303" i="4"/>
  <c r="N303" i="4"/>
  <c r="I303" i="4"/>
  <c r="H303" i="4"/>
  <c r="G303" i="4"/>
  <c r="P302" i="4"/>
  <c r="O302" i="4"/>
  <c r="N302" i="4"/>
  <c r="I302" i="4"/>
  <c r="H302" i="4"/>
  <c r="G302" i="4"/>
  <c r="P301" i="4"/>
  <c r="O301" i="4"/>
  <c r="N301" i="4"/>
  <c r="I301" i="4"/>
  <c r="H301" i="4"/>
  <c r="G301" i="4"/>
  <c r="P300" i="4"/>
  <c r="O300" i="4"/>
  <c r="N300" i="4"/>
  <c r="I300" i="4"/>
  <c r="H300" i="4"/>
  <c r="G300" i="4"/>
  <c r="P299" i="4"/>
  <c r="O299" i="4"/>
  <c r="N299" i="4"/>
  <c r="I299" i="4"/>
  <c r="H299" i="4"/>
  <c r="G299" i="4"/>
  <c r="P298" i="4"/>
  <c r="O298" i="4"/>
  <c r="N298" i="4"/>
  <c r="I298" i="4"/>
  <c r="H298" i="4"/>
  <c r="G298" i="4"/>
  <c r="P297" i="4"/>
  <c r="O297" i="4"/>
  <c r="N297" i="4"/>
  <c r="I297" i="4"/>
  <c r="H297" i="4"/>
  <c r="G297" i="4"/>
  <c r="P296" i="4"/>
  <c r="O296" i="4"/>
  <c r="N296" i="4"/>
  <c r="I296" i="4"/>
  <c r="H296" i="4"/>
  <c r="G296" i="4"/>
  <c r="P295" i="4"/>
  <c r="O295" i="4"/>
  <c r="N295" i="4"/>
  <c r="I295" i="4"/>
  <c r="H295" i="4"/>
  <c r="G295" i="4"/>
  <c r="P294" i="4"/>
  <c r="O294" i="4"/>
  <c r="N294" i="4"/>
  <c r="I294" i="4"/>
  <c r="H294" i="4"/>
  <c r="G294" i="4"/>
  <c r="P293" i="4"/>
  <c r="O293" i="4"/>
  <c r="N293" i="4"/>
  <c r="I293" i="4"/>
  <c r="H293" i="4"/>
  <c r="G293" i="4"/>
  <c r="P292" i="4"/>
  <c r="O292" i="4"/>
  <c r="N292" i="4"/>
  <c r="I292" i="4"/>
  <c r="H292" i="4"/>
  <c r="G292" i="4"/>
  <c r="P291" i="4"/>
  <c r="O291" i="4"/>
  <c r="N291" i="4"/>
  <c r="I291" i="4"/>
  <c r="H291" i="4"/>
  <c r="G291" i="4"/>
  <c r="P290" i="4"/>
  <c r="O290" i="4"/>
  <c r="N290" i="4"/>
  <c r="I290" i="4"/>
  <c r="H290" i="4"/>
  <c r="G290" i="4"/>
  <c r="P289" i="4"/>
  <c r="O289" i="4"/>
  <c r="N289" i="4"/>
  <c r="I289" i="4"/>
  <c r="H289" i="4"/>
  <c r="G289" i="4"/>
  <c r="P288" i="4"/>
  <c r="O288" i="4"/>
  <c r="N288" i="4"/>
  <c r="I288" i="4"/>
  <c r="H288" i="4"/>
  <c r="G288" i="4"/>
  <c r="P287" i="4"/>
  <c r="O287" i="4"/>
  <c r="N287" i="4"/>
  <c r="I287" i="4"/>
  <c r="H287" i="4"/>
  <c r="G287" i="4"/>
  <c r="P286" i="4"/>
  <c r="O286" i="4"/>
  <c r="N286" i="4"/>
  <c r="I286" i="4"/>
  <c r="H286" i="4"/>
  <c r="G286" i="4"/>
  <c r="P285" i="4"/>
  <c r="O285" i="4"/>
  <c r="N285" i="4"/>
  <c r="I285" i="4"/>
  <c r="H285" i="4"/>
  <c r="G285" i="4"/>
  <c r="P284" i="4"/>
  <c r="O284" i="4"/>
  <c r="N284" i="4"/>
  <c r="I284" i="4"/>
  <c r="H284" i="4"/>
  <c r="G284" i="4"/>
  <c r="P283" i="4"/>
  <c r="O283" i="4"/>
  <c r="N283" i="4"/>
  <c r="I283" i="4"/>
  <c r="H283" i="4"/>
  <c r="G283" i="4"/>
  <c r="P282" i="4"/>
  <c r="O282" i="4"/>
  <c r="N282" i="4"/>
  <c r="I282" i="4"/>
  <c r="H282" i="4"/>
  <c r="G282" i="4"/>
  <c r="P281" i="4"/>
  <c r="O281" i="4"/>
  <c r="N281" i="4"/>
  <c r="I281" i="4"/>
  <c r="H281" i="4"/>
  <c r="G281" i="4"/>
  <c r="P280" i="4"/>
  <c r="O280" i="4"/>
  <c r="N280" i="4"/>
  <c r="I280" i="4"/>
  <c r="H280" i="4"/>
  <c r="G280" i="4"/>
  <c r="P279" i="4"/>
  <c r="O279" i="4"/>
  <c r="N279" i="4"/>
  <c r="I279" i="4"/>
  <c r="H279" i="4"/>
  <c r="G279" i="4"/>
  <c r="P278" i="4"/>
  <c r="O278" i="4"/>
  <c r="N278" i="4"/>
  <c r="I278" i="4"/>
  <c r="H278" i="4"/>
  <c r="G278" i="4"/>
  <c r="P277" i="4"/>
  <c r="O277" i="4"/>
  <c r="N277" i="4"/>
  <c r="I277" i="4"/>
  <c r="H277" i="4"/>
  <c r="G277" i="4"/>
  <c r="P276" i="4"/>
  <c r="O276" i="4"/>
  <c r="N276" i="4"/>
  <c r="I276" i="4"/>
  <c r="H276" i="4"/>
  <c r="G276" i="4"/>
  <c r="P275" i="4"/>
  <c r="O275" i="4"/>
  <c r="N275" i="4"/>
  <c r="I275" i="4"/>
  <c r="H275" i="4"/>
  <c r="G275" i="4"/>
  <c r="P274" i="4"/>
  <c r="O274" i="4"/>
  <c r="N274" i="4"/>
  <c r="I274" i="4"/>
  <c r="H274" i="4"/>
  <c r="G274" i="4"/>
  <c r="P273" i="4"/>
  <c r="O273" i="4"/>
  <c r="N273" i="4"/>
  <c r="I273" i="4"/>
  <c r="H273" i="4"/>
  <c r="G273" i="4"/>
  <c r="P272" i="4"/>
  <c r="O272" i="4"/>
  <c r="N272" i="4"/>
  <c r="I272" i="4"/>
  <c r="H272" i="4"/>
  <c r="G272" i="4"/>
  <c r="P271" i="4"/>
  <c r="O271" i="4"/>
  <c r="N271" i="4"/>
  <c r="I271" i="4"/>
  <c r="H271" i="4"/>
  <c r="G271" i="4"/>
  <c r="P270" i="4"/>
  <c r="O270" i="4"/>
  <c r="N270" i="4"/>
  <c r="I270" i="4"/>
  <c r="H270" i="4"/>
  <c r="G270" i="4"/>
  <c r="P269" i="4"/>
  <c r="O269" i="4"/>
  <c r="N269" i="4"/>
  <c r="I269" i="4"/>
  <c r="H269" i="4"/>
  <c r="G269" i="4"/>
  <c r="P268" i="4"/>
  <c r="O268" i="4"/>
  <c r="N268" i="4"/>
  <c r="I268" i="4"/>
  <c r="H268" i="4"/>
  <c r="G268" i="4"/>
  <c r="P267" i="4"/>
  <c r="O267" i="4"/>
  <c r="N267" i="4"/>
  <c r="I267" i="4"/>
  <c r="H267" i="4"/>
  <c r="G267" i="4"/>
  <c r="P266" i="4"/>
  <c r="O266" i="4"/>
  <c r="N266" i="4"/>
  <c r="I266" i="4"/>
  <c r="H266" i="4"/>
  <c r="G266" i="4"/>
  <c r="P265" i="4"/>
  <c r="O265" i="4"/>
  <c r="N265" i="4"/>
  <c r="I265" i="4"/>
  <c r="H265" i="4"/>
  <c r="G265" i="4"/>
  <c r="P264" i="4"/>
  <c r="O264" i="4"/>
  <c r="N264" i="4"/>
  <c r="I264" i="4"/>
  <c r="H264" i="4"/>
  <c r="G264" i="4"/>
  <c r="P263" i="4"/>
  <c r="O263" i="4"/>
  <c r="N263" i="4"/>
  <c r="I263" i="4"/>
  <c r="H263" i="4"/>
  <c r="G263" i="4"/>
  <c r="P262" i="4"/>
  <c r="O262" i="4"/>
  <c r="N262" i="4"/>
  <c r="I262" i="4"/>
  <c r="H262" i="4"/>
  <c r="G262" i="4"/>
  <c r="P261" i="4"/>
  <c r="O261" i="4"/>
  <c r="N261" i="4"/>
  <c r="I261" i="4"/>
  <c r="H261" i="4"/>
  <c r="G261" i="4"/>
  <c r="P260" i="4"/>
  <c r="O260" i="4"/>
  <c r="N260" i="4"/>
  <c r="I260" i="4"/>
  <c r="H260" i="4"/>
  <c r="G260" i="4"/>
  <c r="P259" i="4"/>
  <c r="O259" i="4"/>
  <c r="N259" i="4"/>
  <c r="I259" i="4"/>
  <c r="H259" i="4"/>
  <c r="G259" i="4"/>
  <c r="P258" i="4"/>
  <c r="O258" i="4"/>
  <c r="N258" i="4"/>
  <c r="I258" i="4"/>
  <c r="H258" i="4"/>
  <c r="G258" i="4"/>
  <c r="P257" i="4"/>
  <c r="O257" i="4"/>
  <c r="N257" i="4"/>
  <c r="I257" i="4"/>
  <c r="H257" i="4"/>
  <c r="G257" i="4"/>
  <c r="P256" i="4"/>
  <c r="O256" i="4"/>
  <c r="N256" i="4"/>
  <c r="I256" i="4"/>
  <c r="H256" i="4"/>
  <c r="G256" i="4"/>
  <c r="P255" i="4"/>
  <c r="O255" i="4"/>
  <c r="N255" i="4"/>
  <c r="I255" i="4"/>
  <c r="H255" i="4"/>
  <c r="G255" i="4"/>
  <c r="P254" i="4"/>
  <c r="O254" i="4"/>
  <c r="N254" i="4"/>
  <c r="I254" i="4"/>
  <c r="H254" i="4"/>
  <c r="G254" i="4"/>
  <c r="P253" i="4"/>
  <c r="O253" i="4"/>
  <c r="N253" i="4"/>
  <c r="I253" i="4"/>
  <c r="H253" i="4"/>
  <c r="G253" i="4"/>
  <c r="P252" i="4"/>
  <c r="O252" i="4"/>
  <c r="N252" i="4"/>
  <c r="I252" i="4"/>
  <c r="H252" i="4"/>
  <c r="G252" i="4"/>
  <c r="P251" i="4"/>
  <c r="O251" i="4"/>
  <c r="N251" i="4"/>
  <c r="I251" i="4"/>
  <c r="H251" i="4"/>
  <c r="G251" i="4"/>
  <c r="P250" i="4"/>
  <c r="O250" i="4"/>
  <c r="N250" i="4"/>
  <c r="I250" i="4"/>
  <c r="H250" i="4"/>
  <c r="G250" i="4"/>
  <c r="P249" i="4"/>
  <c r="O249" i="4"/>
  <c r="N249" i="4"/>
  <c r="I249" i="4"/>
  <c r="H249" i="4"/>
  <c r="G249" i="4"/>
  <c r="P248" i="4"/>
  <c r="O248" i="4"/>
  <c r="N248" i="4"/>
  <c r="I248" i="4"/>
  <c r="H248" i="4"/>
  <c r="G248" i="4"/>
  <c r="P247" i="4"/>
  <c r="O247" i="4"/>
  <c r="N247" i="4"/>
  <c r="I247" i="4"/>
  <c r="H247" i="4"/>
  <c r="G247" i="4"/>
  <c r="P246" i="4"/>
  <c r="O246" i="4"/>
  <c r="N246" i="4"/>
  <c r="I246" i="4"/>
  <c r="H246" i="4"/>
  <c r="G246" i="4"/>
  <c r="P245" i="4"/>
  <c r="O245" i="4"/>
  <c r="N245" i="4"/>
  <c r="I245" i="4"/>
  <c r="H245" i="4"/>
  <c r="G245" i="4"/>
  <c r="P244" i="4"/>
  <c r="O244" i="4"/>
  <c r="N244" i="4"/>
  <c r="I244" i="4"/>
  <c r="H244" i="4"/>
  <c r="G244" i="4"/>
  <c r="P243" i="4"/>
  <c r="O243" i="4"/>
  <c r="N243" i="4"/>
  <c r="I243" i="4"/>
  <c r="H243" i="4"/>
  <c r="G243" i="4"/>
  <c r="P242" i="4"/>
  <c r="O242" i="4"/>
  <c r="N242" i="4"/>
  <c r="I242" i="4"/>
  <c r="H242" i="4"/>
  <c r="G242" i="4"/>
  <c r="P241" i="4"/>
  <c r="O241" i="4"/>
  <c r="N241" i="4"/>
  <c r="I241" i="4"/>
  <c r="H241" i="4"/>
  <c r="G241" i="4"/>
  <c r="P240" i="4"/>
  <c r="O240" i="4"/>
  <c r="N240" i="4"/>
  <c r="I240" i="4"/>
  <c r="H240" i="4"/>
  <c r="G240" i="4"/>
  <c r="P239" i="4"/>
  <c r="O239" i="4"/>
  <c r="N239" i="4"/>
  <c r="I239" i="4"/>
  <c r="H239" i="4"/>
  <c r="G239" i="4"/>
  <c r="P238" i="4"/>
  <c r="O238" i="4"/>
  <c r="N238" i="4"/>
  <c r="I238" i="4"/>
  <c r="H238" i="4"/>
  <c r="G238" i="4"/>
  <c r="P237" i="4"/>
  <c r="O237" i="4"/>
  <c r="N237" i="4"/>
  <c r="I237" i="4"/>
  <c r="H237" i="4"/>
  <c r="G237" i="4"/>
  <c r="P236" i="4"/>
  <c r="O236" i="4"/>
  <c r="N236" i="4"/>
  <c r="I236" i="4"/>
  <c r="H236" i="4"/>
  <c r="G236" i="4"/>
  <c r="P235" i="4"/>
  <c r="O235" i="4"/>
  <c r="N235" i="4"/>
  <c r="I235" i="4"/>
  <c r="H235" i="4"/>
  <c r="G235" i="4"/>
  <c r="P234" i="4"/>
  <c r="O234" i="4"/>
  <c r="N234" i="4"/>
  <c r="I234" i="4"/>
  <c r="H234" i="4"/>
  <c r="G234" i="4"/>
  <c r="P233" i="4"/>
  <c r="O233" i="4"/>
  <c r="N233" i="4"/>
  <c r="I233" i="4"/>
  <c r="H233" i="4"/>
  <c r="G233" i="4"/>
  <c r="P232" i="4"/>
  <c r="O232" i="4"/>
  <c r="N232" i="4"/>
  <c r="I232" i="4"/>
  <c r="H232" i="4"/>
  <c r="G232" i="4"/>
  <c r="P231" i="4"/>
  <c r="O231" i="4"/>
  <c r="N231" i="4"/>
  <c r="I231" i="4"/>
  <c r="H231" i="4"/>
  <c r="G231" i="4"/>
  <c r="P230" i="4"/>
  <c r="O230" i="4"/>
  <c r="N230" i="4"/>
  <c r="I230" i="4"/>
  <c r="H230" i="4"/>
  <c r="G230" i="4"/>
  <c r="P229" i="4"/>
  <c r="O229" i="4"/>
  <c r="N229" i="4"/>
  <c r="I229" i="4"/>
  <c r="H229" i="4"/>
  <c r="G229" i="4"/>
  <c r="P228" i="4"/>
  <c r="O228" i="4"/>
  <c r="N228" i="4"/>
  <c r="I228" i="4"/>
  <c r="H228" i="4"/>
  <c r="G228" i="4"/>
  <c r="P227" i="4"/>
  <c r="O227" i="4"/>
  <c r="N227" i="4"/>
  <c r="I227" i="4"/>
  <c r="H227" i="4"/>
  <c r="G227" i="4"/>
  <c r="P226" i="4"/>
  <c r="O226" i="4"/>
  <c r="N226" i="4"/>
  <c r="I226" i="4"/>
  <c r="H226" i="4"/>
  <c r="G226" i="4"/>
  <c r="P225" i="4"/>
  <c r="O225" i="4"/>
  <c r="N225" i="4"/>
  <c r="I225" i="4"/>
  <c r="H225" i="4"/>
  <c r="G225" i="4"/>
  <c r="P224" i="4"/>
  <c r="O224" i="4"/>
  <c r="N224" i="4"/>
  <c r="I224" i="4"/>
  <c r="H224" i="4"/>
  <c r="G224" i="4"/>
  <c r="P223" i="4"/>
  <c r="O223" i="4"/>
  <c r="N223" i="4"/>
  <c r="I223" i="4"/>
  <c r="H223" i="4"/>
  <c r="G223" i="4"/>
  <c r="P222" i="4"/>
  <c r="O222" i="4"/>
  <c r="N222" i="4"/>
  <c r="I222" i="4"/>
  <c r="H222" i="4"/>
  <c r="G222" i="4"/>
  <c r="P221" i="4"/>
  <c r="O221" i="4"/>
  <c r="N221" i="4"/>
  <c r="I221" i="4"/>
  <c r="H221" i="4"/>
  <c r="G221" i="4"/>
  <c r="P220" i="4"/>
  <c r="O220" i="4"/>
  <c r="N220" i="4"/>
  <c r="I220" i="4"/>
  <c r="H220" i="4"/>
  <c r="G220" i="4"/>
  <c r="P219" i="4"/>
  <c r="O219" i="4"/>
  <c r="N219" i="4"/>
  <c r="I219" i="4"/>
  <c r="H219" i="4"/>
  <c r="G219" i="4"/>
  <c r="P218" i="4"/>
  <c r="O218" i="4"/>
  <c r="N218" i="4"/>
  <c r="I218" i="4"/>
  <c r="H218" i="4"/>
  <c r="G218" i="4"/>
  <c r="P217" i="4"/>
  <c r="O217" i="4"/>
  <c r="N217" i="4"/>
  <c r="I217" i="4"/>
  <c r="H217" i="4"/>
  <c r="G217" i="4"/>
  <c r="P216" i="4"/>
  <c r="O216" i="4"/>
  <c r="N216" i="4"/>
  <c r="I216" i="4"/>
  <c r="H216" i="4"/>
  <c r="G216" i="4"/>
  <c r="P215" i="4"/>
  <c r="O215" i="4"/>
  <c r="N215" i="4"/>
  <c r="I215" i="4"/>
  <c r="H215" i="4"/>
  <c r="G215" i="4"/>
  <c r="P214" i="4"/>
  <c r="O214" i="4"/>
  <c r="N214" i="4"/>
  <c r="I214" i="4"/>
  <c r="H214" i="4"/>
  <c r="G214" i="4"/>
  <c r="P213" i="4"/>
  <c r="O213" i="4"/>
  <c r="N213" i="4"/>
  <c r="I213" i="4"/>
  <c r="H213" i="4"/>
  <c r="G213" i="4"/>
  <c r="P212" i="4"/>
  <c r="O212" i="4"/>
  <c r="N212" i="4"/>
  <c r="I212" i="4"/>
  <c r="H212" i="4"/>
  <c r="G212" i="4"/>
  <c r="P211" i="4"/>
  <c r="O211" i="4"/>
  <c r="N211" i="4"/>
  <c r="I211" i="4"/>
  <c r="H211" i="4"/>
  <c r="G211" i="4"/>
  <c r="P210" i="4"/>
  <c r="O210" i="4"/>
  <c r="N210" i="4"/>
  <c r="I210" i="4"/>
  <c r="H210" i="4"/>
  <c r="G210" i="4"/>
  <c r="P209" i="4"/>
  <c r="O209" i="4"/>
  <c r="N209" i="4"/>
  <c r="I209" i="4"/>
  <c r="H209" i="4"/>
  <c r="G209" i="4"/>
  <c r="P208" i="4"/>
  <c r="O208" i="4"/>
  <c r="N208" i="4"/>
  <c r="I208" i="4"/>
  <c r="H208" i="4"/>
  <c r="G208" i="4"/>
  <c r="P207" i="4"/>
  <c r="O207" i="4"/>
  <c r="N207" i="4"/>
  <c r="I207" i="4"/>
  <c r="H207" i="4"/>
  <c r="G207" i="4"/>
  <c r="P206" i="4"/>
  <c r="O206" i="4"/>
  <c r="N206" i="4"/>
  <c r="I206" i="4"/>
  <c r="H206" i="4"/>
  <c r="G206" i="4"/>
  <c r="P205" i="4"/>
  <c r="O205" i="4"/>
  <c r="N205" i="4"/>
  <c r="I205" i="4"/>
  <c r="H205" i="4"/>
  <c r="G205" i="4"/>
  <c r="P204" i="4"/>
  <c r="O204" i="4"/>
  <c r="N204" i="4"/>
  <c r="I204" i="4"/>
  <c r="H204" i="4"/>
  <c r="G204" i="4"/>
  <c r="P203" i="4"/>
  <c r="O203" i="4"/>
  <c r="N203" i="4"/>
  <c r="I203" i="4"/>
  <c r="H203" i="4"/>
  <c r="G203" i="4"/>
  <c r="P202" i="4"/>
  <c r="O202" i="4"/>
  <c r="N202" i="4"/>
  <c r="I202" i="4"/>
  <c r="H202" i="4"/>
  <c r="G202" i="4"/>
  <c r="P201" i="4"/>
  <c r="O201" i="4"/>
  <c r="N201" i="4"/>
  <c r="I201" i="4"/>
  <c r="H201" i="4"/>
  <c r="G201" i="4"/>
  <c r="P200" i="4"/>
  <c r="O200" i="4"/>
  <c r="N200" i="4"/>
  <c r="I200" i="4"/>
  <c r="H200" i="4"/>
  <c r="G200" i="4"/>
  <c r="P199" i="4"/>
  <c r="O199" i="4"/>
  <c r="N199" i="4"/>
  <c r="I199" i="4"/>
  <c r="H199" i="4"/>
  <c r="G199" i="4"/>
  <c r="P198" i="4"/>
  <c r="O198" i="4"/>
  <c r="N198" i="4"/>
  <c r="I198" i="4"/>
  <c r="H198" i="4"/>
  <c r="G198" i="4"/>
  <c r="P197" i="4"/>
  <c r="O197" i="4"/>
  <c r="N197" i="4"/>
  <c r="I197" i="4"/>
  <c r="H197" i="4"/>
  <c r="G197" i="4"/>
  <c r="P196" i="4"/>
  <c r="O196" i="4"/>
  <c r="N196" i="4"/>
  <c r="I196" i="4"/>
  <c r="H196" i="4"/>
  <c r="G196" i="4"/>
  <c r="P195" i="4"/>
  <c r="O195" i="4"/>
  <c r="N195" i="4"/>
  <c r="I195" i="4"/>
  <c r="H195" i="4"/>
  <c r="G195" i="4"/>
  <c r="P194" i="4"/>
  <c r="O194" i="4"/>
  <c r="N194" i="4"/>
  <c r="I194" i="4"/>
  <c r="H194" i="4"/>
  <c r="G194" i="4"/>
  <c r="P193" i="4"/>
  <c r="O193" i="4"/>
  <c r="N193" i="4"/>
  <c r="I193" i="4"/>
  <c r="H193" i="4"/>
  <c r="G193" i="4"/>
  <c r="P192" i="4"/>
  <c r="O192" i="4"/>
  <c r="N192" i="4"/>
  <c r="I192" i="4"/>
  <c r="H192" i="4"/>
  <c r="G192" i="4"/>
  <c r="P191" i="4"/>
  <c r="O191" i="4"/>
  <c r="N191" i="4"/>
  <c r="I191" i="4"/>
  <c r="H191" i="4"/>
  <c r="G191" i="4"/>
  <c r="P190" i="4"/>
  <c r="O190" i="4"/>
  <c r="N190" i="4"/>
  <c r="I190" i="4"/>
  <c r="H190" i="4"/>
  <c r="G190" i="4"/>
  <c r="P189" i="4"/>
  <c r="O189" i="4"/>
  <c r="N189" i="4"/>
  <c r="I189" i="4"/>
  <c r="H189" i="4"/>
  <c r="G189" i="4"/>
  <c r="P188" i="4"/>
  <c r="O188" i="4"/>
  <c r="N188" i="4"/>
  <c r="I188" i="4"/>
  <c r="H188" i="4"/>
  <c r="G188" i="4"/>
  <c r="P187" i="4"/>
  <c r="O187" i="4"/>
  <c r="N187" i="4"/>
  <c r="I187" i="4"/>
  <c r="H187" i="4"/>
  <c r="G187" i="4"/>
  <c r="P186" i="4"/>
  <c r="O186" i="4"/>
  <c r="N186" i="4"/>
  <c r="I186" i="4"/>
  <c r="H186" i="4"/>
  <c r="G186" i="4"/>
  <c r="P185" i="4"/>
  <c r="O185" i="4"/>
  <c r="N185" i="4"/>
  <c r="I185" i="4"/>
  <c r="H185" i="4"/>
  <c r="G185" i="4"/>
  <c r="P184" i="4"/>
  <c r="O184" i="4"/>
  <c r="N184" i="4"/>
  <c r="I184" i="4"/>
  <c r="H184" i="4"/>
  <c r="G184" i="4"/>
  <c r="P183" i="4"/>
  <c r="O183" i="4"/>
  <c r="N183" i="4"/>
  <c r="I183" i="4"/>
  <c r="H183" i="4"/>
  <c r="G183" i="4"/>
  <c r="P182" i="4"/>
  <c r="O182" i="4"/>
  <c r="N182" i="4"/>
  <c r="I182" i="4"/>
  <c r="H182" i="4"/>
  <c r="G182" i="4"/>
  <c r="P181" i="4"/>
  <c r="O181" i="4"/>
  <c r="N181" i="4"/>
  <c r="I181" i="4"/>
  <c r="H181" i="4"/>
  <c r="G181" i="4"/>
  <c r="P180" i="4"/>
  <c r="O180" i="4"/>
  <c r="N180" i="4"/>
  <c r="I180" i="4"/>
  <c r="H180" i="4"/>
  <c r="G180" i="4"/>
  <c r="P179" i="4"/>
  <c r="O179" i="4"/>
  <c r="N179" i="4"/>
  <c r="I179" i="4"/>
  <c r="H179" i="4"/>
  <c r="G179" i="4"/>
  <c r="P178" i="4"/>
  <c r="O178" i="4"/>
  <c r="N178" i="4"/>
  <c r="I178" i="4"/>
  <c r="H178" i="4"/>
  <c r="G178" i="4"/>
  <c r="P177" i="4"/>
  <c r="O177" i="4"/>
  <c r="N177" i="4"/>
  <c r="I177" i="4"/>
  <c r="H177" i="4"/>
  <c r="G177" i="4"/>
  <c r="P176" i="4"/>
  <c r="O176" i="4"/>
  <c r="N176" i="4"/>
  <c r="I176" i="4"/>
  <c r="H176" i="4"/>
  <c r="G176" i="4"/>
  <c r="P175" i="4"/>
  <c r="O175" i="4"/>
  <c r="N175" i="4"/>
  <c r="I175" i="4"/>
  <c r="H175" i="4"/>
  <c r="G175" i="4"/>
  <c r="P174" i="4"/>
  <c r="O174" i="4"/>
  <c r="N174" i="4"/>
  <c r="I174" i="4"/>
  <c r="H174" i="4"/>
  <c r="G174" i="4"/>
  <c r="P173" i="4"/>
  <c r="O173" i="4"/>
  <c r="N173" i="4"/>
  <c r="I173" i="4"/>
  <c r="H173" i="4"/>
  <c r="G173" i="4"/>
  <c r="P172" i="4"/>
  <c r="O172" i="4"/>
  <c r="N172" i="4"/>
  <c r="I172" i="4"/>
  <c r="H172" i="4"/>
  <c r="G172" i="4"/>
  <c r="P171" i="4"/>
  <c r="O171" i="4"/>
  <c r="N171" i="4"/>
  <c r="I171" i="4"/>
  <c r="H171" i="4"/>
  <c r="G171" i="4"/>
  <c r="P170" i="4"/>
  <c r="O170" i="4"/>
  <c r="N170" i="4"/>
  <c r="I170" i="4"/>
  <c r="H170" i="4"/>
  <c r="G170" i="4"/>
  <c r="P169" i="4"/>
  <c r="O169" i="4"/>
  <c r="N169" i="4"/>
  <c r="I169" i="4"/>
  <c r="H169" i="4"/>
  <c r="G169" i="4"/>
  <c r="P168" i="4"/>
  <c r="O168" i="4"/>
  <c r="N168" i="4"/>
  <c r="I168" i="4"/>
  <c r="H168" i="4"/>
  <c r="G168" i="4"/>
  <c r="P167" i="4"/>
  <c r="O167" i="4"/>
  <c r="N167" i="4"/>
  <c r="I167" i="4"/>
  <c r="H167" i="4"/>
  <c r="G167" i="4"/>
  <c r="P166" i="4"/>
  <c r="O166" i="4"/>
  <c r="N166" i="4"/>
  <c r="I166" i="4"/>
  <c r="H166" i="4"/>
  <c r="G166" i="4"/>
  <c r="P165" i="4"/>
  <c r="O165" i="4"/>
  <c r="N165" i="4"/>
  <c r="I165" i="4"/>
  <c r="H165" i="4"/>
  <c r="G165" i="4"/>
  <c r="P164" i="4"/>
  <c r="O164" i="4"/>
  <c r="N164" i="4"/>
  <c r="I164" i="4"/>
  <c r="H164" i="4"/>
  <c r="G164" i="4"/>
  <c r="P163" i="4"/>
  <c r="O163" i="4"/>
  <c r="N163" i="4"/>
  <c r="I163" i="4"/>
  <c r="H163" i="4"/>
  <c r="G163" i="4"/>
  <c r="P162" i="4"/>
  <c r="O162" i="4"/>
  <c r="N162" i="4"/>
  <c r="I162" i="4"/>
  <c r="H162" i="4"/>
  <c r="G162" i="4"/>
  <c r="P161" i="4"/>
  <c r="O161" i="4"/>
  <c r="N161" i="4"/>
  <c r="I161" i="4"/>
  <c r="H161" i="4"/>
  <c r="G161" i="4"/>
  <c r="P160" i="4"/>
  <c r="O160" i="4"/>
  <c r="N160" i="4"/>
  <c r="I160" i="4"/>
  <c r="H160" i="4"/>
  <c r="G160" i="4"/>
  <c r="P159" i="4"/>
  <c r="O159" i="4"/>
  <c r="N159" i="4"/>
  <c r="I159" i="4"/>
  <c r="H159" i="4"/>
  <c r="G159" i="4"/>
  <c r="P158" i="4"/>
  <c r="O158" i="4"/>
  <c r="N158" i="4"/>
  <c r="I158" i="4"/>
  <c r="H158" i="4"/>
  <c r="G158" i="4"/>
  <c r="P157" i="4"/>
  <c r="O157" i="4"/>
  <c r="N157" i="4"/>
  <c r="I157" i="4"/>
  <c r="H157" i="4"/>
  <c r="G157" i="4"/>
  <c r="P156" i="4"/>
  <c r="O156" i="4"/>
  <c r="N156" i="4"/>
  <c r="I156" i="4"/>
  <c r="H156" i="4"/>
  <c r="G156" i="4"/>
  <c r="P155" i="4"/>
  <c r="O155" i="4"/>
  <c r="N155" i="4"/>
  <c r="I155" i="4"/>
  <c r="H155" i="4"/>
  <c r="G155" i="4"/>
  <c r="P154" i="4"/>
  <c r="O154" i="4"/>
  <c r="N154" i="4"/>
  <c r="I154" i="4"/>
  <c r="H154" i="4"/>
  <c r="G154" i="4"/>
  <c r="P153" i="4"/>
  <c r="O153" i="4"/>
  <c r="N153" i="4"/>
  <c r="I153" i="4"/>
  <c r="H153" i="4"/>
  <c r="G153" i="4"/>
  <c r="P152" i="4"/>
  <c r="O152" i="4"/>
  <c r="N152" i="4"/>
  <c r="I152" i="4"/>
  <c r="H152" i="4"/>
  <c r="G152" i="4"/>
  <c r="P151" i="4"/>
  <c r="O151" i="4"/>
  <c r="N151" i="4"/>
  <c r="I151" i="4"/>
  <c r="H151" i="4"/>
  <c r="G151" i="4"/>
  <c r="P150" i="4"/>
  <c r="O150" i="4"/>
  <c r="N150" i="4"/>
  <c r="I150" i="4"/>
  <c r="H150" i="4"/>
  <c r="G150" i="4"/>
  <c r="P149" i="4"/>
  <c r="O149" i="4"/>
  <c r="N149" i="4"/>
  <c r="I149" i="4"/>
  <c r="H149" i="4"/>
  <c r="G149" i="4"/>
  <c r="P148" i="4"/>
  <c r="O148" i="4"/>
  <c r="N148" i="4"/>
  <c r="I148" i="4"/>
  <c r="H148" i="4"/>
  <c r="G148" i="4"/>
  <c r="P147" i="4"/>
  <c r="O147" i="4"/>
  <c r="N147" i="4"/>
  <c r="I147" i="4"/>
  <c r="H147" i="4"/>
  <c r="G147" i="4"/>
  <c r="P146" i="4"/>
  <c r="O146" i="4"/>
  <c r="N146" i="4"/>
  <c r="I146" i="4"/>
  <c r="H146" i="4"/>
  <c r="G146" i="4"/>
  <c r="P145" i="4"/>
  <c r="O145" i="4"/>
  <c r="N145" i="4"/>
  <c r="I145" i="4"/>
  <c r="H145" i="4"/>
  <c r="G145" i="4"/>
  <c r="P144" i="4"/>
  <c r="O144" i="4"/>
  <c r="N144" i="4"/>
  <c r="I144" i="4"/>
  <c r="H144" i="4"/>
  <c r="G144" i="4"/>
  <c r="P143" i="4"/>
  <c r="O143" i="4"/>
  <c r="N143" i="4"/>
  <c r="I143" i="4"/>
  <c r="H143" i="4"/>
  <c r="G143" i="4"/>
  <c r="P142" i="4"/>
  <c r="O142" i="4"/>
  <c r="N142" i="4"/>
  <c r="I142" i="4"/>
  <c r="H142" i="4"/>
  <c r="G142" i="4"/>
  <c r="P141" i="4"/>
  <c r="O141" i="4"/>
  <c r="N141" i="4"/>
  <c r="I141" i="4"/>
  <c r="H141" i="4"/>
  <c r="G141" i="4"/>
  <c r="P140" i="4"/>
  <c r="O140" i="4"/>
  <c r="N140" i="4"/>
  <c r="I140" i="4"/>
  <c r="H140" i="4"/>
  <c r="G140" i="4"/>
  <c r="P139" i="4"/>
  <c r="O139" i="4"/>
  <c r="N139" i="4"/>
  <c r="I139" i="4"/>
  <c r="H139" i="4"/>
  <c r="G139" i="4"/>
  <c r="P138" i="4"/>
  <c r="O138" i="4"/>
  <c r="N138" i="4"/>
  <c r="I138" i="4"/>
  <c r="H138" i="4"/>
  <c r="G138" i="4"/>
  <c r="P137" i="4"/>
  <c r="O137" i="4"/>
  <c r="N137" i="4"/>
  <c r="I137" i="4"/>
  <c r="H137" i="4"/>
  <c r="G137" i="4"/>
  <c r="P136" i="4"/>
  <c r="O136" i="4"/>
  <c r="N136" i="4"/>
  <c r="I136" i="4"/>
  <c r="H136" i="4"/>
  <c r="G136" i="4"/>
  <c r="P135" i="4"/>
  <c r="O135" i="4"/>
  <c r="N135" i="4"/>
  <c r="I135" i="4"/>
  <c r="H135" i="4"/>
  <c r="G135" i="4"/>
  <c r="P134" i="4"/>
  <c r="O134" i="4"/>
  <c r="N134" i="4"/>
  <c r="I134" i="4"/>
  <c r="H134" i="4"/>
  <c r="G134" i="4"/>
  <c r="P133" i="4"/>
  <c r="O133" i="4"/>
  <c r="N133" i="4"/>
  <c r="I133" i="4"/>
  <c r="H133" i="4"/>
  <c r="G133" i="4"/>
  <c r="P132" i="4"/>
  <c r="O132" i="4"/>
  <c r="N132" i="4"/>
  <c r="I132" i="4"/>
  <c r="H132" i="4"/>
  <c r="G132" i="4"/>
  <c r="P131" i="4"/>
  <c r="O131" i="4"/>
  <c r="N131" i="4"/>
  <c r="I131" i="4"/>
  <c r="H131" i="4"/>
  <c r="G131" i="4"/>
  <c r="P130" i="4"/>
  <c r="O130" i="4"/>
  <c r="N130" i="4"/>
  <c r="I130" i="4"/>
  <c r="H130" i="4"/>
  <c r="G130" i="4"/>
  <c r="P129" i="4"/>
  <c r="O129" i="4"/>
  <c r="N129" i="4"/>
  <c r="I129" i="4"/>
  <c r="H129" i="4"/>
  <c r="G129" i="4"/>
  <c r="P128" i="4"/>
  <c r="O128" i="4"/>
  <c r="N128" i="4"/>
  <c r="I128" i="4"/>
  <c r="H128" i="4"/>
  <c r="G128" i="4"/>
  <c r="P127" i="4"/>
  <c r="O127" i="4"/>
  <c r="N127" i="4"/>
  <c r="I127" i="4"/>
  <c r="H127" i="4"/>
  <c r="G127" i="4"/>
  <c r="P126" i="4"/>
  <c r="O126" i="4"/>
  <c r="N126" i="4"/>
  <c r="I126" i="4"/>
  <c r="H126" i="4"/>
  <c r="G126" i="4"/>
  <c r="P125" i="4"/>
  <c r="O125" i="4"/>
  <c r="N125" i="4"/>
  <c r="I125" i="4"/>
  <c r="H125" i="4"/>
  <c r="G125" i="4"/>
  <c r="P124" i="4"/>
  <c r="O124" i="4"/>
  <c r="N124" i="4"/>
  <c r="I124" i="4"/>
  <c r="H124" i="4"/>
  <c r="G124" i="4"/>
  <c r="P123" i="4"/>
  <c r="O123" i="4"/>
  <c r="N123" i="4"/>
  <c r="I123" i="4"/>
  <c r="H123" i="4"/>
  <c r="G123" i="4"/>
  <c r="P122" i="4"/>
  <c r="O122" i="4"/>
  <c r="N122" i="4"/>
  <c r="I122" i="4"/>
  <c r="H122" i="4"/>
  <c r="G122" i="4"/>
  <c r="P121" i="4"/>
  <c r="O121" i="4"/>
  <c r="N121" i="4"/>
  <c r="I121" i="4"/>
  <c r="H121" i="4"/>
  <c r="G121" i="4"/>
  <c r="P120" i="4"/>
  <c r="O120" i="4"/>
  <c r="N120" i="4"/>
  <c r="I120" i="4"/>
  <c r="H120" i="4"/>
  <c r="G120" i="4"/>
  <c r="P119" i="4"/>
  <c r="O119" i="4"/>
  <c r="N119" i="4"/>
  <c r="I119" i="4"/>
  <c r="H119" i="4"/>
  <c r="G119" i="4"/>
  <c r="P118" i="4"/>
  <c r="O118" i="4"/>
  <c r="N118" i="4"/>
  <c r="I118" i="4"/>
  <c r="H118" i="4"/>
  <c r="G118" i="4"/>
  <c r="P117" i="4"/>
  <c r="O117" i="4"/>
  <c r="N117" i="4"/>
  <c r="I117" i="4"/>
  <c r="H117" i="4"/>
  <c r="G117" i="4"/>
  <c r="P116" i="4"/>
  <c r="O116" i="4"/>
  <c r="N116" i="4"/>
  <c r="I116" i="4"/>
  <c r="H116" i="4"/>
  <c r="G116" i="4"/>
  <c r="P115" i="4"/>
  <c r="O115" i="4"/>
  <c r="N115" i="4"/>
  <c r="I115" i="4"/>
  <c r="H115" i="4"/>
  <c r="G115" i="4"/>
  <c r="P114" i="4"/>
  <c r="O114" i="4"/>
  <c r="N114" i="4"/>
  <c r="I114" i="4"/>
  <c r="H114" i="4"/>
  <c r="G114" i="4"/>
  <c r="P113" i="4"/>
  <c r="O113" i="4"/>
  <c r="N113" i="4"/>
  <c r="I113" i="4"/>
  <c r="H113" i="4"/>
  <c r="G113" i="4"/>
  <c r="P112" i="4"/>
  <c r="O112" i="4"/>
  <c r="N112" i="4"/>
  <c r="I112" i="4"/>
  <c r="H112" i="4"/>
  <c r="G112" i="4"/>
  <c r="P111" i="4"/>
  <c r="O111" i="4"/>
  <c r="N111" i="4"/>
  <c r="I111" i="4"/>
  <c r="H111" i="4"/>
  <c r="G111" i="4"/>
  <c r="P110" i="4"/>
  <c r="O110" i="4"/>
  <c r="N110" i="4"/>
  <c r="I110" i="4"/>
  <c r="H110" i="4"/>
  <c r="G110" i="4"/>
  <c r="P109" i="4"/>
  <c r="O109" i="4"/>
  <c r="N109" i="4"/>
  <c r="I109" i="4"/>
  <c r="H109" i="4"/>
  <c r="G109" i="4"/>
  <c r="P108" i="4"/>
  <c r="O108" i="4"/>
  <c r="N108" i="4"/>
  <c r="I108" i="4"/>
  <c r="H108" i="4"/>
  <c r="G108" i="4"/>
  <c r="P107" i="4"/>
  <c r="O107" i="4"/>
  <c r="N107" i="4"/>
  <c r="I107" i="4"/>
  <c r="H107" i="4"/>
  <c r="G107" i="4"/>
  <c r="P106" i="4"/>
  <c r="O106" i="4"/>
  <c r="N106" i="4"/>
  <c r="I106" i="4"/>
  <c r="H106" i="4"/>
  <c r="G106" i="4"/>
  <c r="P105" i="4"/>
  <c r="O105" i="4"/>
  <c r="N105" i="4"/>
  <c r="I105" i="4"/>
  <c r="H105" i="4"/>
  <c r="G105" i="4"/>
  <c r="P104" i="4"/>
  <c r="O104" i="4"/>
  <c r="N104" i="4"/>
  <c r="I104" i="4"/>
  <c r="H104" i="4"/>
  <c r="G104" i="4"/>
  <c r="P103" i="4"/>
  <c r="O103" i="4"/>
  <c r="N103" i="4"/>
  <c r="I103" i="4"/>
  <c r="H103" i="4"/>
  <c r="G103" i="4"/>
  <c r="P102" i="4"/>
  <c r="O102" i="4"/>
  <c r="N102" i="4"/>
  <c r="I102" i="4"/>
  <c r="H102" i="4"/>
  <c r="G102" i="4"/>
  <c r="P101" i="4"/>
  <c r="O101" i="4"/>
  <c r="N101" i="4"/>
  <c r="I101" i="4"/>
  <c r="H101" i="4"/>
  <c r="G101" i="4"/>
  <c r="P100" i="4"/>
  <c r="O100" i="4"/>
  <c r="N100" i="4"/>
  <c r="I100" i="4"/>
  <c r="H100" i="4"/>
  <c r="G100" i="4"/>
  <c r="P99" i="4"/>
  <c r="O99" i="4"/>
  <c r="N99" i="4"/>
  <c r="I99" i="4"/>
  <c r="H99" i="4"/>
  <c r="G99" i="4"/>
  <c r="P98" i="4"/>
  <c r="O98" i="4"/>
  <c r="N98" i="4"/>
  <c r="I98" i="4"/>
  <c r="H98" i="4"/>
  <c r="G98" i="4"/>
  <c r="P97" i="4"/>
  <c r="O97" i="4"/>
  <c r="N97" i="4"/>
  <c r="I97" i="4"/>
  <c r="H97" i="4"/>
  <c r="G97" i="4"/>
  <c r="P96" i="4"/>
  <c r="O96" i="4"/>
  <c r="N96" i="4"/>
  <c r="I96" i="4"/>
  <c r="H96" i="4"/>
  <c r="G96" i="4"/>
  <c r="P95" i="4"/>
  <c r="O95" i="4"/>
  <c r="N95" i="4"/>
  <c r="I95" i="4"/>
  <c r="H95" i="4"/>
  <c r="G95" i="4"/>
  <c r="P94" i="4"/>
  <c r="O94" i="4"/>
  <c r="N94" i="4"/>
  <c r="I94" i="4"/>
  <c r="H94" i="4"/>
  <c r="G94" i="4"/>
  <c r="P93" i="4"/>
  <c r="O93" i="4"/>
  <c r="N93" i="4"/>
  <c r="I93" i="4"/>
  <c r="H93" i="4"/>
  <c r="G93" i="4"/>
  <c r="P92" i="4"/>
  <c r="O92" i="4"/>
  <c r="N92" i="4"/>
  <c r="I92" i="4"/>
  <c r="H92" i="4"/>
  <c r="G92" i="4"/>
  <c r="P91" i="4"/>
  <c r="O91" i="4"/>
  <c r="N91" i="4"/>
  <c r="I91" i="4"/>
  <c r="H91" i="4"/>
  <c r="G91" i="4"/>
  <c r="P90" i="4"/>
  <c r="O90" i="4"/>
  <c r="N90" i="4"/>
  <c r="I90" i="4"/>
  <c r="H90" i="4"/>
  <c r="G90" i="4"/>
  <c r="P89" i="4"/>
  <c r="O89" i="4"/>
  <c r="N89" i="4"/>
  <c r="I89" i="4"/>
  <c r="H89" i="4"/>
  <c r="G89" i="4"/>
  <c r="P88" i="4"/>
  <c r="O88" i="4"/>
  <c r="N88" i="4"/>
  <c r="I88" i="4"/>
  <c r="H88" i="4"/>
  <c r="G88" i="4"/>
  <c r="P87" i="4"/>
  <c r="O87" i="4"/>
  <c r="N87" i="4"/>
  <c r="I87" i="4"/>
  <c r="H87" i="4"/>
  <c r="G87" i="4"/>
  <c r="P86" i="4"/>
  <c r="O86" i="4"/>
  <c r="N86" i="4"/>
  <c r="I86" i="4"/>
  <c r="H86" i="4"/>
  <c r="G86" i="4"/>
  <c r="P85" i="4"/>
  <c r="O85" i="4"/>
  <c r="N85" i="4"/>
  <c r="I85" i="4"/>
  <c r="H85" i="4"/>
  <c r="G85" i="4"/>
  <c r="P84" i="4"/>
  <c r="O84" i="4"/>
  <c r="N84" i="4"/>
  <c r="I84" i="4"/>
  <c r="H84" i="4"/>
  <c r="G84" i="4"/>
  <c r="P83" i="4"/>
  <c r="O83" i="4"/>
  <c r="N83" i="4"/>
  <c r="I83" i="4"/>
  <c r="H83" i="4"/>
  <c r="G83" i="4"/>
  <c r="P82" i="4"/>
  <c r="O82" i="4"/>
  <c r="N82" i="4"/>
  <c r="I82" i="4"/>
  <c r="H82" i="4"/>
  <c r="G82" i="4"/>
  <c r="P81" i="4"/>
  <c r="O81" i="4"/>
  <c r="N81" i="4"/>
  <c r="I81" i="4"/>
  <c r="H81" i="4"/>
  <c r="G81" i="4"/>
  <c r="P80" i="4"/>
  <c r="O80" i="4"/>
  <c r="N80" i="4"/>
  <c r="I80" i="4"/>
  <c r="H80" i="4"/>
  <c r="G80" i="4"/>
  <c r="P79" i="4"/>
  <c r="O79" i="4"/>
  <c r="N79" i="4"/>
  <c r="I79" i="4"/>
  <c r="H79" i="4"/>
  <c r="G79" i="4"/>
  <c r="P78" i="4"/>
  <c r="O78" i="4"/>
  <c r="N78" i="4"/>
  <c r="I78" i="4"/>
  <c r="H78" i="4"/>
  <c r="G78" i="4"/>
  <c r="P77" i="4"/>
  <c r="O77" i="4"/>
  <c r="N77" i="4"/>
  <c r="I77" i="4"/>
  <c r="H77" i="4"/>
  <c r="G77" i="4"/>
  <c r="P76" i="4"/>
  <c r="O76" i="4"/>
  <c r="N76" i="4"/>
  <c r="I76" i="4"/>
  <c r="H76" i="4"/>
  <c r="G76" i="4"/>
  <c r="P75" i="4"/>
  <c r="O75" i="4"/>
  <c r="N75" i="4"/>
  <c r="I75" i="4"/>
  <c r="H75" i="4"/>
  <c r="G75" i="4"/>
  <c r="P74" i="4"/>
  <c r="O74" i="4"/>
  <c r="N74" i="4"/>
  <c r="I74" i="4"/>
  <c r="H74" i="4"/>
  <c r="G74" i="4"/>
  <c r="P73" i="4"/>
  <c r="O73" i="4"/>
  <c r="N73" i="4"/>
  <c r="I73" i="4"/>
  <c r="H73" i="4"/>
  <c r="G73" i="4"/>
  <c r="P72" i="4"/>
  <c r="O72" i="4"/>
  <c r="N72" i="4"/>
  <c r="I72" i="4"/>
  <c r="H72" i="4"/>
  <c r="G72" i="4"/>
  <c r="P71" i="4"/>
  <c r="O71" i="4"/>
  <c r="N71" i="4"/>
  <c r="I71" i="4"/>
  <c r="H71" i="4"/>
  <c r="G71" i="4"/>
  <c r="P70" i="4"/>
  <c r="O70" i="4"/>
  <c r="N70" i="4"/>
  <c r="I70" i="4"/>
  <c r="H70" i="4"/>
  <c r="G70" i="4"/>
  <c r="P69" i="4"/>
  <c r="O69" i="4"/>
  <c r="N69" i="4"/>
  <c r="I69" i="4"/>
  <c r="H69" i="4"/>
  <c r="G69" i="4"/>
  <c r="P68" i="4"/>
  <c r="O68" i="4"/>
  <c r="N68" i="4"/>
  <c r="I68" i="4"/>
  <c r="H68" i="4"/>
  <c r="G68" i="4"/>
  <c r="P67" i="4"/>
  <c r="O67" i="4"/>
  <c r="N67" i="4"/>
  <c r="I67" i="4"/>
  <c r="H67" i="4"/>
  <c r="G67" i="4"/>
  <c r="P66" i="4"/>
  <c r="O66" i="4"/>
  <c r="N66" i="4"/>
  <c r="I66" i="4"/>
  <c r="H66" i="4"/>
  <c r="G66" i="4"/>
  <c r="P65" i="4"/>
  <c r="O65" i="4"/>
  <c r="N65" i="4"/>
  <c r="I65" i="4"/>
  <c r="H65" i="4"/>
  <c r="G65" i="4"/>
  <c r="P64" i="4"/>
  <c r="O64" i="4"/>
  <c r="N64" i="4"/>
  <c r="I64" i="4"/>
  <c r="H64" i="4"/>
  <c r="G64" i="4"/>
  <c r="P63" i="4"/>
  <c r="O63" i="4"/>
  <c r="N63" i="4"/>
  <c r="I63" i="4"/>
  <c r="H63" i="4"/>
  <c r="G63" i="4"/>
  <c r="P62" i="4"/>
  <c r="O62" i="4"/>
  <c r="N62" i="4"/>
  <c r="I62" i="4"/>
  <c r="H62" i="4"/>
  <c r="G62" i="4"/>
  <c r="P61" i="4"/>
  <c r="O61" i="4"/>
  <c r="N61" i="4"/>
  <c r="I61" i="4"/>
  <c r="H61" i="4"/>
  <c r="G61" i="4"/>
  <c r="P60" i="4"/>
  <c r="O60" i="4"/>
  <c r="N60" i="4"/>
  <c r="I60" i="4"/>
  <c r="H60" i="4"/>
  <c r="G60" i="4"/>
  <c r="P59" i="4"/>
  <c r="O59" i="4"/>
  <c r="N59" i="4"/>
  <c r="I59" i="4"/>
  <c r="H59" i="4"/>
  <c r="G59" i="4"/>
  <c r="P58" i="4"/>
  <c r="O58" i="4"/>
  <c r="N58" i="4"/>
  <c r="I58" i="4"/>
  <c r="H58" i="4"/>
  <c r="G58" i="4"/>
  <c r="P57" i="4"/>
  <c r="O57" i="4"/>
  <c r="N57" i="4"/>
  <c r="I57" i="4"/>
  <c r="H57" i="4"/>
  <c r="G57" i="4"/>
  <c r="P56" i="4"/>
  <c r="O56" i="4"/>
  <c r="N56" i="4"/>
  <c r="I56" i="4"/>
  <c r="H56" i="4"/>
  <c r="G56" i="4"/>
  <c r="P55" i="4"/>
  <c r="O55" i="4"/>
  <c r="N55" i="4"/>
  <c r="I55" i="4"/>
  <c r="H55" i="4"/>
  <c r="G55" i="4"/>
  <c r="P54" i="4"/>
  <c r="O54" i="4"/>
  <c r="N54" i="4"/>
  <c r="I54" i="4"/>
  <c r="H54" i="4"/>
  <c r="G54" i="4"/>
  <c r="P53" i="4"/>
  <c r="O53" i="4"/>
  <c r="N53" i="4"/>
  <c r="I53" i="4"/>
  <c r="H53" i="4"/>
  <c r="G53" i="4"/>
  <c r="P52" i="4"/>
  <c r="O52" i="4"/>
  <c r="N52" i="4"/>
  <c r="I52" i="4"/>
  <c r="H52" i="4"/>
  <c r="G52" i="4"/>
  <c r="P51" i="4"/>
  <c r="O51" i="4"/>
  <c r="N51" i="4"/>
  <c r="I51" i="4"/>
  <c r="H51" i="4"/>
  <c r="G51" i="4"/>
  <c r="P50" i="4"/>
  <c r="O50" i="4"/>
  <c r="N50" i="4"/>
  <c r="I50" i="4"/>
  <c r="H50" i="4"/>
  <c r="G50" i="4"/>
  <c r="P49" i="4"/>
  <c r="O49" i="4"/>
  <c r="N49" i="4"/>
  <c r="I49" i="4"/>
  <c r="H49" i="4"/>
  <c r="G49" i="4"/>
  <c r="P48" i="4"/>
  <c r="O48" i="4"/>
  <c r="N48" i="4"/>
  <c r="I48" i="4"/>
  <c r="H48" i="4"/>
  <c r="G48" i="4"/>
  <c r="P47" i="4"/>
  <c r="O47" i="4"/>
  <c r="N47" i="4"/>
  <c r="I47" i="4"/>
  <c r="H47" i="4"/>
  <c r="G47" i="4"/>
  <c r="P46" i="4"/>
  <c r="O46" i="4"/>
  <c r="N46" i="4"/>
  <c r="I46" i="4"/>
  <c r="H46" i="4"/>
  <c r="G46" i="4"/>
  <c r="P45" i="4"/>
  <c r="O45" i="4"/>
  <c r="N45" i="4"/>
  <c r="I45" i="4"/>
  <c r="H45" i="4"/>
  <c r="G45" i="4"/>
  <c r="P44" i="4"/>
  <c r="O44" i="4"/>
  <c r="N44" i="4"/>
  <c r="I44" i="4"/>
  <c r="H44" i="4"/>
  <c r="G44" i="4"/>
  <c r="P43" i="4"/>
  <c r="O43" i="4"/>
  <c r="N43" i="4"/>
  <c r="I43" i="4"/>
  <c r="H43" i="4"/>
  <c r="G43" i="4"/>
  <c r="P42" i="4"/>
  <c r="O42" i="4"/>
  <c r="N42" i="4"/>
  <c r="I42" i="4"/>
  <c r="H42" i="4"/>
  <c r="G42" i="4"/>
  <c r="P41" i="4"/>
  <c r="O41" i="4"/>
  <c r="N41" i="4"/>
  <c r="I41" i="4"/>
  <c r="H41" i="4"/>
  <c r="G41" i="4"/>
  <c r="P40" i="4"/>
  <c r="O40" i="4"/>
  <c r="N40" i="4"/>
  <c r="I40" i="4"/>
  <c r="H40" i="4"/>
  <c r="G40" i="4"/>
  <c r="P39" i="4"/>
  <c r="O39" i="4"/>
  <c r="N39" i="4"/>
  <c r="I39" i="4"/>
  <c r="H39" i="4"/>
  <c r="G39" i="4"/>
  <c r="P38" i="4"/>
  <c r="O38" i="4"/>
  <c r="N38" i="4"/>
  <c r="I38" i="4"/>
  <c r="H38" i="4"/>
  <c r="G38" i="4"/>
  <c r="P37" i="4"/>
  <c r="O37" i="4"/>
  <c r="N37" i="4"/>
  <c r="I37" i="4"/>
  <c r="H37" i="4"/>
  <c r="G37" i="4"/>
  <c r="P36" i="4"/>
  <c r="O36" i="4"/>
  <c r="N36" i="4"/>
  <c r="I36" i="4"/>
  <c r="H36" i="4"/>
  <c r="G36" i="4"/>
  <c r="P35" i="4"/>
  <c r="O35" i="4"/>
  <c r="N35" i="4"/>
  <c r="I35" i="4"/>
  <c r="H35" i="4"/>
  <c r="G35" i="4"/>
  <c r="P34" i="4"/>
  <c r="O34" i="4"/>
  <c r="N34" i="4"/>
  <c r="I34" i="4"/>
  <c r="H34" i="4"/>
  <c r="G34" i="4"/>
  <c r="P33" i="4"/>
  <c r="O33" i="4"/>
  <c r="N33" i="4"/>
  <c r="I33" i="4"/>
  <c r="H33" i="4"/>
  <c r="G33" i="4"/>
  <c r="P32" i="4"/>
  <c r="O32" i="4"/>
  <c r="N32" i="4"/>
  <c r="I32" i="4"/>
  <c r="H32" i="4"/>
  <c r="G32" i="4"/>
  <c r="P31" i="4"/>
  <c r="O31" i="4"/>
  <c r="N31" i="4"/>
  <c r="I31" i="4"/>
  <c r="H31" i="4"/>
  <c r="G31" i="4"/>
  <c r="P30" i="4"/>
  <c r="O30" i="4"/>
  <c r="N30" i="4"/>
  <c r="I30" i="4"/>
  <c r="H30" i="4"/>
  <c r="G30" i="4"/>
  <c r="P29" i="4"/>
  <c r="O29" i="4"/>
  <c r="N29" i="4"/>
  <c r="I29" i="4"/>
  <c r="H29" i="4"/>
  <c r="G29" i="4"/>
  <c r="P28" i="4"/>
  <c r="O28" i="4"/>
  <c r="N28" i="4"/>
  <c r="I28" i="4"/>
  <c r="H28" i="4"/>
  <c r="G28" i="4"/>
  <c r="P27" i="4"/>
  <c r="O27" i="4"/>
  <c r="N27" i="4"/>
  <c r="I27" i="4"/>
  <c r="H27" i="4"/>
  <c r="G27" i="4"/>
  <c r="P26" i="4"/>
  <c r="O26" i="4"/>
  <c r="N26" i="4"/>
  <c r="I26" i="4"/>
  <c r="H26" i="4"/>
  <c r="G26" i="4"/>
  <c r="P25" i="4"/>
  <c r="O25" i="4"/>
  <c r="N25" i="4"/>
  <c r="I25" i="4"/>
  <c r="H25" i="4"/>
  <c r="G25" i="4"/>
  <c r="P24" i="4"/>
  <c r="O24" i="4"/>
  <c r="N24" i="4"/>
  <c r="I24" i="4"/>
  <c r="H24" i="4"/>
  <c r="G24" i="4"/>
  <c r="P23" i="4"/>
  <c r="O23" i="4"/>
  <c r="N23" i="4"/>
  <c r="I23" i="4"/>
  <c r="H23" i="4"/>
  <c r="G23" i="4"/>
  <c r="P22" i="4"/>
  <c r="O22" i="4"/>
  <c r="N22" i="4"/>
  <c r="I22" i="4"/>
  <c r="H22" i="4"/>
  <c r="G22" i="4"/>
  <c r="P21" i="4"/>
  <c r="O21" i="4"/>
  <c r="N21" i="4"/>
  <c r="I21" i="4"/>
  <c r="H21" i="4"/>
  <c r="G21" i="4"/>
  <c r="P20" i="4"/>
  <c r="O20" i="4"/>
  <c r="N20" i="4"/>
  <c r="I20" i="4"/>
  <c r="H20" i="4"/>
  <c r="G20" i="4"/>
  <c r="P19" i="4"/>
  <c r="O19" i="4"/>
  <c r="N19" i="4"/>
  <c r="I19" i="4"/>
  <c r="H19" i="4"/>
  <c r="G19" i="4"/>
  <c r="P18" i="4"/>
  <c r="O18" i="4"/>
  <c r="N18" i="4"/>
  <c r="I18" i="4"/>
  <c r="H18" i="4"/>
  <c r="G18" i="4"/>
  <c r="P17" i="4"/>
  <c r="O17" i="4"/>
  <c r="N17" i="4"/>
  <c r="I17" i="4"/>
  <c r="H17" i="4"/>
  <c r="G17" i="4"/>
  <c r="P16" i="4"/>
  <c r="O16" i="4"/>
  <c r="N16" i="4"/>
  <c r="I16" i="4"/>
  <c r="H16" i="4"/>
  <c r="G16" i="4"/>
  <c r="P15" i="4"/>
  <c r="O15" i="4"/>
  <c r="N15" i="4"/>
  <c r="I15" i="4"/>
  <c r="H15" i="4"/>
  <c r="G15" i="4"/>
  <c r="P14" i="4"/>
  <c r="O14" i="4"/>
  <c r="N14" i="4"/>
  <c r="I14" i="4"/>
  <c r="H14" i="4"/>
  <c r="G14" i="4"/>
  <c r="P13" i="4"/>
  <c r="O13" i="4"/>
  <c r="N13" i="4"/>
  <c r="I13" i="4"/>
  <c r="H13" i="4"/>
  <c r="G13" i="4"/>
  <c r="P12" i="4"/>
  <c r="O12" i="4"/>
  <c r="N12" i="4"/>
  <c r="I12" i="4"/>
  <c r="H12" i="4"/>
  <c r="G12" i="4"/>
  <c r="P11" i="4"/>
  <c r="O11" i="4"/>
  <c r="N11" i="4"/>
  <c r="I11" i="4"/>
  <c r="H11" i="4"/>
  <c r="G11" i="4"/>
  <c r="P10" i="4"/>
  <c r="O10" i="4"/>
  <c r="N10" i="4"/>
  <c r="I10" i="4"/>
  <c r="H10" i="4"/>
  <c r="G10" i="4"/>
  <c r="P9" i="4"/>
  <c r="O9" i="4"/>
  <c r="N9" i="4"/>
  <c r="I9" i="4"/>
  <c r="H9" i="4"/>
  <c r="G9" i="4"/>
  <c r="P8" i="4"/>
  <c r="O8" i="4"/>
  <c r="N8" i="4"/>
  <c r="I8" i="4"/>
  <c r="H8" i="4"/>
  <c r="G8" i="4"/>
  <c r="P7" i="4"/>
  <c r="O7" i="4"/>
  <c r="N7" i="4"/>
  <c r="I7" i="4"/>
  <c r="H7" i="4"/>
  <c r="G7" i="4"/>
  <c r="P6" i="4"/>
  <c r="O6" i="4"/>
  <c r="N6" i="4"/>
  <c r="I6" i="4"/>
  <c r="H6" i="4"/>
  <c r="G6" i="4"/>
  <c r="P5" i="4"/>
  <c r="O5" i="4"/>
  <c r="N5" i="4"/>
  <c r="I5" i="4"/>
  <c r="H5" i="4"/>
  <c r="G5" i="4"/>
  <c r="P4" i="4"/>
  <c r="O4" i="4"/>
  <c r="N4" i="4"/>
  <c r="I4" i="4"/>
  <c r="H4" i="4"/>
  <c r="G4" i="4"/>
  <c r="P3" i="4"/>
  <c r="O3" i="4"/>
  <c r="N3" i="4"/>
  <c r="I3" i="4"/>
  <c r="H3" i="4"/>
  <c r="G3" i="4"/>
  <c r="P2" i="4"/>
  <c r="O2" i="4"/>
  <c r="N2" i="4"/>
  <c r="I2" i="4"/>
  <c r="H2" i="4"/>
  <c r="G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V3" i="2"/>
  <c r="V4" i="2"/>
  <c r="V6" i="2"/>
  <c r="V5" i="2"/>
  <c r="V7" i="2"/>
  <c r="V8" i="2"/>
  <c r="V10" i="2"/>
  <c r="V11" i="2"/>
  <c r="V2" i="2"/>
  <c r="L3" i="2"/>
  <c r="L6" i="2"/>
  <c r="L4" i="2"/>
  <c r="L5" i="2"/>
  <c r="L7" i="2"/>
  <c r="L8" i="2"/>
  <c r="L9" i="2"/>
  <c r="L10" i="2"/>
  <c r="L11" i="2"/>
  <c r="L12" i="2"/>
  <c r="L13" i="2"/>
  <c r="L2" i="2"/>
  <c r="W12" i="2"/>
  <c r="X12" i="2" s="1"/>
  <c r="Y12" i="2" s="1"/>
  <c r="R12" i="2"/>
  <c r="S12" i="2" s="1"/>
  <c r="W11" i="2"/>
  <c r="X11" i="2" s="1"/>
  <c r="Y11" i="2" s="1"/>
  <c r="R11" i="2"/>
  <c r="S11" i="2" s="1"/>
  <c r="W10" i="2"/>
  <c r="X10" i="2" s="1"/>
  <c r="Y10" i="2" s="1"/>
  <c r="R10" i="2"/>
  <c r="S10" i="2" s="1"/>
  <c r="W9" i="2"/>
  <c r="X9" i="2" s="1"/>
  <c r="Y9" i="2" s="1"/>
  <c r="R9" i="2"/>
  <c r="S9" i="2" s="1"/>
  <c r="W8" i="2"/>
  <c r="X8" i="2" s="1"/>
  <c r="Y8" i="2" s="1"/>
  <c r="R8" i="2"/>
  <c r="S8" i="2" s="1"/>
  <c r="R3" i="2"/>
  <c r="S3" i="2" s="1"/>
  <c r="R6" i="2"/>
  <c r="S6" i="2" s="1"/>
  <c r="R4" i="2"/>
  <c r="S4" i="2" s="1"/>
  <c r="R5" i="2"/>
  <c r="S5" i="2" s="1"/>
  <c r="R7" i="2"/>
  <c r="S7" i="2" s="1"/>
  <c r="R2" i="2"/>
  <c r="S2" i="2" s="1"/>
  <c r="W7" i="2"/>
  <c r="X7" i="2" s="1"/>
  <c r="Y7" i="2" s="1"/>
  <c r="W5" i="2"/>
  <c r="X5" i="2" s="1"/>
  <c r="Y5" i="2" s="1"/>
  <c r="W3" i="2"/>
  <c r="X3" i="2" s="1"/>
  <c r="Y3" i="2" s="1"/>
  <c r="W6" i="2"/>
  <c r="X6" i="2" s="1"/>
  <c r="Y6" i="2" s="1"/>
  <c r="W4" i="2"/>
  <c r="X4" i="2" s="1"/>
  <c r="Y4" i="2" s="1"/>
  <c r="W2" i="2"/>
  <c r="X2" i="2" s="1"/>
  <c r="Y2" i="2" s="1"/>
  <c r="I7" i="2"/>
  <c r="I6" i="2"/>
  <c r="I4" i="2"/>
  <c r="I10" i="2"/>
  <c r="I11" i="2"/>
  <c r="I8" i="2"/>
  <c r="I3" i="2"/>
  <c r="I2" i="2"/>
  <c r="I12" i="2"/>
  <c r="I9" i="2"/>
  <c r="I5" i="2"/>
  <c r="AB118" i="1"/>
  <c r="AC118" i="1" s="1"/>
  <c r="AD118" i="1" s="1"/>
  <c r="AB117" i="1"/>
  <c r="AC117" i="1" s="1"/>
  <c r="AD117" i="1" s="1"/>
  <c r="AB109" i="1"/>
  <c r="AC109" i="1" s="1"/>
  <c r="AD109" i="1" s="1"/>
  <c r="AB110" i="1"/>
  <c r="AC110" i="1" s="1"/>
  <c r="AD110" i="1" s="1"/>
  <c r="AB111" i="1"/>
  <c r="AC111" i="1" s="1"/>
  <c r="AD111" i="1" s="1"/>
  <c r="AB112" i="1"/>
  <c r="AC112" i="1" s="1"/>
  <c r="AD112" i="1" s="1"/>
  <c r="AB113" i="1"/>
  <c r="AC113" i="1" s="1"/>
  <c r="AD113" i="1" s="1"/>
  <c r="AB114" i="1"/>
  <c r="AC114" i="1" s="1"/>
  <c r="AD114" i="1" s="1"/>
  <c r="AB115" i="1"/>
  <c r="AC115" i="1" s="1"/>
  <c r="AD115" i="1" s="1"/>
  <c r="AB116" i="1"/>
  <c r="AC116" i="1" s="1"/>
  <c r="AD116" i="1" s="1"/>
  <c r="AB108" i="1"/>
  <c r="AC108" i="1" s="1"/>
  <c r="AD108" i="1" s="1"/>
  <c r="Z118" i="1"/>
  <c r="Z117" i="1"/>
  <c r="Z116" i="1"/>
  <c r="Z115" i="1"/>
  <c r="Z114" i="1"/>
  <c r="Z113" i="1"/>
  <c r="Z112" i="1"/>
  <c r="Z111" i="1"/>
  <c r="Z110" i="1"/>
  <c r="Z109" i="1"/>
  <c r="Z108" i="1"/>
  <c r="Y92" i="1"/>
  <c r="Z92" i="1" s="1"/>
  <c r="Y93" i="1"/>
  <c r="Z93" i="1" s="1"/>
  <c r="Y47" i="1"/>
  <c r="X116" i="1" s="1"/>
  <c r="Y46" i="1"/>
  <c r="X115" i="1" s="1"/>
  <c r="Y45" i="1"/>
  <c r="X114" i="1" s="1"/>
  <c r="Y44" i="1"/>
  <c r="Z44" i="1" s="1"/>
  <c r="Y43" i="1"/>
  <c r="Z43" i="1" s="1"/>
  <c r="Y42" i="1"/>
  <c r="Z42" i="1" s="1"/>
  <c r="Y41" i="1"/>
  <c r="Z41" i="1" s="1"/>
  <c r="Y40" i="1"/>
  <c r="X109" i="1" s="1"/>
  <c r="Y39" i="1"/>
  <c r="X108" i="1" s="1"/>
  <c r="G17" i="1"/>
  <c r="G19" i="1" s="1"/>
  <c r="G20" i="1" s="1"/>
  <c r="O7" i="1"/>
  <c r="X117" i="1" l="1"/>
  <c r="X118" i="1"/>
  <c r="Z39" i="1"/>
  <c r="Z45" i="1"/>
  <c r="Z46" i="1"/>
  <c r="Z47" i="1"/>
  <c r="X113" i="1"/>
  <c r="X112" i="1"/>
  <c r="Z40" i="1"/>
  <c r="X111" i="1"/>
  <c r="X11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<sst xmlns="http://schemas.openxmlformats.org/spreadsheetml/2006/main" count="3133" uniqueCount="758">
  <si>
    <t>ARRIENDO</t>
  </si>
  <si>
    <t>SALARIO</t>
  </si>
  <si>
    <t>SERVICIOS</t>
  </si>
  <si>
    <t>LUZ</t>
  </si>
  <si>
    <t>AGUA</t>
  </si>
  <si>
    <t>FIJOS</t>
  </si>
  <si>
    <t>Costo de la cerveza</t>
  </si>
  <si>
    <t>Costos fijos</t>
  </si>
  <si>
    <t>Costos variables</t>
  </si>
  <si>
    <t>Margen de ganancia</t>
  </si>
  <si>
    <t>VIGILANTE</t>
  </si>
  <si>
    <t>WIFI</t>
  </si>
  <si>
    <t>PARTIDOS</t>
  </si>
  <si>
    <t>TOTAL</t>
  </si>
  <si>
    <t>COSAS PARA LIMPIEZA</t>
  </si>
  <si>
    <t>VENTAS IDEALES SIN COMPRA MP</t>
  </si>
  <si>
    <t>GANANCIAS</t>
  </si>
  <si>
    <t>Etiquetas de fila</t>
  </si>
  <si>
    <t>Suma de $ Precio Total</t>
  </si>
  <si>
    <t>Suma de $ Precio Total2</t>
  </si>
  <si>
    <t>BEBIDAS</t>
  </si>
  <si>
    <t>OTROS</t>
  </si>
  <si>
    <t>CERVEZAS</t>
  </si>
  <si>
    <t>CÓCTELES</t>
  </si>
  <si>
    <t>LIMONADAS</t>
  </si>
  <si>
    <t>SODAS SABORIZADAS</t>
  </si>
  <si>
    <t>LICORES</t>
  </si>
  <si>
    <t>AGUARDIENTE</t>
  </si>
  <si>
    <t>RON</t>
  </si>
  <si>
    <t>TEQUILA</t>
  </si>
  <si>
    <t>VODKA</t>
  </si>
  <si>
    <t>WHISKY</t>
  </si>
  <si>
    <t>PROMOCIONES</t>
  </si>
  <si>
    <t>Total general</t>
  </si>
  <si>
    <t>Miercoles</t>
  </si>
  <si>
    <t>Jueves</t>
  </si>
  <si>
    <t>Viernes</t>
  </si>
  <si>
    <t>Sabadi</t>
  </si>
  <si>
    <t>Domingo</t>
  </si>
  <si>
    <t>Spain vs Italy (Euro) 2pm</t>
  </si>
  <si>
    <t>Colombia vs Parguay (copaamerica) 6pm</t>
  </si>
  <si>
    <t xml:space="preserve">PROGRAMACION DE LA SEMANA </t>
  </si>
  <si>
    <t>Productos</t>
  </si>
  <si>
    <t>Categorias</t>
  </si>
  <si>
    <t>SubCategorias</t>
  </si>
  <si>
    <t>IVA</t>
  </si>
  <si>
    <t>PVP + IVA</t>
  </si>
  <si>
    <t>DAIQUIRÍ</t>
  </si>
  <si>
    <t>CUBA LIBRE</t>
  </si>
  <si>
    <t>MARGARITA</t>
  </si>
  <si>
    <t>MARGARITA MARACUYA</t>
  </si>
  <si>
    <t>MOJITO</t>
  </si>
  <si>
    <t>MOJITO MARACUYÁ</t>
  </si>
  <si>
    <t>GIN &amp; TONIC</t>
  </si>
  <si>
    <t>MARANGIN</t>
  </si>
  <si>
    <t>DRY MARTINI</t>
  </si>
  <si>
    <t>BLUE LAGOON</t>
  </si>
  <si>
    <t>COSMOPOLITAN</t>
  </si>
  <si>
    <t>CAIPIROSKA</t>
  </si>
  <si>
    <t>BLUE HAWAII</t>
  </si>
  <si>
    <t>FRESA</t>
  </si>
  <si>
    <t>MARACUYÁ</t>
  </si>
  <si>
    <t>MANGOBICHE</t>
  </si>
  <si>
    <t>GUAYABA AGRIA</t>
  </si>
  <si>
    <t>COROZO</t>
  </si>
  <si>
    <t>MANDARINA</t>
  </si>
  <si>
    <t>SODA TRADICIONAL</t>
  </si>
  <si>
    <t>NATURAL</t>
  </si>
  <si>
    <t>HIERBABUENA</t>
  </si>
  <si>
    <t>CEREZADA</t>
  </si>
  <si>
    <t>BRASILERA DE MORA</t>
  </si>
  <si>
    <t>PIÑA</t>
  </si>
  <si>
    <t>JUGOS</t>
  </si>
  <si>
    <t>MANGO</t>
  </si>
  <si>
    <t>MORA</t>
  </si>
  <si>
    <t>SODA</t>
  </si>
  <si>
    <t>COCA COLA</t>
  </si>
  <si>
    <t>SUERO ELECTROLIT UVA</t>
  </si>
  <si>
    <t>SUERO ELECTROLIT FRESSA</t>
  </si>
  <si>
    <t>SUERO ELECTROLIT NARANJA-MANDARINA</t>
  </si>
  <si>
    <t>SUERO ELECTROLIT FRESA-KIWI</t>
  </si>
  <si>
    <t>SUERO ELECTROLIT MORAAZUL</t>
  </si>
  <si>
    <t>SUERO ELECTROLIT JAMAICA</t>
  </si>
  <si>
    <t>COSTEÑITA</t>
  </si>
  <si>
    <t>CORONITA</t>
  </si>
  <si>
    <t>AGUILA NEGRA</t>
  </si>
  <si>
    <t>AGUILA LIGHT</t>
  </si>
  <si>
    <t>CLUB COLOMBIA</t>
  </si>
  <si>
    <t>STELLA ARTOIS</t>
  </si>
  <si>
    <t>HEINEKEN</t>
  </si>
  <si>
    <t>POKER</t>
  </si>
  <si>
    <t>BUDWEISER</t>
  </si>
  <si>
    <t>MICHELADA</t>
  </si>
  <si>
    <t>AGUARDIENTE SIN AZUCAR (PANCHITA TAPA VERDE)</t>
  </si>
  <si>
    <t>AGUARDIENTE SIN AZUCAR (DOBLE TAPA VERDE)</t>
  </si>
  <si>
    <t>AGUARDIENTE SIN AZUCAR (LIMOSINA TAPA VERDE)</t>
  </si>
  <si>
    <t>AGUARDIENTE SIN AZUCAR (DOBLE TAPA AZUL)</t>
  </si>
  <si>
    <t>AGUARDIENTE SIN AZUCAR (LIMOSINA TAPA AZUL)</t>
  </si>
  <si>
    <t>AGUARDIENTE AMARILLO</t>
  </si>
  <si>
    <t>RON VIEJO DE CALDAS</t>
  </si>
  <si>
    <t>RON MEDELLIN 3 AÑOS</t>
  </si>
  <si>
    <t>RON MEDELLIN 5 AÑOS</t>
  </si>
  <si>
    <t>RON MEDELLIN 8 AÑOS</t>
  </si>
  <si>
    <t>VODKA SMIRNOFF LULO</t>
  </si>
  <si>
    <t>JOSE CUERVO REPOSADO</t>
  </si>
  <si>
    <t>JOSE CUERVO ESPECIAL REPOSADO</t>
  </si>
  <si>
    <t>RESERVA 1800 AÑEJO</t>
  </si>
  <si>
    <t>RESERVA 1800  REPOSADO</t>
  </si>
  <si>
    <t>RESERVA 1800 SILVER</t>
  </si>
  <si>
    <t>TEQUILA DON JULIO BLANCO</t>
  </si>
  <si>
    <t>WHISKY BUCHANANS DELUXE 12 AÑOS (750ML)</t>
  </si>
  <si>
    <t>WHISKY BUCHANANS DELUXE 12 AÑOS (1000ML)</t>
  </si>
  <si>
    <t>WHISKY BUCHANANS MASTER (750ML)</t>
  </si>
  <si>
    <t>WHISKY BUCHANANS MASTER (1000ML)</t>
  </si>
  <si>
    <t>CRAGGANMORE 12Y</t>
  </si>
  <si>
    <t>WHISKY JOHNNIE WALKER RED LABEL</t>
  </si>
  <si>
    <t>OLD PARR 12 AÑOS</t>
  </si>
  <si>
    <t>SHOT AGUARDIENTE SIN AZUCAR TAPA VERDE</t>
  </si>
  <si>
    <t>SHOT AGUARDIENTE SIN AZUCAR TAPA AZUL</t>
  </si>
  <si>
    <t>SHOT AGUARDIENTE AMARILLO</t>
  </si>
  <si>
    <t>SHOT RON VIEJO DE CALDAS</t>
  </si>
  <si>
    <t>SHOT RON MEDELLIN 3 AÑOS</t>
  </si>
  <si>
    <t>SHOT RON MEDELLIN 5 AÑOS</t>
  </si>
  <si>
    <t>SHOT RON MEDELLIN 8 AÑOS</t>
  </si>
  <si>
    <t>SHOT VODKA SMIRNOFF LULO</t>
  </si>
  <si>
    <t>SHOT JOSE CUERVO REPOSADO</t>
  </si>
  <si>
    <t>SHOT JOSE CUERVO ESPECIAL REPOSADO</t>
  </si>
  <si>
    <t>SHOT RESERVA 1800 AÑEJO</t>
  </si>
  <si>
    <t>SHOT RESERVA 1800  REPOSADO</t>
  </si>
  <si>
    <t>SHOT RESERVA 1800 SILVER</t>
  </si>
  <si>
    <t>SHOT TEQUILA DON JULIO BLANCO</t>
  </si>
  <si>
    <t>SHOT WHISKY BUCHANANS DELUXE 12 AÑOS</t>
  </si>
  <si>
    <t>SHOT WHISKY BUCHANANS MASTER</t>
  </si>
  <si>
    <t>SHOT CRAGGANMORE 12Y</t>
  </si>
  <si>
    <t>SHOT WHISKY JOHNNIE WALKER RED LABEL</t>
  </si>
  <si>
    <t>SHOT OLD PARR 12 AÑOS</t>
  </si>
  <si>
    <t>SMIRNOFF</t>
  </si>
  <si>
    <t>REDD'S</t>
  </si>
  <si>
    <t>SPRITE</t>
  </si>
  <si>
    <t>DAIQUIRÍ 2X1</t>
  </si>
  <si>
    <t>CUBA LIBRE 2X1</t>
  </si>
  <si>
    <t>MARGARITA 2X1</t>
  </si>
  <si>
    <t>MARGARITA MARACUYA 2X1</t>
  </si>
  <si>
    <t>MOJITO 2X1</t>
  </si>
  <si>
    <t>MOJITO MARACUYÁ 2X1</t>
  </si>
  <si>
    <t>GIN &amp; TONIC 2X1</t>
  </si>
  <si>
    <t>MARANGIN 2X1</t>
  </si>
  <si>
    <t>DRY MARTINI 2X1</t>
  </si>
  <si>
    <t>BLUE LAGOON 2X1</t>
  </si>
  <si>
    <t>COSMOPOLITAN 2X1</t>
  </si>
  <si>
    <t>CAIPIROSKA 2X1</t>
  </si>
  <si>
    <t>BLUE HAWAII 2X1</t>
  </si>
  <si>
    <t>CUBETAZO DE COSTEÑITA</t>
  </si>
  <si>
    <t>CUBETAZO DE CORONITA</t>
  </si>
  <si>
    <t>CUBETAZO DE AGUILA NEGRA</t>
  </si>
  <si>
    <t>CUBETAZO DE AGUILA LIGHT</t>
  </si>
  <si>
    <t>CUBETAZO DE CLUB COLOMBIA</t>
  </si>
  <si>
    <t>CUBETAZO DE STELLA ARTOIS</t>
  </si>
  <si>
    <t>CUBETAZO DE HEINEKEN</t>
  </si>
  <si>
    <t>CUBETAZO DE POKER</t>
  </si>
  <si>
    <t>CUBETAZO DE BUDWEISER</t>
  </si>
  <si>
    <t>unidades</t>
  </si>
  <si>
    <t>cajas</t>
  </si>
  <si>
    <t>precio total</t>
  </si>
  <si>
    <t>unitario</t>
  </si>
  <si>
    <t>Suma de Cantidad</t>
  </si>
  <si>
    <t>CUBETAZO DE SMIRNOFF</t>
  </si>
  <si>
    <t>CUBETAZO DE REDD'S</t>
  </si>
  <si>
    <t>Ganancia</t>
  </si>
  <si>
    <t>PVP</t>
  </si>
  <si>
    <t>NORMAL</t>
  </si>
  <si>
    <t>PERDIDA</t>
  </si>
  <si>
    <t>UNIDADES GRATIS</t>
  </si>
  <si>
    <t>Orden ventas</t>
  </si>
  <si>
    <t>NA</t>
  </si>
  <si>
    <t>PVP ANTES</t>
  </si>
  <si>
    <t>VAR</t>
  </si>
  <si>
    <t>-</t>
  </si>
  <si>
    <t>N° de Factura</t>
  </si>
  <si>
    <t>N° de Mesa</t>
  </si>
  <si>
    <t>Fecha</t>
  </si>
  <si>
    <t>Hora</t>
  </si>
  <si>
    <t>ID Producto</t>
  </si>
  <si>
    <t>Cantidad</t>
  </si>
  <si>
    <t>Nombre del Producto</t>
  </si>
  <si>
    <t>Familia Productos</t>
  </si>
  <si>
    <t>Subfamilias</t>
  </si>
  <si>
    <t>Notas</t>
  </si>
  <si>
    <t>$ Precio Unitario</t>
  </si>
  <si>
    <t>$ Precio Total</t>
  </si>
  <si>
    <t>ID Empleado</t>
  </si>
  <si>
    <t>Empleado</t>
  </si>
  <si>
    <t>Año</t>
  </si>
  <si>
    <t>Mes</t>
  </si>
  <si>
    <t>010304202423-16</t>
  </si>
  <si>
    <t>170404202419-56</t>
  </si>
  <si>
    <t>170404202421-13</t>
  </si>
  <si>
    <t>170404202421-56</t>
  </si>
  <si>
    <t>170404202422-17</t>
  </si>
  <si>
    <t>170504202419-27</t>
  </si>
  <si>
    <t>170504202421-06</t>
  </si>
  <si>
    <t>020504202420-38</t>
  </si>
  <si>
    <t>200504202421-40</t>
  </si>
  <si>
    <t>030504202421-17</t>
  </si>
  <si>
    <t>050504202420-23</t>
  </si>
  <si>
    <t>060504202421-27</t>
  </si>
  <si>
    <t>090504202423-24</t>
  </si>
  <si>
    <t>050604202400-17</t>
  </si>
  <si>
    <t>050604202400-22</t>
  </si>
  <si>
    <t>060604202400-20</t>
  </si>
  <si>
    <t>090604202400-27</t>
  </si>
  <si>
    <t>040504202423-59</t>
  </si>
  <si>
    <t>020604202401-47</t>
  </si>
  <si>
    <t>070504202423-53</t>
  </si>
  <si>
    <t>020604202404-19</t>
  </si>
  <si>
    <t>170604202418-34</t>
  </si>
  <si>
    <t>030604202418-30</t>
  </si>
  <si>
    <t>050604202419-30</t>
  </si>
  <si>
    <t>030604202420-36</t>
  </si>
  <si>
    <t>040604202420-18</t>
  </si>
  <si>
    <t>060604202421-09</t>
  </si>
  <si>
    <t>020604202420-18</t>
  </si>
  <si>
    <t>050604202420-21</t>
  </si>
  <si>
    <t>100604202421-34</t>
  </si>
  <si>
    <t>170604202421-09</t>
  </si>
  <si>
    <t>180604202421-24</t>
  </si>
  <si>
    <t>010604202422-46</t>
  </si>
  <si>
    <t>030604202421-55</t>
  </si>
  <si>
    <t>090604202420-18</t>
  </si>
  <si>
    <t>170704202400-15</t>
  </si>
  <si>
    <t>030704202401-34</t>
  </si>
  <si>
    <t>090704202401-52</t>
  </si>
  <si>
    <t>010704202401-53</t>
  </si>
  <si>
    <t>010704202401-59</t>
  </si>
  <si>
    <t>010704202402-49</t>
  </si>
  <si>
    <t>170704202417-12</t>
  </si>
  <si>
    <t>170704202417-14</t>
  </si>
  <si>
    <t>010704202416-26</t>
  </si>
  <si>
    <t>050704202417-01</t>
  </si>
  <si>
    <t>170704202420-25</t>
  </si>
  <si>
    <t>090704202420-42</t>
  </si>
  <si>
    <t>060704202421-51</t>
  </si>
  <si>
    <t>010704202422-12</t>
  </si>
  <si>
    <t>170704202421-18</t>
  </si>
  <si>
    <t>050704202420-28</t>
  </si>
  <si>
    <t>050704202423-52</t>
  </si>
  <si>
    <t>170704202423-59</t>
  </si>
  <si>
    <t>021004202420-01</t>
  </si>
  <si>
    <t>091004202420-04</t>
  </si>
  <si>
    <t>171004202421-09</t>
  </si>
  <si>
    <t>051004202420-34</t>
  </si>
  <si>
    <t>031004202420-01</t>
  </si>
  <si>
    <t>061004202420-52</t>
  </si>
  <si>
    <t>171104202418-51</t>
  </si>
  <si>
    <t>051104202418-51</t>
  </si>
  <si>
    <t>021104202420-28</t>
  </si>
  <si>
    <t>041204202420-33</t>
  </si>
  <si>
    <t>091204202420-03</t>
  </si>
  <si>
    <t>031204202421-30</t>
  </si>
  <si>
    <t>021204202419-37</t>
  </si>
  <si>
    <t>051204202421-07</t>
  </si>
  <si>
    <t>061204202422-42</t>
  </si>
  <si>
    <t>021204202422-43</t>
  </si>
  <si>
    <t>041204202423-30</t>
  </si>
  <si>
    <t>171304202400-32</t>
  </si>
  <si>
    <t>171304202417-59</t>
  </si>
  <si>
    <t>091304202418-10</t>
  </si>
  <si>
    <t>091304202421-28</t>
  </si>
  <si>
    <t>021304202421-23</t>
  </si>
  <si>
    <t>091304202421-54</t>
  </si>
  <si>
    <t>171304202421-28</t>
  </si>
  <si>
    <t>091304202422-29</t>
  </si>
  <si>
    <t>091404202400-14</t>
  </si>
  <si>
    <t>051304202422-20</t>
  </si>
  <si>
    <t>171404202400-48</t>
  </si>
  <si>
    <t>041304202422-18</t>
  </si>
  <si>
    <t>061304202422-34</t>
  </si>
  <si>
    <t>101404202400-50</t>
  </si>
  <si>
    <t>021304202423-44</t>
  </si>
  <si>
    <t>041404202417-36</t>
  </si>
  <si>
    <t>091404202400-43</t>
  </si>
  <si>
    <t>041404202420-39</t>
  </si>
  <si>
    <t>031404202420-50</t>
  </si>
  <si>
    <t>051404202419-05</t>
  </si>
  <si>
    <t>091404202422-14</t>
  </si>
  <si>
    <t>091404202422-34</t>
  </si>
  <si>
    <t>051404202422-33</t>
  </si>
  <si>
    <t>091404202423-32</t>
  </si>
  <si>
    <t>051704202420-32</t>
  </si>
  <si>
    <t>061704202421-28</t>
  </si>
  <si>
    <t>031704202421-34</t>
  </si>
  <si>
    <t>091804202419-41</t>
  </si>
  <si>
    <t>011804202420-41</t>
  </si>
  <si>
    <t>011804202422-20</t>
  </si>
  <si>
    <t>021804202421-22</t>
  </si>
  <si>
    <t>021804202422-52</t>
  </si>
  <si>
    <t>031804202423-03</t>
  </si>
  <si>
    <t>011904202419-48</t>
  </si>
  <si>
    <t>041904202420-40</t>
  </si>
  <si>
    <t>031904202420-39</t>
  </si>
  <si>
    <t>071904202422-04</t>
  </si>
  <si>
    <t>041904202422-44</t>
  </si>
  <si>
    <t>051904202423-14</t>
  </si>
  <si>
    <t>021904202420-17</t>
  </si>
  <si>
    <t>161904202422-22</t>
  </si>
  <si>
    <t>022004202400-13</t>
  </si>
  <si>
    <t>141904202421-53</t>
  </si>
  <si>
    <t>052004202400-40</t>
  </si>
  <si>
    <t>012004202400-12</t>
  </si>
  <si>
    <t>012004202401-36</t>
  </si>
  <si>
    <t>171904202417-58</t>
  </si>
  <si>
    <t>201904202423-27</t>
  </si>
  <si>
    <t>202004202420-36</t>
  </si>
  <si>
    <t>062004202421-20</t>
  </si>
  <si>
    <t>022004202420-31</t>
  </si>
  <si>
    <t>052004202419-17</t>
  </si>
  <si>
    <t>042004202419-17</t>
  </si>
  <si>
    <t>062004202422-30</t>
  </si>
  <si>
    <t>092004202422-07</t>
  </si>
  <si>
    <t>102004202422-11</t>
  </si>
  <si>
    <t>172004202420-49</t>
  </si>
  <si>
    <t>182004202421-17</t>
  </si>
  <si>
    <t>032004202423-08</t>
  </si>
  <si>
    <t>152104202400-38</t>
  </si>
  <si>
    <t>062004202423-01</t>
  </si>
  <si>
    <t>042004202423-16</t>
  </si>
  <si>
    <t>092004202423-03</t>
  </si>
  <si>
    <t>102004202423-04</t>
  </si>
  <si>
    <t>182004202423-06</t>
  </si>
  <si>
    <t>112104202401-11</t>
  </si>
  <si>
    <t>172004202423-05</t>
  </si>
  <si>
    <t>022104202414-59</t>
  </si>
  <si>
    <t>072104202416-58</t>
  </si>
  <si>
    <t>032104202415-19</t>
  </si>
  <si>
    <t>012104202414-09</t>
  </si>
  <si>
    <t>122104202418-50</t>
  </si>
  <si>
    <t>122104202420-00</t>
  </si>
  <si>
    <t>022104202418-43</t>
  </si>
  <si>
    <t>032104202420-32</t>
  </si>
  <si>
    <t>122104202421-38</t>
  </si>
  <si>
    <t>072104202419-22</t>
  </si>
  <si>
    <t>032104202420-36</t>
  </si>
  <si>
    <t>052104202416-36</t>
  </si>
  <si>
    <t>022404202418-39</t>
  </si>
  <si>
    <t>012404202420-58</t>
  </si>
  <si>
    <t>022504202418-30</t>
  </si>
  <si>
    <t>012504202418-31</t>
  </si>
  <si>
    <t>012504202420-21</t>
  </si>
  <si>
    <t>Se hace descuento de 5.000 quedando como precio final 85.000</t>
  </si>
  <si>
    <t>022504202422-15</t>
  </si>
  <si>
    <t>012604202417-44</t>
  </si>
  <si>
    <t>092604202418-53</t>
  </si>
  <si>
    <t>032604202419-28</t>
  </si>
  <si>
    <t>052604202420-07</t>
  </si>
  <si>
    <t>062604202421-25</t>
  </si>
  <si>
    <t>172604202420-52</t>
  </si>
  <si>
    <t>082604202421-59</t>
  </si>
  <si>
    <t>072604202421-52</t>
  </si>
  <si>
    <t>182604202421-54</t>
  </si>
  <si>
    <t>192604202423-56</t>
  </si>
  <si>
    <t>202704202400-08</t>
  </si>
  <si>
    <t>182704202417-36</t>
  </si>
  <si>
    <t>012704202421-55</t>
  </si>
  <si>
    <t>042704202421-30</t>
  </si>
  <si>
    <t>102704202421-29</t>
  </si>
  <si>
    <t>092704202420-24</t>
  </si>
  <si>
    <t>102704202422-40</t>
  </si>
  <si>
    <t>172704202417-35</t>
  </si>
  <si>
    <t>192704202418-20</t>
  </si>
  <si>
    <t>102804202401-58</t>
  </si>
  <si>
    <t>042804202401-59</t>
  </si>
  <si>
    <t>122804202402-00</t>
  </si>
  <si>
    <t>042804202402-01</t>
  </si>
  <si>
    <t>062704202422-01</t>
  </si>
  <si>
    <t>172804202402-05</t>
  </si>
  <si>
    <t>192804202402-07</t>
  </si>
  <si>
    <t>072804202417-55</t>
  </si>
  <si>
    <t>012804202419-43</t>
  </si>
  <si>
    <t>032804202422-33</t>
  </si>
  <si>
    <t>012804202422-48</t>
  </si>
  <si>
    <t>022804202423-05</t>
  </si>
  <si>
    <t>092804202421-55</t>
  </si>
  <si>
    <t>172804202416-12</t>
  </si>
  <si>
    <t>152804202421-54</t>
  </si>
  <si>
    <t>162804202419-49</t>
  </si>
  <si>
    <t>052804202417-56</t>
  </si>
  <si>
    <t>122904202400-39</t>
  </si>
  <si>
    <t>020105202419-40</t>
  </si>
  <si>
    <t>170105202422-25</t>
  </si>
  <si>
    <t>030105202420-29</t>
  </si>
  <si>
    <t>050105202421-45</t>
  </si>
  <si>
    <t>060205202420-57</t>
  </si>
  <si>
    <t>050205202420-48</t>
  </si>
  <si>
    <t>170305202400-04</t>
  </si>
  <si>
    <t>180305202400-36</t>
  </si>
  <si>
    <t>180305202400-40</t>
  </si>
  <si>
    <t>170305202419-55</t>
  </si>
  <si>
    <t>060305202418-21</t>
  </si>
  <si>
    <t>090305202421-09</t>
  </si>
  <si>
    <t>190305202422-16</t>
  </si>
  <si>
    <t>050305202418-46</t>
  </si>
  <si>
    <t>180305202422-10</t>
  </si>
  <si>
    <t>180305202423-15</t>
  </si>
  <si>
    <t>040305202420-44</t>
  </si>
  <si>
    <t>130305202423-50</t>
  </si>
  <si>
    <t>090305202423-21</t>
  </si>
  <si>
    <t>170305202421-01</t>
  </si>
  <si>
    <t>030305202420-12</t>
  </si>
  <si>
    <t>090405202400-46</t>
  </si>
  <si>
    <t>060305202421-44</t>
  </si>
  <si>
    <t>070305202421-50</t>
  </si>
  <si>
    <t>170405202400-51</t>
  </si>
  <si>
    <t>050405202421-24</t>
  </si>
  <si>
    <t>010405202422-05</t>
  </si>
  <si>
    <t>170405202421-50</t>
  </si>
  <si>
    <t>170405202422-47</t>
  </si>
  <si>
    <t>170505202400-07</t>
  </si>
  <si>
    <t>010505202417-55</t>
  </si>
  <si>
    <t>050505202417-55</t>
  </si>
  <si>
    <t>030505202418-41</t>
  </si>
  <si>
    <t>050505202419-49</t>
  </si>
  <si>
    <t>050505202423-21</t>
  </si>
  <si>
    <t>040805202418-44</t>
  </si>
  <si>
    <t>030805202418-46</t>
  </si>
  <si>
    <t>050805202418-48</t>
  </si>
  <si>
    <t>020805202421-01</t>
  </si>
  <si>
    <t>020805202421-08</t>
  </si>
  <si>
    <t>050805202422-32</t>
  </si>
  <si>
    <t>090805202418-49</t>
  </si>
  <si>
    <t>090905202400-03</t>
  </si>
  <si>
    <t>020905202400-04</t>
  </si>
  <si>
    <t>010905202421-33</t>
  </si>
  <si>
    <t>170905202421-36</t>
  </si>
  <si>
    <t>040905202421-34</t>
  </si>
  <si>
    <t>011005202418-33</t>
  </si>
  <si>
    <t>021005202418-34</t>
  </si>
  <si>
    <t>041005202418-34</t>
  </si>
  <si>
    <t>041005202419-01</t>
  </si>
  <si>
    <t>171005202421-07</t>
  </si>
  <si>
    <t>021005202420-34</t>
  </si>
  <si>
    <t>041005202421-14</t>
  </si>
  <si>
    <t>061005202421-39</t>
  </si>
  <si>
    <t>051005202421-08</t>
  </si>
  <si>
    <t>041005202421-47</t>
  </si>
  <si>
    <t>091005202420-55</t>
  </si>
  <si>
    <t>051105202400-04</t>
  </si>
  <si>
    <t>111005202421-00</t>
  </si>
  <si>
    <t>171005202421-53</t>
  </si>
  <si>
    <t>031005202421-56</t>
  </si>
  <si>
    <t>021005202423-06</t>
  </si>
  <si>
    <t>091105202400-24</t>
  </si>
  <si>
    <t>171105202400-53</t>
  </si>
  <si>
    <t>091105202401-05</t>
  </si>
  <si>
    <t>091105202402-23</t>
  </si>
  <si>
    <t>031105202401-02</t>
  </si>
  <si>
    <t>051105202418-11</t>
  </si>
  <si>
    <t>171105202418-11</t>
  </si>
  <si>
    <t>171105202419-03</t>
  </si>
  <si>
    <t>051105202419-41</t>
  </si>
  <si>
    <t>021105202420-14</t>
  </si>
  <si>
    <t>031105202421-41</t>
  </si>
  <si>
    <t>181105202421-14</t>
  </si>
  <si>
    <t>171105202421-10</t>
  </si>
  <si>
    <t>031105202421-53</t>
  </si>
  <si>
    <t>091105202419-41</t>
  </si>
  <si>
    <t>011105202422-11</t>
  </si>
  <si>
    <t>071105202422-35</t>
  </si>
  <si>
    <t>051105202421-06</t>
  </si>
  <si>
    <t>091105202423-29</t>
  </si>
  <si>
    <t>081105202421-06</t>
  </si>
  <si>
    <t>091205202400-02</t>
  </si>
  <si>
    <t>021105202422-11</t>
  </si>
  <si>
    <t>101105202423-31</t>
  </si>
  <si>
    <t>091205202417-49</t>
  </si>
  <si>
    <t>111205202418-06</t>
  </si>
  <si>
    <t>111205202418-39</t>
  </si>
  <si>
    <t>021205202419-06</t>
  </si>
  <si>
    <t>041205202420-04</t>
  </si>
  <si>
    <t>141205202421-05</t>
  </si>
  <si>
    <t>121205202418-39</t>
  </si>
  <si>
    <t>051205202420-31</t>
  </si>
  <si>
    <t>021205202420-01</t>
  </si>
  <si>
    <t>171205202422-29</t>
  </si>
  <si>
    <t>091205202422-13</t>
  </si>
  <si>
    <t>041205202421-52</t>
  </si>
  <si>
    <t>061205202422-05</t>
  </si>
  <si>
    <t>101205202422-14</t>
  </si>
  <si>
    <t>031205202420-54</t>
  </si>
  <si>
    <t>051305202400-15</t>
  </si>
  <si>
    <t>011405202400-34</t>
  </si>
  <si>
    <t>021405202400-36</t>
  </si>
  <si>
    <t>031405202400-36</t>
  </si>
  <si>
    <t>051505202418-53</t>
  </si>
  <si>
    <t>171505202418-55</t>
  </si>
  <si>
    <t>011505202423-07</t>
  </si>
  <si>
    <t>091605202418-15</t>
  </si>
  <si>
    <t>011605202421-11</t>
  </si>
  <si>
    <t>051605202421-08</t>
  </si>
  <si>
    <t>091605202420-52</t>
  </si>
  <si>
    <t>161605202417-42</t>
  </si>
  <si>
    <t>091605202422-05</t>
  </si>
  <si>
    <t>031605202423-00</t>
  </si>
  <si>
    <t>041605202422-31</t>
  </si>
  <si>
    <t>171705202400-07</t>
  </si>
  <si>
    <t>061605202422-09</t>
  </si>
  <si>
    <t>051605202422-06</t>
  </si>
  <si>
    <t>131605202422-22</t>
  </si>
  <si>
    <t>041705202400-29</t>
  </si>
  <si>
    <t>161605202422-07</t>
  </si>
  <si>
    <t>041705202420-46</t>
  </si>
  <si>
    <t>051705202420-47</t>
  </si>
  <si>
    <t>171705202420-51</t>
  </si>
  <si>
    <t>131705202422-31</t>
  </si>
  <si>
    <t>171705202422-25</t>
  </si>
  <si>
    <t>121705202423-19</t>
  </si>
  <si>
    <t>021705202420-49</t>
  </si>
  <si>
    <t>031705202422-17</t>
  </si>
  <si>
    <t>041705202420-49</t>
  </si>
  <si>
    <t>051705202421-04</t>
  </si>
  <si>
    <t>091705202420-52</t>
  </si>
  <si>
    <t>101705202420-59</t>
  </si>
  <si>
    <t>171705202422-41</t>
  </si>
  <si>
    <t>041805202400-23</t>
  </si>
  <si>
    <t>121805202400-42</t>
  </si>
  <si>
    <t>171805202400-59</t>
  </si>
  <si>
    <t>071805202400-11</t>
  </si>
  <si>
    <t>171805202401-16</t>
  </si>
  <si>
    <t>101805202401-10</t>
  </si>
  <si>
    <t>031805202401-26</t>
  </si>
  <si>
    <t>041805202401-51</t>
  </si>
  <si>
    <t>091805202402-06</t>
  </si>
  <si>
    <t>031805202402-51</t>
  </si>
  <si>
    <t>011805202403-16</t>
  </si>
  <si>
    <t>171805202403-17</t>
  </si>
  <si>
    <t>041805202402-14</t>
  </si>
  <si>
    <t>031805202403-31</t>
  </si>
  <si>
    <t>051805202403-35</t>
  </si>
  <si>
    <t>011805202403-29</t>
  </si>
  <si>
    <t>021805202403-29</t>
  </si>
  <si>
    <t>041805202403-32</t>
  </si>
  <si>
    <t>061805202423-15</t>
  </si>
  <si>
    <t>031805202421-40</t>
  </si>
  <si>
    <t>011805202423-51</t>
  </si>
  <si>
    <t>011805202423-53</t>
  </si>
  <si>
    <t>021805202423-49</t>
  </si>
  <si>
    <t>091805202423-50</t>
  </si>
  <si>
    <t>111905202400-02</t>
  </si>
  <si>
    <t>171805202421-40</t>
  </si>
  <si>
    <t>061905202400-19</t>
  </si>
  <si>
    <t>091905202400-20</t>
  </si>
  <si>
    <t>062405202421-38</t>
  </si>
  <si>
    <t>052405202420-58</t>
  </si>
  <si>
    <t>092405202421-21</t>
  </si>
  <si>
    <t>042405202421-16</t>
  </si>
  <si>
    <t>022405202421-36</t>
  </si>
  <si>
    <t>022505202420-10</t>
  </si>
  <si>
    <t>032505202420-23</t>
  </si>
  <si>
    <t>132505202421-49</t>
  </si>
  <si>
    <t>032505202422-16</t>
  </si>
  <si>
    <t>052505202422-34</t>
  </si>
  <si>
    <t>032505202422-43</t>
  </si>
  <si>
    <t>012505202422-35</t>
  </si>
  <si>
    <t>042505202422-46</t>
  </si>
  <si>
    <t>062505202423-57</t>
  </si>
  <si>
    <t>022605202400-21</t>
  </si>
  <si>
    <t>132505202422-18</t>
  </si>
  <si>
    <t>052505202422-43</t>
  </si>
  <si>
    <t>092505202422-31</t>
  </si>
  <si>
    <t>052605202419-04</t>
  </si>
  <si>
    <t>062605202419-04</t>
  </si>
  <si>
    <t>052605202419-24</t>
  </si>
  <si>
    <t>062605202419-26</t>
  </si>
  <si>
    <t>052605202420-57</t>
  </si>
  <si>
    <t>112605202421-57</t>
  </si>
  <si>
    <t>092605202420-45</t>
  </si>
  <si>
    <t>062605202421-05</t>
  </si>
  <si>
    <t>012605202420-45</t>
  </si>
  <si>
    <t>012605202423-38</t>
  </si>
  <si>
    <t>072905202423-20</t>
  </si>
  <si>
    <t>092905202421-12</t>
  </si>
  <si>
    <t>062905202423-44</t>
  </si>
  <si>
    <t>172905202423-46</t>
  </si>
  <si>
    <t>063005202400-05</t>
  </si>
  <si>
    <t>173005202400-15</t>
  </si>
  <si>
    <t>052905202423-52</t>
  </si>
  <si>
    <t>173005202420-31</t>
  </si>
  <si>
    <t>063005202420-08</t>
  </si>
  <si>
    <t>033005202420-08</t>
  </si>
  <si>
    <t>123005202422-26</t>
  </si>
  <si>
    <t>173105202400-13</t>
  </si>
  <si>
    <t>033005202423-01</t>
  </si>
  <si>
    <t>123105202400-56</t>
  </si>
  <si>
    <t>053005202419-56</t>
  </si>
  <si>
    <t>173105202402-17</t>
  </si>
  <si>
    <t>173105202421-05</t>
  </si>
  <si>
    <t>063105202421-05</t>
  </si>
  <si>
    <t>082905202421-28</t>
  </si>
  <si>
    <t>093105202421-06</t>
  </si>
  <si>
    <t>053105202421-05</t>
  </si>
  <si>
    <t>093105202421-50</t>
  </si>
  <si>
    <t>013105202423-49</t>
  </si>
  <si>
    <t>043105202422-53</t>
  </si>
  <si>
    <t>053105202422-28</t>
  </si>
  <si>
    <t>083105202423-07</t>
  </si>
  <si>
    <t>103105202422-28</t>
  </si>
  <si>
    <t>080106202401-54</t>
  </si>
  <si>
    <t>040106202401-59</t>
  </si>
  <si>
    <t>100106202401-51</t>
  </si>
  <si>
    <t>050106202402-03</t>
  </si>
  <si>
    <t>010106202402-26</t>
  </si>
  <si>
    <t>010106202402-30</t>
  </si>
  <si>
    <t>140106202414-56</t>
  </si>
  <si>
    <t>140106202415-40</t>
  </si>
  <si>
    <t>190106202415-43</t>
  </si>
  <si>
    <t>090106202414-27</t>
  </si>
  <si>
    <t>200106202413-52</t>
  </si>
  <si>
    <t>180106202415-20</t>
  </si>
  <si>
    <t>050106202414-18</t>
  </si>
  <si>
    <t>180106202417-27</t>
  </si>
  <si>
    <t>030106202414-10</t>
  </si>
  <si>
    <t>170106202414-10</t>
  </si>
  <si>
    <t>050106202417-43</t>
  </si>
  <si>
    <t>070106202414-26</t>
  </si>
  <si>
    <t>120106202415-38</t>
  </si>
  <si>
    <t>160106202414-11</t>
  </si>
  <si>
    <t>200106202417-49</t>
  </si>
  <si>
    <t>030106202417-33</t>
  </si>
  <si>
    <t>020106202413-57</t>
  </si>
  <si>
    <t>170106202418-59</t>
  </si>
  <si>
    <t>020106202419-07</t>
  </si>
  <si>
    <t>020106202422-01</t>
  </si>
  <si>
    <t>030106202421-49</t>
  </si>
  <si>
    <t>060106202421-58</t>
  </si>
  <si>
    <t>090106202421-48</t>
  </si>
  <si>
    <t>100106202422-43</t>
  </si>
  <si>
    <t>120106202422-59</t>
  </si>
  <si>
    <t>010106202416-17</t>
  </si>
  <si>
    <t>030106202422-29</t>
  </si>
  <si>
    <t>050106202423-22</t>
  </si>
  <si>
    <t>060106202422-31</t>
  </si>
  <si>
    <t>090106202422-28</t>
  </si>
  <si>
    <t>160106202423-22</t>
  </si>
  <si>
    <t>060206202400-06</t>
  </si>
  <si>
    <t>050206202400-11</t>
  </si>
  <si>
    <t>090206202400-09</t>
  </si>
  <si>
    <t>010206202400-48</t>
  </si>
  <si>
    <t>160206202400-54</t>
  </si>
  <si>
    <t>090206202400-57</t>
  </si>
  <si>
    <t>030206202402-06</t>
  </si>
  <si>
    <t>010206202402-12</t>
  </si>
  <si>
    <t>090906202421-17</t>
  </si>
  <si>
    <t>181006202401-15</t>
  </si>
  <si>
    <t>090906202423-01</t>
  </si>
  <si>
    <t>170906202421-18</t>
  </si>
  <si>
    <t>171006202402-52</t>
  </si>
  <si>
    <t>171006202402-53</t>
  </si>
  <si>
    <t>021006202400-20</t>
  </si>
  <si>
    <t>091006202402-55</t>
  </si>
  <si>
    <t>101006202402-56</t>
  </si>
  <si>
    <t>051006202401-27</t>
  </si>
  <si>
    <t>041006202418-31</t>
  </si>
  <si>
    <t>041006202418-48</t>
  </si>
  <si>
    <t>091006202418-05</t>
  </si>
  <si>
    <t>101006202418-06</t>
  </si>
  <si>
    <t>111006202418-15</t>
  </si>
  <si>
    <t>171006202419-19</t>
  </si>
  <si>
    <t>091006202419-39</t>
  </si>
  <si>
    <t>101006202419-47</t>
  </si>
  <si>
    <t>031006202418-14</t>
  </si>
  <si>
    <t>021006202422-43</t>
  </si>
  <si>
    <t>011006202422-45</t>
  </si>
  <si>
    <t>031006202422-46</t>
  </si>
  <si>
    <t>041006202422-47</t>
  </si>
  <si>
    <t>041006202422-51</t>
  </si>
  <si>
    <t>111006202422-52</t>
  </si>
  <si>
    <t>021006202422-53</t>
  </si>
  <si>
    <t>041006202422-53</t>
  </si>
  <si>
    <t>031006202422-55</t>
  </si>
  <si>
    <t>041006202423-03</t>
  </si>
  <si>
    <t>051006202423-04</t>
  </si>
  <si>
    <t>021006202422-57</t>
  </si>
  <si>
    <t>031006202422-58</t>
  </si>
  <si>
    <t>021106202400-09</t>
  </si>
  <si>
    <t>051106202400-11</t>
  </si>
  <si>
    <t>031106202400-07</t>
  </si>
  <si>
    <t>051106202422-20</t>
  </si>
  <si>
    <t>051206202421-00</t>
  </si>
  <si>
    <t>051206202423-50</t>
  </si>
  <si>
    <t>091206202421-36</t>
  </si>
  <si>
    <t>061206202423-56</t>
  </si>
  <si>
    <t>031206202421-01</t>
  </si>
  <si>
    <t>161206202421-13</t>
  </si>
  <si>
    <t>091306202419-51</t>
  </si>
  <si>
    <t>041306202420-24</t>
  </si>
  <si>
    <t>171306202420-33</t>
  </si>
  <si>
    <t>021306202419-51</t>
  </si>
  <si>
    <t>061306202421-18</t>
  </si>
  <si>
    <t>091306202421-55</t>
  </si>
  <si>
    <t>101306202421-56</t>
  </si>
  <si>
    <t>181306202423-10</t>
  </si>
  <si>
    <t>021306202422-13</t>
  </si>
  <si>
    <t>171306202423-16</t>
  </si>
  <si>
    <t>181406202400-28</t>
  </si>
  <si>
    <t>101406202401-09</t>
  </si>
  <si>
    <t>091406202401-06</t>
  </si>
  <si>
    <t>051306202423-37</t>
  </si>
  <si>
    <t>171306202423-37</t>
  </si>
  <si>
    <t>011406202402-15</t>
  </si>
  <si>
    <t>031406202420-28</t>
  </si>
  <si>
    <t>171406202421-11</t>
  </si>
  <si>
    <t>041406202422-19</t>
  </si>
  <si>
    <t>031406202422-17</t>
  </si>
  <si>
    <t>071406202420-22</t>
  </si>
  <si>
    <t>091406202420-27</t>
  </si>
  <si>
    <t>101406202420-28</t>
  </si>
  <si>
    <t>171406202423-21</t>
  </si>
  <si>
    <t>171506202400-32</t>
  </si>
  <si>
    <t>031406202423-10</t>
  </si>
  <si>
    <t>111406202422-56</t>
  </si>
  <si>
    <t>031506202400-40</t>
  </si>
  <si>
    <t>171506202401-34</t>
  </si>
  <si>
    <t>091506202401-57</t>
  </si>
  <si>
    <t>171506202401-38</t>
  </si>
  <si>
    <t>041506202401-24</t>
  </si>
  <si>
    <t>181506202402-08</t>
  </si>
  <si>
    <t>171506202402-18</t>
  </si>
  <si>
    <t>031506202403-00</t>
  </si>
  <si>
    <t>031506202404-43</t>
  </si>
  <si>
    <t>021506202403-00</t>
  </si>
  <si>
    <t>011506202402-58</t>
  </si>
  <si>
    <t>031506202404-52</t>
  </si>
  <si>
    <t>011506202404-57</t>
  </si>
  <si>
    <t>021906202423-19</t>
  </si>
  <si>
    <t>041906202423-19</t>
  </si>
  <si>
    <t>061906202423-20</t>
  </si>
  <si>
    <t>091906202423-20</t>
  </si>
  <si>
    <t>precio unitario</t>
  </si>
  <si>
    <t>MANGO BICHE</t>
  </si>
  <si>
    <t>8000 EN LECHE</t>
  </si>
  <si>
    <t>MARGARITA MARACUYÁ</t>
  </si>
  <si>
    <r>
      <t>&lt;</t>
    </r>
    <r>
      <rPr>
        <sz val="8"/>
        <color rgb="FF569CD6"/>
        <rFont val="Consolas"/>
        <family val="3"/>
      </rPr>
      <t>p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CCCCCC"/>
        <rFont val="Consolas"/>
        <family val="3"/>
      </rPr>
      <t>=</t>
    </r>
    <r>
      <rPr>
        <sz val="8"/>
        <color rgb="FFCE9178"/>
        <rFont val="Consolas"/>
        <family val="3"/>
      </rPr>
      <t>"menu-item"</t>
    </r>
    <r>
      <rPr>
        <sz val="8"/>
        <color rgb="FF808080"/>
        <rFont val="Consolas"/>
        <family val="3"/>
      </rPr>
      <t>&gt;</t>
    </r>
    <r>
      <rPr>
        <sz val="8"/>
        <color rgb="FFCCCCCC"/>
        <rFont val="Consolas"/>
        <family val="3"/>
      </rPr>
      <t>CUBA LIBRE.......................$10.000</t>
    </r>
    <r>
      <rPr>
        <sz val="8"/>
        <color rgb="FF808080"/>
        <rFont val="Consolas"/>
        <family val="3"/>
      </rPr>
      <t>&lt;/</t>
    </r>
    <r>
      <rPr>
        <sz val="8"/>
        <color rgb="FF569CD6"/>
        <rFont val="Consolas"/>
        <family val="3"/>
      </rPr>
      <t>p</t>
    </r>
    <r>
      <rPr>
        <sz val="8"/>
        <color rgb="FF808080"/>
        <rFont val="Consolas"/>
        <family val="3"/>
      </rPr>
      <t>&gt;</t>
    </r>
  </si>
  <si>
    <r>
      <t>&lt;</t>
    </r>
    <r>
      <rPr>
        <sz val="8"/>
        <color rgb="FF569CD6"/>
        <rFont val="Consolas"/>
        <family val="3"/>
      </rPr>
      <t>p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class</t>
    </r>
    <r>
      <rPr>
        <sz val="8"/>
        <color rgb="FFCCCCCC"/>
        <rFont val="Consolas"/>
        <family val="3"/>
      </rPr>
      <t>=</t>
    </r>
    <r>
      <rPr>
        <sz val="8"/>
        <color rgb="FFCE9178"/>
        <rFont val="Consolas"/>
        <family val="3"/>
      </rPr>
      <t>"menu-item"</t>
    </r>
    <r>
      <rPr>
        <sz val="8"/>
        <color rgb="FF808080"/>
        <rFont val="Consolas"/>
        <family val="3"/>
      </rPr>
      <t>&gt;</t>
    </r>
  </si>
  <si>
    <t>.......................$</t>
  </si>
  <si>
    <t>&lt;/p&gt;</t>
  </si>
  <si>
    <t>a</t>
  </si>
  <si>
    <t>&lt;p class="menu-item"&gt;BUDWEISER.......................$3000&lt;/p&gt;</t>
  </si>
  <si>
    <t>&lt;p class="menu-item"&gt;POKER.......................$3000&lt;/p&gt;</t>
  </si>
  <si>
    <t>&lt;p class="menu-item"&gt;AGUILA LIGHT.......................$3500&lt;/p&gt;</t>
  </si>
  <si>
    <t>&lt;p class="menu-item"&gt;COSTEÑITA.......................$3500&lt;/p&gt;</t>
  </si>
  <si>
    <t>&lt;p class="menu-item"&gt;AGUILA NEGRA.......................$4000&lt;/p&gt;</t>
  </si>
  <si>
    <t>&lt;p class="menu-item"&gt;CORONITA.......................$4500&lt;/p&gt;</t>
  </si>
  <si>
    <t>&lt;p class="menu-item"&gt;HEINEKEN.......................$4500&lt;/p&gt;</t>
  </si>
  <si>
    <t>&lt;p class="menu-item"&gt;REDD'S.......................$5000&lt;/p&gt;</t>
  </si>
  <si>
    <t>&lt;p class="menu-item"&gt;CLUB COLOMBIA.......................$5000&lt;/p&gt;</t>
  </si>
  <si>
    <t>&lt;p class="menu-item"&gt;STELLA ARTOIS.......................$8000&lt;/p&gt;</t>
  </si>
  <si>
    <t>&lt;p class="menu-item"&gt;SMIRNOFF.......................$12000&lt;/p&gt;</t>
  </si>
  <si>
    <t>&lt;p class="menu-item"&gt;MICHELADA.......................$2000&lt;/p&gt;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</si>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</sst>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[$$-240A]\ * #,##0.00_-;\-[$$-240A]\ * #,##0.00_-;_-[$$-240A]\ * &quot;-&quot;??_-;_-@_-"/>
    <numFmt numFmtId="165" formatCode="_-[$$-240A]\ * #,##0_-;\-[$$-240A]\ * #,##0_-;_-[$$-240A]\ * &quot;-&quot;??_-;_-@_-"/>
    <numFmt numFmtId="166" formatCode="[$$-240A]\ #,##0"/>
    <numFmt numFmtId="167" formatCode="0.0"/>
    <numFmt numFmtId="168" formatCode="h:mm;@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rgb="FFFF0000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8"/>
      <color rgb="FF00B050"/>
      <name val="Aptos Narrow"/>
      <family val="2"/>
      <scheme val="minor"/>
    </font>
    <font>
      <b/>
      <sz val="8"/>
      <color rgb="FFC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 tint="4.9989318521683403E-2"/>
      <name val="Aptos Narrow"/>
      <family val="2"/>
      <scheme val="minor"/>
    </font>
    <font>
      <sz val="8"/>
      <color rgb="FFCCCCCC"/>
      <name val="Consolas"/>
      <family val="3"/>
    </font>
    <font>
      <sz val="8"/>
      <color rgb="FF808080"/>
      <name val="Consolas"/>
      <family val="3"/>
    </font>
    <font>
      <sz val="8"/>
      <color rgb="FF569CD6"/>
      <name val="Consolas"/>
      <family val="3"/>
    </font>
    <font>
      <sz val="8"/>
      <color rgb="FF9CDCFE"/>
      <name val="Consolas"/>
      <family val="3"/>
    </font>
    <font>
      <sz val="8"/>
      <color rgb="FFCE9178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1" xfId="1" applyNumberFormat="1" applyFont="1" applyBorder="1"/>
    <xf numFmtId="165" fontId="2" fillId="0" borderId="5" xfId="0" applyNumberFormat="1" applyFont="1" applyBorder="1"/>
    <xf numFmtId="165" fontId="0" fillId="0" borderId="8" xfId="0" applyNumberFormat="1" applyBorder="1"/>
    <xf numFmtId="165" fontId="0" fillId="0" borderId="10" xfId="0" applyNumberFormat="1" applyBorder="1"/>
    <xf numFmtId="165" fontId="0" fillId="0" borderId="12" xfId="0" applyNumberFormat="1" applyBorder="1"/>
    <xf numFmtId="165" fontId="0" fillId="0" borderId="15" xfId="0" applyNumberFormat="1" applyBorder="1"/>
    <xf numFmtId="165" fontId="2" fillId="0" borderId="18" xfId="0" applyNumberFormat="1" applyFont="1" applyBorder="1"/>
    <xf numFmtId="0" fontId="2" fillId="2" borderId="19" xfId="0" applyFont="1" applyFill="1" applyBorder="1"/>
    <xf numFmtId="0" fontId="2" fillId="0" borderId="19" xfId="0" applyFont="1" applyBorder="1" applyAlignment="1">
      <alignment horizontal="left"/>
    </xf>
    <xf numFmtId="166" fontId="2" fillId="0" borderId="19" xfId="0" applyNumberFormat="1" applyFont="1" applyBorder="1"/>
    <xf numFmtId="10" fontId="2" fillId="0" borderId="19" xfId="0" applyNumberFormat="1" applyFont="1" applyBorder="1"/>
    <xf numFmtId="0" fontId="0" fillId="0" borderId="0" xfId="0" applyAlignment="1">
      <alignment horizontal="left" indent="1"/>
    </xf>
    <xf numFmtId="166" fontId="0" fillId="0" borderId="0" xfId="0" applyNumberFormat="1"/>
    <xf numFmtId="10" fontId="0" fillId="0" borderId="0" xfId="0" applyNumberFormat="1"/>
    <xf numFmtId="0" fontId="2" fillId="2" borderId="20" xfId="0" applyFont="1" applyFill="1" applyBorder="1" applyAlignment="1">
      <alignment horizontal="left"/>
    </xf>
    <xf numFmtId="166" fontId="2" fillId="2" borderId="20" xfId="0" applyNumberFormat="1" applyFont="1" applyFill="1" applyBorder="1"/>
    <xf numFmtId="10" fontId="2" fillId="2" borderId="20" xfId="0" applyNumberFormat="1" applyFont="1" applyFill="1" applyBorder="1"/>
    <xf numFmtId="0" fontId="0" fillId="0" borderId="0" xfId="0" applyAlignment="1">
      <alignment horizontal="center"/>
    </xf>
    <xf numFmtId="0" fontId="3" fillId="3" borderId="19" xfId="0" applyFont="1" applyFill="1" applyBorder="1" applyAlignment="1">
      <alignment horizontal="center"/>
    </xf>
    <xf numFmtId="2" fontId="3" fillId="3" borderId="19" xfId="0" applyNumberFormat="1" applyFont="1" applyFill="1" applyBorder="1" applyAlignment="1">
      <alignment horizontal="center"/>
    </xf>
    <xf numFmtId="9" fontId="3" fillId="3" borderId="19" xfId="1" applyFont="1" applyFill="1" applyBorder="1" applyAlignment="1">
      <alignment horizontal="center"/>
    </xf>
    <xf numFmtId="165" fontId="3" fillId="3" borderId="19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1" applyFont="1"/>
    <xf numFmtId="0" fontId="2" fillId="0" borderId="19" xfId="0" applyFont="1" applyBorder="1"/>
    <xf numFmtId="0" fontId="2" fillId="0" borderId="0" xfId="0" applyFont="1" applyAlignment="1">
      <alignment horizontal="left" indent="1"/>
    </xf>
    <xf numFmtId="0" fontId="2" fillId="0" borderId="0" xfId="0" applyFont="1"/>
    <xf numFmtId="166" fontId="2" fillId="0" borderId="0" xfId="0" applyNumberFormat="1" applyFont="1"/>
    <xf numFmtId="10" fontId="2" fillId="0" borderId="0" xfId="0" applyNumberFormat="1" applyFont="1"/>
    <xf numFmtId="0" fontId="0" fillId="0" borderId="0" xfId="0" applyAlignment="1">
      <alignment horizontal="left" indent="2"/>
    </xf>
    <xf numFmtId="0" fontId="2" fillId="2" borderId="20" xfId="0" applyFon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165" fontId="0" fillId="4" borderId="0" xfId="0" applyNumberFormat="1" applyFill="1"/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/>
    <xf numFmtId="10" fontId="0" fillId="0" borderId="0" xfId="1" applyNumberFormat="1" applyFont="1"/>
    <xf numFmtId="10" fontId="0" fillId="4" borderId="0" xfId="1" applyNumberFormat="1" applyFont="1" applyFill="1"/>
    <xf numFmtId="167" fontId="0" fillId="0" borderId="0" xfId="0" applyNumberFormat="1"/>
    <xf numFmtId="0" fontId="7" fillId="3" borderId="19" xfId="0" applyFont="1" applyFill="1" applyBorder="1" applyAlignment="1">
      <alignment horizontal="center"/>
    </xf>
    <xf numFmtId="2" fontId="7" fillId="3" borderId="19" xfId="0" applyNumberFormat="1" applyFont="1" applyFill="1" applyBorder="1" applyAlignment="1">
      <alignment horizontal="center"/>
    </xf>
    <xf numFmtId="9" fontId="7" fillId="3" borderId="19" xfId="1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0" applyNumberFormat="1" applyFont="1"/>
    <xf numFmtId="10" fontId="8" fillId="0" borderId="0" xfId="1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165" fontId="9" fillId="0" borderId="0" xfId="0" applyNumberFormat="1" applyFont="1"/>
    <xf numFmtId="10" fontId="8" fillId="4" borderId="0" xfId="1" applyNumberFormat="1" applyFont="1" applyFill="1"/>
    <xf numFmtId="0" fontId="8" fillId="4" borderId="0" xfId="0" applyFont="1" applyFill="1"/>
    <xf numFmtId="0" fontId="8" fillId="4" borderId="0" xfId="0" applyFont="1" applyFill="1" applyAlignment="1">
      <alignment horizontal="center"/>
    </xf>
    <xf numFmtId="165" fontId="8" fillId="4" borderId="0" xfId="0" applyNumberFormat="1" applyFont="1" applyFill="1"/>
    <xf numFmtId="167" fontId="8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165" fontId="11" fillId="4" borderId="0" xfId="0" applyNumberFormat="1" applyFont="1" applyFill="1"/>
    <xf numFmtId="165" fontId="12" fillId="0" borderId="0" xfId="0" applyNumberFormat="1" applyFont="1"/>
    <xf numFmtId="165" fontId="12" fillId="4" borderId="0" xfId="0" applyNumberFormat="1" applyFont="1" applyFill="1"/>
    <xf numFmtId="165" fontId="7" fillId="5" borderId="0" xfId="0" applyNumberFormat="1" applyFont="1" applyFill="1" applyAlignment="1">
      <alignment horizontal="center"/>
    </xf>
    <xf numFmtId="165" fontId="8" fillId="6" borderId="0" xfId="0" applyNumberFormat="1" applyFont="1" applyFill="1"/>
    <xf numFmtId="165" fontId="8" fillId="7" borderId="0" xfId="0" applyNumberFormat="1" applyFont="1" applyFill="1"/>
    <xf numFmtId="0" fontId="13" fillId="8" borderId="0" xfId="0" applyFont="1" applyFill="1" applyAlignment="1">
      <alignment horizontal="center"/>
    </xf>
    <xf numFmtId="0" fontId="14" fillId="8" borderId="21" xfId="0" applyFont="1" applyFill="1" applyBorder="1" applyAlignment="1">
      <alignment horizontal="center"/>
    </xf>
    <xf numFmtId="14" fontId="14" fillId="8" borderId="21" xfId="0" applyNumberFormat="1" applyFont="1" applyFill="1" applyBorder="1" applyAlignment="1">
      <alignment horizontal="center"/>
    </xf>
    <xf numFmtId="168" fontId="14" fillId="8" borderId="21" xfId="0" applyNumberFormat="1" applyFont="1" applyFill="1" applyBorder="1" applyAlignment="1">
      <alignment horizontal="center"/>
    </xf>
    <xf numFmtId="0" fontId="3" fillId="9" borderId="21" xfId="0" applyFont="1" applyFill="1" applyBorder="1" applyAlignment="1">
      <alignment horizontal="center"/>
    </xf>
    <xf numFmtId="165" fontId="14" fillId="8" borderId="21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pivotButton="1"/>
    <xf numFmtId="10" fontId="8" fillId="7" borderId="0" xfId="1" applyNumberFormat="1" applyFont="1" applyFill="1"/>
    <xf numFmtId="10" fontId="8" fillId="0" borderId="0" xfId="1" applyNumberFormat="1" applyFont="1" applyFill="1"/>
    <xf numFmtId="0" fontId="8" fillId="0" borderId="22" xfId="0" applyFont="1" applyBorder="1" applyAlignment="1">
      <alignment horizontal="center"/>
    </xf>
    <xf numFmtId="0" fontId="8" fillId="0" borderId="22" xfId="0" applyFont="1" applyBorder="1"/>
    <xf numFmtId="165" fontId="11" fillId="4" borderId="22" xfId="0" applyNumberFormat="1" applyFont="1" applyFill="1" applyBorder="1"/>
    <xf numFmtId="165" fontId="12" fillId="0" borderId="22" xfId="0" applyNumberFormat="1" applyFont="1" applyBorder="1"/>
    <xf numFmtId="165" fontId="8" fillId="0" borderId="22" xfId="0" applyNumberFormat="1" applyFont="1" applyBorder="1"/>
    <xf numFmtId="10" fontId="8" fillId="0" borderId="22" xfId="1" applyNumberFormat="1" applyFont="1" applyFill="1" applyBorder="1"/>
    <xf numFmtId="10" fontId="8" fillId="0" borderId="0" xfId="1" applyNumberFormat="1" applyFont="1" applyFill="1" applyBorder="1"/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108</xdr:row>
      <xdr:rowOff>0</xdr:rowOff>
    </xdr:from>
    <xdr:to>
      <xdr:col>13</xdr:col>
      <xdr:colOff>304800</xdr:colOff>
      <xdr:row>109</xdr:row>
      <xdr:rowOff>129540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574DE069-9B5E-5810-2E2F-25277043714E}"/>
            </a:ext>
          </a:extLst>
        </xdr:cNvPr>
        <xdr:cNvSpPr>
          <a:spLocks noChangeAspect="1" noChangeArrowheads="1"/>
        </xdr:cNvSpPr>
      </xdr:nvSpPr>
      <xdr:spPr bwMode="auto">
        <a:xfrm>
          <a:off x="14058900" y="2575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lPacheco\Downloads\Software%20DAPASA%20v5.42%20(small%20pc).xlsm" TargetMode="External"/><Relationship Id="rId1" Type="http://schemas.openxmlformats.org/officeDocument/2006/relationships/externalLinkPath" Target="file:///C:\Users\DanielPacheco\Downloads\Software%20DAPASA%20v5.42%20(small%20pc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BDD"/>
      <sheetName val="Pagos"/>
      <sheetName val="Cocina"/>
      <sheetName val="Factura"/>
      <sheetName val="Productos"/>
      <sheetName val="SetUp"/>
      <sheetName val="Empleados"/>
      <sheetName val="Menu"/>
      <sheetName val="Caja"/>
      <sheetName val="Gastos Operativos"/>
      <sheetName val="Software DAPASA v5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ID Producto</v>
          </cell>
          <cell r="B1" t="str">
            <v>Productos</v>
          </cell>
          <cell r="C1" t="str">
            <v>Categorias</v>
          </cell>
          <cell r="D1" t="str">
            <v>SubCategorias</v>
          </cell>
          <cell r="E1" t="str">
            <v>Precio Coste</v>
          </cell>
          <cell r="F1" t="str">
            <v>%Margen</v>
          </cell>
          <cell r="G1" t="str">
            <v>PVP</v>
          </cell>
          <cell r="H1" t="str">
            <v>IVA</v>
          </cell>
          <cell r="I1" t="str">
            <v>PVP + IVA</v>
          </cell>
          <cell r="J1" t="str">
            <v>Pedido</v>
          </cell>
          <cell r="K1" t="str">
            <v>Recibido</v>
          </cell>
          <cell r="L1" t="str">
            <v>Stock actual</v>
          </cell>
          <cell r="M1" t="str">
            <v>Stock mínimo</v>
          </cell>
          <cell r="N1" t="str">
            <v>FotoSubCategorias</v>
          </cell>
          <cell r="O1" t="str">
            <v>FotoProductos</v>
          </cell>
        </row>
        <row r="2">
          <cell r="A2">
            <v>1</v>
          </cell>
          <cell r="B2" t="str">
            <v>DAIQUIRÍ</v>
          </cell>
          <cell r="C2" t="str">
            <v>BEBIDAS</v>
          </cell>
          <cell r="D2" t="str">
            <v>CÓCTELES</v>
          </cell>
          <cell r="I2">
            <v>16000</v>
          </cell>
          <cell r="N2" t="str">
            <v>CÓCTELES.jpg</v>
          </cell>
          <cell r="O2" t="str">
            <v>DAIQUIRÍ.jpg</v>
          </cell>
        </row>
        <row r="3">
          <cell r="A3">
            <v>2</v>
          </cell>
          <cell r="B3" t="str">
            <v>CUBA LIBRE</v>
          </cell>
          <cell r="C3" t="str">
            <v>BEBIDAS</v>
          </cell>
          <cell r="D3" t="str">
            <v>CÓCTELES</v>
          </cell>
          <cell r="I3">
            <v>10000</v>
          </cell>
          <cell r="N3" t="str">
            <v>CÓCTELES.jpg</v>
          </cell>
          <cell r="O3" t="str">
            <v>CUBA LIBRE.jpg</v>
          </cell>
        </row>
        <row r="4">
          <cell r="A4">
            <v>3</v>
          </cell>
          <cell r="B4" t="str">
            <v>MARGARITA</v>
          </cell>
          <cell r="C4" t="str">
            <v>BEBIDAS</v>
          </cell>
          <cell r="D4" t="str">
            <v>CÓCTELES</v>
          </cell>
          <cell r="I4">
            <v>16000</v>
          </cell>
          <cell r="N4" t="str">
            <v>CÓCTELES.jpg</v>
          </cell>
          <cell r="O4" t="str">
            <v>MARGARITA.jpg</v>
          </cell>
        </row>
        <row r="5">
          <cell r="A5">
            <v>4</v>
          </cell>
          <cell r="B5" t="str">
            <v>MARGARITA MARACUYA</v>
          </cell>
          <cell r="C5" t="str">
            <v>BEBIDAS</v>
          </cell>
          <cell r="D5" t="str">
            <v>CÓCTELES</v>
          </cell>
          <cell r="I5">
            <v>16000</v>
          </cell>
          <cell r="N5" t="str">
            <v>CÓCTELES.jpg</v>
          </cell>
          <cell r="O5" t="str">
            <v>MARGARITA MARACUYA.jpg</v>
          </cell>
        </row>
        <row r="6">
          <cell r="A6">
            <v>5</v>
          </cell>
          <cell r="B6" t="str">
            <v>MOJITO</v>
          </cell>
          <cell r="C6" t="str">
            <v>BEBIDAS</v>
          </cell>
          <cell r="D6" t="str">
            <v>CÓCTELES</v>
          </cell>
          <cell r="I6">
            <v>15000</v>
          </cell>
          <cell r="N6" t="str">
            <v>CÓCTELES.jpg</v>
          </cell>
          <cell r="O6" t="str">
            <v>MOJITO.jpg</v>
          </cell>
        </row>
        <row r="7">
          <cell r="A7">
            <v>6</v>
          </cell>
          <cell r="B7" t="str">
            <v>MOJITO MARACUYÁ</v>
          </cell>
          <cell r="C7" t="str">
            <v>BEBIDAS</v>
          </cell>
          <cell r="D7" t="str">
            <v>CÓCTELES</v>
          </cell>
          <cell r="I7">
            <v>16000</v>
          </cell>
          <cell r="N7" t="str">
            <v>CÓCTELES.jpg</v>
          </cell>
          <cell r="O7" t="str">
            <v>MOJITO MARACUYÁ.jpg</v>
          </cell>
        </row>
        <row r="8">
          <cell r="A8">
            <v>7</v>
          </cell>
          <cell r="B8" t="str">
            <v>GIN &amp; TONIC</v>
          </cell>
          <cell r="C8" t="str">
            <v>BEBIDAS</v>
          </cell>
          <cell r="D8" t="str">
            <v>CÓCTELES</v>
          </cell>
          <cell r="I8">
            <v>12000</v>
          </cell>
          <cell r="N8" t="str">
            <v>CÓCTELES.jpg</v>
          </cell>
          <cell r="O8" t="str">
            <v>GIN &amp; TONIC.jpg</v>
          </cell>
        </row>
        <row r="9">
          <cell r="A9">
            <v>8</v>
          </cell>
          <cell r="B9" t="str">
            <v>MARANGIN</v>
          </cell>
          <cell r="C9" t="str">
            <v>BEBIDAS</v>
          </cell>
          <cell r="D9" t="str">
            <v>CÓCTELES</v>
          </cell>
          <cell r="I9">
            <v>15000</v>
          </cell>
          <cell r="N9" t="str">
            <v>CÓCTELES.jpg</v>
          </cell>
          <cell r="O9" t="str">
            <v>MARANGIN.jpg</v>
          </cell>
        </row>
        <row r="10">
          <cell r="A10">
            <v>9</v>
          </cell>
          <cell r="B10" t="str">
            <v>DRY MARTINI</v>
          </cell>
          <cell r="C10" t="str">
            <v>BEBIDAS</v>
          </cell>
          <cell r="D10" t="str">
            <v>CÓCTELES</v>
          </cell>
          <cell r="I10">
            <v>12000</v>
          </cell>
          <cell r="N10" t="str">
            <v>CÓCTELES.jpg</v>
          </cell>
          <cell r="O10" t="str">
            <v>DRY MARTINI.jpg</v>
          </cell>
        </row>
        <row r="11">
          <cell r="A11">
            <v>10</v>
          </cell>
          <cell r="B11" t="str">
            <v>BLUE LAGOON</v>
          </cell>
          <cell r="C11" t="str">
            <v>BEBIDAS</v>
          </cell>
          <cell r="D11" t="str">
            <v>CÓCTELES</v>
          </cell>
          <cell r="I11">
            <v>17000</v>
          </cell>
          <cell r="N11" t="str">
            <v>CÓCTELES.jpg</v>
          </cell>
          <cell r="O11" t="str">
            <v>BLUE LAGOON.jpg</v>
          </cell>
        </row>
        <row r="12">
          <cell r="A12">
            <v>11</v>
          </cell>
          <cell r="B12" t="str">
            <v>COSMOPOLITAN</v>
          </cell>
          <cell r="C12" t="str">
            <v>BEBIDAS</v>
          </cell>
          <cell r="D12" t="str">
            <v>CÓCTELES</v>
          </cell>
          <cell r="I12">
            <v>12000</v>
          </cell>
          <cell r="N12" t="str">
            <v>CÓCTELES.jpg</v>
          </cell>
          <cell r="O12" t="str">
            <v>COSMOPOLITAN.jpg</v>
          </cell>
        </row>
        <row r="13">
          <cell r="A13">
            <v>12</v>
          </cell>
          <cell r="B13" t="str">
            <v>CAIPIROSKA</v>
          </cell>
          <cell r="C13" t="str">
            <v>BEBIDAS</v>
          </cell>
          <cell r="D13" t="str">
            <v>CÓCTELES</v>
          </cell>
          <cell r="I13">
            <v>10000</v>
          </cell>
          <cell r="N13" t="str">
            <v>CÓCTELES.jpg</v>
          </cell>
          <cell r="O13" t="str">
            <v>CAIPIROSKA.jpg</v>
          </cell>
        </row>
        <row r="14">
          <cell r="A14">
            <v>13</v>
          </cell>
          <cell r="B14" t="str">
            <v>BLUE HAWAII</v>
          </cell>
          <cell r="C14" t="str">
            <v>BEBIDAS</v>
          </cell>
          <cell r="D14" t="str">
            <v>CÓCTELES</v>
          </cell>
          <cell r="I14">
            <v>17000</v>
          </cell>
          <cell r="N14" t="str">
            <v>CÓCTELES.jpg</v>
          </cell>
          <cell r="O14" t="str">
            <v>BLUE HAWAII.jpg</v>
          </cell>
        </row>
        <row r="15">
          <cell r="A15">
            <v>14</v>
          </cell>
          <cell r="B15" t="str">
            <v>FRESA</v>
          </cell>
          <cell r="C15" t="str">
            <v>BEBIDAS</v>
          </cell>
          <cell r="D15" t="str">
            <v>SODAS SABORIZADAS</v>
          </cell>
          <cell r="I15">
            <v>12000</v>
          </cell>
          <cell r="N15" t="str">
            <v>SODAS SABORIZADAS.jpg</v>
          </cell>
          <cell r="O15" t="str">
            <v>FRESA.jpg</v>
          </cell>
        </row>
        <row r="16">
          <cell r="A16">
            <v>15</v>
          </cell>
          <cell r="B16" t="str">
            <v>MARACUYÁ</v>
          </cell>
          <cell r="C16" t="str">
            <v>BEBIDAS</v>
          </cell>
          <cell r="D16" t="str">
            <v>SODAS SABORIZADAS</v>
          </cell>
          <cell r="I16">
            <v>12000</v>
          </cell>
          <cell r="N16" t="str">
            <v>SODAS SABORIZADAS.jpg</v>
          </cell>
          <cell r="O16" t="str">
            <v>MARACUYÁ.jpg</v>
          </cell>
        </row>
        <row r="17">
          <cell r="A17">
            <v>16</v>
          </cell>
          <cell r="B17" t="str">
            <v>MANGOBICHE</v>
          </cell>
          <cell r="C17" t="str">
            <v>BEBIDAS</v>
          </cell>
          <cell r="D17" t="str">
            <v>SODAS SABORIZADAS</v>
          </cell>
          <cell r="I17">
            <v>12000</v>
          </cell>
          <cell r="N17" t="str">
            <v>SODAS SABORIZADAS.jpg</v>
          </cell>
          <cell r="O17" t="str">
            <v>MANGOBICHE.jpg</v>
          </cell>
        </row>
        <row r="18">
          <cell r="A18">
            <v>17</v>
          </cell>
          <cell r="B18" t="str">
            <v>GUAYABA AGRIA</v>
          </cell>
          <cell r="C18" t="str">
            <v>BEBIDAS</v>
          </cell>
          <cell r="D18" t="str">
            <v>SODAS SABORIZADAS</v>
          </cell>
          <cell r="I18">
            <v>12000</v>
          </cell>
          <cell r="N18" t="str">
            <v>SODAS SABORIZADAS.jpg</v>
          </cell>
          <cell r="O18" t="str">
            <v>GUAYABA AGRIA.jpg</v>
          </cell>
        </row>
        <row r="19">
          <cell r="A19">
            <v>18</v>
          </cell>
          <cell r="B19" t="str">
            <v>COROZO</v>
          </cell>
          <cell r="C19" t="str">
            <v>BEBIDAS</v>
          </cell>
          <cell r="D19" t="str">
            <v>SODAS SABORIZADAS</v>
          </cell>
          <cell r="I19">
            <v>12000</v>
          </cell>
          <cell r="N19" t="str">
            <v>SODAS SABORIZADAS.jpg</v>
          </cell>
          <cell r="O19" t="str">
            <v>COROZO.jpg</v>
          </cell>
        </row>
        <row r="20">
          <cell r="A20">
            <v>19</v>
          </cell>
          <cell r="B20" t="str">
            <v>MANDARINA</v>
          </cell>
          <cell r="C20" t="str">
            <v>BEBIDAS</v>
          </cell>
          <cell r="D20" t="str">
            <v>SODAS SABORIZADAS</v>
          </cell>
          <cell r="I20">
            <v>12000</v>
          </cell>
          <cell r="N20" t="str">
            <v>SODAS SABORIZADAS.jpg</v>
          </cell>
          <cell r="O20" t="str">
            <v>MANDARINA.jpg</v>
          </cell>
        </row>
        <row r="21">
          <cell r="A21">
            <v>20</v>
          </cell>
          <cell r="B21" t="str">
            <v>SODA TRADICIONAL</v>
          </cell>
          <cell r="C21" t="str">
            <v>BEBIDAS</v>
          </cell>
          <cell r="D21" t="str">
            <v>SODAS SABORIZADAS</v>
          </cell>
          <cell r="I21">
            <v>10000</v>
          </cell>
          <cell r="N21" t="str">
            <v>SODAS SABORIZADAS.jpg</v>
          </cell>
          <cell r="O21" t="str">
            <v>SODA TRADICIONAL.jpg</v>
          </cell>
        </row>
        <row r="22">
          <cell r="A22">
            <v>21</v>
          </cell>
          <cell r="B22" t="str">
            <v>NATURAL</v>
          </cell>
          <cell r="C22" t="str">
            <v>BEBIDAS</v>
          </cell>
          <cell r="D22" t="str">
            <v>LIMONADAS</v>
          </cell>
          <cell r="I22">
            <v>6000</v>
          </cell>
          <cell r="N22" t="str">
            <v>LIMONADAS.jpg</v>
          </cell>
          <cell r="O22" t="str">
            <v>NATURAL.jpg</v>
          </cell>
        </row>
        <row r="23">
          <cell r="A23">
            <v>22</v>
          </cell>
          <cell r="B23" t="str">
            <v>HIERBABUENA</v>
          </cell>
          <cell r="C23" t="str">
            <v>BEBIDAS</v>
          </cell>
          <cell r="D23" t="str">
            <v>LIMONADAS</v>
          </cell>
          <cell r="I23">
            <v>6000</v>
          </cell>
          <cell r="N23" t="str">
            <v>LIMONADAS.jpg</v>
          </cell>
          <cell r="O23" t="str">
            <v>HIERBABUENA.jpg</v>
          </cell>
        </row>
        <row r="24">
          <cell r="A24">
            <v>23</v>
          </cell>
          <cell r="B24" t="str">
            <v>CEREZADA</v>
          </cell>
          <cell r="C24" t="str">
            <v>BEBIDAS</v>
          </cell>
          <cell r="D24" t="str">
            <v>LIMONADAS</v>
          </cell>
          <cell r="I24">
            <v>6000</v>
          </cell>
          <cell r="N24" t="str">
            <v>LIMONADAS.jpg</v>
          </cell>
          <cell r="O24" t="str">
            <v>CEREZADA.jpg</v>
          </cell>
        </row>
        <row r="25">
          <cell r="A25">
            <v>24</v>
          </cell>
          <cell r="B25" t="str">
            <v>BRASILERA DE MORA</v>
          </cell>
          <cell r="C25" t="str">
            <v>BEBIDAS</v>
          </cell>
          <cell r="D25" t="str">
            <v>LIMONADAS</v>
          </cell>
          <cell r="I25">
            <v>8000</v>
          </cell>
          <cell r="N25" t="str">
            <v>LIMONADAS.jpg</v>
          </cell>
          <cell r="O25" t="str">
            <v>BRASILERA DE MORA.jpg</v>
          </cell>
        </row>
        <row r="26">
          <cell r="A26">
            <v>25</v>
          </cell>
          <cell r="B26" t="str">
            <v>PIÑA</v>
          </cell>
          <cell r="C26" t="str">
            <v>BEBIDAS</v>
          </cell>
          <cell r="D26" t="str">
            <v>JUGOS</v>
          </cell>
          <cell r="I26">
            <v>6000</v>
          </cell>
          <cell r="N26" t="str">
            <v>JUGOS.jpg</v>
          </cell>
          <cell r="O26" t="str">
            <v>PIÑA.jpg</v>
          </cell>
        </row>
        <row r="27">
          <cell r="A27">
            <v>26</v>
          </cell>
          <cell r="B27" t="str">
            <v>FRESA</v>
          </cell>
          <cell r="C27" t="str">
            <v>BEBIDAS</v>
          </cell>
          <cell r="D27" t="str">
            <v>JUGOS</v>
          </cell>
          <cell r="I27">
            <v>6000</v>
          </cell>
          <cell r="N27" t="str">
            <v>JUGOS.jpg</v>
          </cell>
          <cell r="O27" t="str">
            <v>FRESA.jpg</v>
          </cell>
        </row>
        <row r="28">
          <cell r="A28">
            <v>27</v>
          </cell>
          <cell r="B28" t="str">
            <v>MANGO</v>
          </cell>
          <cell r="C28" t="str">
            <v>BEBIDAS</v>
          </cell>
          <cell r="D28" t="str">
            <v>JUGOS</v>
          </cell>
          <cell r="I28">
            <v>6000</v>
          </cell>
          <cell r="N28" t="str">
            <v>JUGOS.jpg</v>
          </cell>
          <cell r="O28" t="str">
            <v>MANGO.jpg</v>
          </cell>
        </row>
        <row r="29">
          <cell r="A29">
            <v>28</v>
          </cell>
          <cell r="B29" t="str">
            <v>MORA</v>
          </cell>
          <cell r="C29" t="str">
            <v>BEBIDAS</v>
          </cell>
          <cell r="D29" t="str">
            <v>JUGOS</v>
          </cell>
          <cell r="I29">
            <v>6000</v>
          </cell>
          <cell r="N29" t="str">
            <v>JUGOS.jpg</v>
          </cell>
          <cell r="O29" t="str">
            <v>MORA.jpg</v>
          </cell>
        </row>
        <row r="30">
          <cell r="A30">
            <v>29</v>
          </cell>
          <cell r="B30" t="str">
            <v>AGUA</v>
          </cell>
          <cell r="C30" t="str">
            <v>BEBIDAS</v>
          </cell>
          <cell r="D30" t="str">
            <v>OTROS</v>
          </cell>
          <cell r="I30">
            <v>2000</v>
          </cell>
          <cell r="N30" t="str">
            <v>OTROS.jpg</v>
          </cell>
          <cell r="O30" t="str">
            <v>AGUA.jpg</v>
          </cell>
        </row>
        <row r="31">
          <cell r="A31">
            <v>30</v>
          </cell>
          <cell r="B31" t="str">
            <v>SODA</v>
          </cell>
          <cell r="C31" t="str">
            <v>BEBIDAS</v>
          </cell>
          <cell r="D31" t="str">
            <v>OTROS</v>
          </cell>
          <cell r="I31">
            <v>4000</v>
          </cell>
          <cell r="N31" t="str">
            <v>OTROS.jpg</v>
          </cell>
          <cell r="O31" t="str">
            <v>SODA.jpg</v>
          </cell>
        </row>
        <row r="32">
          <cell r="A32">
            <v>31</v>
          </cell>
          <cell r="B32" t="str">
            <v>COCA COLA</v>
          </cell>
          <cell r="C32" t="str">
            <v>BEBIDAS</v>
          </cell>
          <cell r="D32" t="str">
            <v>OTROS</v>
          </cell>
          <cell r="I32">
            <v>4000</v>
          </cell>
          <cell r="N32" t="str">
            <v>OTROS.jpg</v>
          </cell>
          <cell r="O32" t="str">
            <v>COCA COLA.jpg</v>
          </cell>
        </row>
        <row r="33">
          <cell r="A33">
            <v>32</v>
          </cell>
          <cell r="B33" t="str">
            <v>SUERO ELECTROLIT UVA</v>
          </cell>
          <cell r="C33" t="str">
            <v>BEBIDAS</v>
          </cell>
          <cell r="D33" t="str">
            <v>OTROS</v>
          </cell>
          <cell r="I33">
            <v>10000</v>
          </cell>
          <cell r="N33" t="str">
            <v>OTROS.jpg</v>
          </cell>
          <cell r="O33" t="str">
            <v>SUERO ELECTROLIT UVA.jpg</v>
          </cell>
        </row>
        <row r="34">
          <cell r="A34">
            <v>33</v>
          </cell>
          <cell r="B34" t="str">
            <v>SUERO ELECTROLIT FRESSA</v>
          </cell>
          <cell r="C34" t="str">
            <v>BEBIDAS</v>
          </cell>
          <cell r="D34" t="str">
            <v>OTROS</v>
          </cell>
          <cell r="I34">
            <v>10000</v>
          </cell>
          <cell r="N34" t="str">
            <v>OTROS.jpg</v>
          </cell>
          <cell r="O34" t="str">
            <v>SUERO ELECTROLIT FRESSA.jpg</v>
          </cell>
        </row>
        <row r="35">
          <cell r="A35">
            <v>34</v>
          </cell>
          <cell r="B35" t="str">
            <v>SUERO ELECTROLIT NARANJA-MANDARINA</v>
          </cell>
          <cell r="C35" t="str">
            <v>BEBIDAS</v>
          </cell>
          <cell r="D35" t="str">
            <v>OTROS</v>
          </cell>
          <cell r="I35">
            <v>10000</v>
          </cell>
          <cell r="N35" t="str">
            <v>OTROS.jpg</v>
          </cell>
          <cell r="O35" t="str">
            <v>SUERO ELECTROLIT NARANJA-MANDARINA.jpg</v>
          </cell>
        </row>
        <row r="36">
          <cell r="A36">
            <v>35</v>
          </cell>
          <cell r="B36" t="str">
            <v>SUERO ELECTROLIT FRESA-KIWI</v>
          </cell>
          <cell r="C36" t="str">
            <v>BEBIDAS</v>
          </cell>
          <cell r="D36" t="str">
            <v>OTROS</v>
          </cell>
          <cell r="I36">
            <v>10000</v>
          </cell>
          <cell r="N36" t="str">
            <v>OTROS.jpg</v>
          </cell>
          <cell r="O36" t="str">
            <v>SUERO ELECTROLIT FRESA-KIWI.jpg</v>
          </cell>
        </row>
        <row r="37">
          <cell r="A37">
            <v>36</v>
          </cell>
          <cell r="B37" t="str">
            <v>SUERO ELECTROLIT MORAAZUL</v>
          </cell>
          <cell r="C37" t="str">
            <v>BEBIDAS</v>
          </cell>
          <cell r="D37" t="str">
            <v>OTROS</v>
          </cell>
          <cell r="I37">
            <v>10000</v>
          </cell>
          <cell r="N37" t="str">
            <v>OTROS.jpg</v>
          </cell>
          <cell r="O37" t="str">
            <v>SUERO ELECTROLIT MORAAZUL.jpg</v>
          </cell>
        </row>
        <row r="38">
          <cell r="A38">
            <v>37</v>
          </cell>
          <cell r="B38" t="str">
            <v>SUERO ELECTROLIT JAMAICA</v>
          </cell>
          <cell r="C38" t="str">
            <v>BEBIDAS</v>
          </cell>
          <cell r="D38" t="str">
            <v>OTROS</v>
          </cell>
          <cell r="I38">
            <v>10000</v>
          </cell>
          <cell r="N38" t="str">
            <v>OTROS.jpg</v>
          </cell>
          <cell r="O38" t="str">
            <v>SUERO ELECTROLIT JAMAICA.jpg</v>
          </cell>
        </row>
        <row r="39">
          <cell r="A39">
            <v>38</v>
          </cell>
          <cell r="B39" t="str">
            <v>COSTEÑITA</v>
          </cell>
          <cell r="C39" t="str">
            <v>BEBIDAS</v>
          </cell>
          <cell r="D39" t="str">
            <v>CERVEZAS</v>
          </cell>
          <cell r="I39">
            <v>3500</v>
          </cell>
          <cell r="N39" t="str">
            <v>CERVEZAS.jpg</v>
          </cell>
          <cell r="O39" t="str">
            <v>COSTEÑITA.jpg</v>
          </cell>
        </row>
        <row r="40">
          <cell r="A40">
            <v>39</v>
          </cell>
          <cell r="B40" t="str">
            <v>CORONITA</v>
          </cell>
          <cell r="C40" t="str">
            <v>BEBIDAS</v>
          </cell>
          <cell r="D40" t="str">
            <v>CERVEZAS</v>
          </cell>
          <cell r="I40">
            <v>4000</v>
          </cell>
          <cell r="N40" t="str">
            <v>CERVEZAS.jpg</v>
          </cell>
          <cell r="O40" t="str">
            <v>CORONITA.jpg</v>
          </cell>
        </row>
        <row r="41">
          <cell r="A41">
            <v>40</v>
          </cell>
          <cell r="B41" t="str">
            <v>AGUILA NEGRA</v>
          </cell>
          <cell r="C41" t="str">
            <v>BEBIDAS</v>
          </cell>
          <cell r="D41" t="str">
            <v>CERVEZAS</v>
          </cell>
          <cell r="I41">
            <v>3500</v>
          </cell>
          <cell r="N41" t="str">
            <v>CERVEZAS.jpg</v>
          </cell>
          <cell r="O41" t="str">
            <v>AGUILA NEGRA.jpg</v>
          </cell>
        </row>
        <row r="42">
          <cell r="A42">
            <v>41</v>
          </cell>
          <cell r="B42" t="str">
            <v>AGUILA LIGHT</v>
          </cell>
          <cell r="C42" t="str">
            <v>BEBIDAS</v>
          </cell>
          <cell r="D42" t="str">
            <v>CERVEZAS</v>
          </cell>
          <cell r="I42">
            <v>3500</v>
          </cell>
          <cell r="N42" t="str">
            <v>CERVEZAS.jpg</v>
          </cell>
          <cell r="O42" t="str">
            <v>AGUILA LIGHT.jpg</v>
          </cell>
        </row>
        <row r="43">
          <cell r="A43">
            <v>42</v>
          </cell>
          <cell r="B43" t="str">
            <v>CLUB COLOMBIA</v>
          </cell>
          <cell r="C43" t="str">
            <v>BEBIDAS</v>
          </cell>
          <cell r="D43" t="str">
            <v>CERVEZAS</v>
          </cell>
          <cell r="I43">
            <v>5000</v>
          </cell>
          <cell r="N43" t="str">
            <v>CERVEZAS.jpg</v>
          </cell>
          <cell r="O43" t="str">
            <v>CLUB COLOMBIA.jpg</v>
          </cell>
        </row>
        <row r="44">
          <cell r="A44">
            <v>43</v>
          </cell>
          <cell r="B44" t="str">
            <v>STELLA ARTOIS</v>
          </cell>
          <cell r="C44" t="str">
            <v>BEBIDAS</v>
          </cell>
          <cell r="D44" t="str">
            <v>CERVEZAS</v>
          </cell>
          <cell r="I44">
            <v>8000</v>
          </cell>
          <cell r="N44" t="str">
            <v>CERVEZAS.jpg</v>
          </cell>
          <cell r="O44" t="str">
            <v>STELLA ARTOIS.jpg</v>
          </cell>
        </row>
        <row r="45">
          <cell r="A45">
            <v>44</v>
          </cell>
          <cell r="B45" t="str">
            <v>HEINEKEN</v>
          </cell>
          <cell r="C45" t="str">
            <v>BEBIDAS</v>
          </cell>
          <cell r="D45" t="str">
            <v>CERVEZAS</v>
          </cell>
          <cell r="I45">
            <v>4000</v>
          </cell>
          <cell r="N45" t="str">
            <v>CERVEZAS.jpg</v>
          </cell>
          <cell r="O45" t="str">
            <v>HEINEKEN.jpg</v>
          </cell>
        </row>
        <row r="46">
          <cell r="A46">
            <v>45</v>
          </cell>
          <cell r="B46" t="str">
            <v>POKER</v>
          </cell>
          <cell r="C46" t="str">
            <v>BEBIDAS</v>
          </cell>
          <cell r="D46" t="str">
            <v>CERVEZAS</v>
          </cell>
          <cell r="I46">
            <v>3000</v>
          </cell>
          <cell r="N46" t="str">
            <v>CERVEZAS.jpg</v>
          </cell>
          <cell r="O46" t="str">
            <v>POKER.jpg</v>
          </cell>
        </row>
        <row r="47">
          <cell r="A47">
            <v>46</v>
          </cell>
          <cell r="B47" t="str">
            <v>BUDWEISER</v>
          </cell>
          <cell r="C47" t="str">
            <v>BEBIDAS</v>
          </cell>
          <cell r="D47" t="str">
            <v>CERVEZAS</v>
          </cell>
          <cell r="I47">
            <v>3000</v>
          </cell>
          <cell r="N47" t="str">
            <v>CERVEZAS.jpg</v>
          </cell>
          <cell r="O47" t="str">
            <v>BUDWEISER.jpg</v>
          </cell>
        </row>
        <row r="48">
          <cell r="A48">
            <v>47</v>
          </cell>
          <cell r="B48" t="str">
            <v>MICHELADA</v>
          </cell>
          <cell r="C48" t="str">
            <v>BEBIDAS</v>
          </cell>
          <cell r="D48" t="str">
            <v>CERVEZAS</v>
          </cell>
          <cell r="I48">
            <v>2000</v>
          </cell>
          <cell r="N48" t="str">
            <v>CERVEZAS.jpg</v>
          </cell>
          <cell r="O48" t="str">
            <v>MICHELADA.jpg</v>
          </cell>
        </row>
        <row r="49">
          <cell r="A49">
            <v>48</v>
          </cell>
          <cell r="B49" t="str">
            <v>AGUARDIENTE SIN AZUCAR (PANCHITA TAPA VERDE)</v>
          </cell>
          <cell r="C49" t="str">
            <v>LICORES</v>
          </cell>
          <cell r="D49" t="str">
            <v>AGUARDIENTE</v>
          </cell>
          <cell r="I49">
            <v>35000</v>
          </cell>
          <cell r="N49" t="str">
            <v>AGUARDIENTE.jpg</v>
          </cell>
          <cell r="O49" t="str">
            <v>AGUARDIENTE SIN AZUCAR (PANCHITA TAPA VERDE).jpg</v>
          </cell>
        </row>
        <row r="50">
          <cell r="A50">
            <v>49</v>
          </cell>
          <cell r="B50" t="str">
            <v>AGUARDIENTE SIN AZUCAR (DOBLE TAPA VERDE)</v>
          </cell>
          <cell r="C50" t="str">
            <v>LICORES</v>
          </cell>
          <cell r="D50" t="str">
            <v>AGUARDIENTE</v>
          </cell>
          <cell r="I50">
            <v>70000</v>
          </cell>
          <cell r="N50" t="str">
            <v>AGUARDIENTE.jpg</v>
          </cell>
          <cell r="O50" t="str">
            <v>AGUARDIENTE SIN AZUCAR (DOBLE TAPA VERDE).jpg</v>
          </cell>
        </row>
        <row r="51">
          <cell r="A51">
            <v>50</v>
          </cell>
          <cell r="B51" t="str">
            <v>AGUARDIENTE SIN AZUCAR (LIMOSINA TAPA VERDE)</v>
          </cell>
          <cell r="C51" t="str">
            <v>LICORES</v>
          </cell>
          <cell r="D51" t="str">
            <v>AGUARDIENTE</v>
          </cell>
          <cell r="I51">
            <v>90000</v>
          </cell>
          <cell r="N51" t="str">
            <v>AGUARDIENTE.jpg</v>
          </cell>
          <cell r="O51" t="str">
            <v>AGUARDIENTE SIN AZUCAR (LIMOSINA TAPA VERDE).jpg</v>
          </cell>
        </row>
        <row r="52">
          <cell r="A52">
            <v>51</v>
          </cell>
          <cell r="B52" t="str">
            <v>AGUARDIENTE SIN AZUCAR (DOBLE TAPA AZUL)</v>
          </cell>
          <cell r="C52" t="str">
            <v>LICORES</v>
          </cell>
          <cell r="D52" t="str">
            <v>AGUARDIENTE</v>
          </cell>
          <cell r="I52">
            <v>75000</v>
          </cell>
          <cell r="N52" t="str">
            <v>AGUARDIENTE.jpg</v>
          </cell>
          <cell r="O52" t="str">
            <v>AGUARDIENTE SIN AZUCAR (DOBLE TAPA AZUL).jpg</v>
          </cell>
        </row>
        <row r="53">
          <cell r="A53">
            <v>52</v>
          </cell>
          <cell r="B53" t="str">
            <v>AGUARDIENTE SIN AZUCAR (LIMOSINA TAPA AZUL)</v>
          </cell>
          <cell r="C53" t="str">
            <v>LICORES</v>
          </cell>
          <cell r="D53" t="str">
            <v>AGUARDIENTE</v>
          </cell>
          <cell r="I53">
            <v>95000</v>
          </cell>
          <cell r="N53" t="str">
            <v>AGUARDIENTE.jpg</v>
          </cell>
          <cell r="O53" t="str">
            <v>AGUARDIENTE SIN AZUCAR (LIMOSINA TAPA AZUL).jpg</v>
          </cell>
        </row>
        <row r="54">
          <cell r="A54">
            <v>53</v>
          </cell>
          <cell r="B54" t="str">
            <v>AGUARDIENTE AMARILLO</v>
          </cell>
          <cell r="C54" t="str">
            <v>LICORES</v>
          </cell>
          <cell r="D54" t="str">
            <v>AGUARDIENTE</v>
          </cell>
          <cell r="I54">
            <v>75000</v>
          </cell>
          <cell r="N54" t="str">
            <v>AGUARDIENTE.jpg</v>
          </cell>
          <cell r="O54" t="str">
            <v>AGUARDIENTE AMARILLO.jpg</v>
          </cell>
        </row>
        <row r="55">
          <cell r="A55">
            <v>54</v>
          </cell>
          <cell r="B55" t="str">
            <v>RON VIEJO DE CALDAS</v>
          </cell>
          <cell r="C55" t="str">
            <v>LICORES</v>
          </cell>
          <cell r="D55" t="str">
            <v>RON</v>
          </cell>
          <cell r="I55">
            <v>85000</v>
          </cell>
          <cell r="N55" t="str">
            <v>RON.jpg</v>
          </cell>
          <cell r="O55" t="str">
            <v>RON VIEJO DE CALDAS.jpg</v>
          </cell>
        </row>
        <row r="56">
          <cell r="A56">
            <v>55</v>
          </cell>
          <cell r="B56" t="str">
            <v>RON MEDELLIN 3 AÑOS</v>
          </cell>
          <cell r="C56" t="str">
            <v>LICORES</v>
          </cell>
          <cell r="D56" t="str">
            <v>RON</v>
          </cell>
          <cell r="I56">
            <v>65000</v>
          </cell>
          <cell r="N56" t="str">
            <v>RON.jpg</v>
          </cell>
          <cell r="O56" t="str">
            <v>RON MEDELLIN 3 AÑOS.jpg</v>
          </cell>
        </row>
        <row r="57">
          <cell r="A57">
            <v>56</v>
          </cell>
          <cell r="B57" t="str">
            <v>RON MEDELLIN 5 AÑOS</v>
          </cell>
          <cell r="C57" t="str">
            <v>LICORES</v>
          </cell>
          <cell r="D57" t="str">
            <v>RON</v>
          </cell>
          <cell r="I57">
            <v>75000</v>
          </cell>
          <cell r="N57" t="str">
            <v>RON.jpg</v>
          </cell>
          <cell r="O57" t="str">
            <v>RON MEDELLIN 5 AÑOS.jpg</v>
          </cell>
        </row>
        <row r="58">
          <cell r="A58">
            <v>57</v>
          </cell>
          <cell r="B58" t="str">
            <v>RON MEDELLIN 8 AÑOS</v>
          </cell>
          <cell r="C58" t="str">
            <v>LICORES</v>
          </cell>
          <cell r="D58" t="str">
            <v>RON</v>
          </cell>
          <cell r="I58">
            <v>90000</v>
          </cell>
          <cell r="N58" t="str">
            <v>RON.jpg</v>
          </cell>
          <cell r="O58" t="str">
            <v>RON MEDELLIN 8 AÑOS.jpg</v>
          </cell>
        </row>
        <row r="59">
          <cell r="A59">
            <v>58</v>
          </cell>
          <cell r="B59" t="str">
            <v>VODKA SMIRNOFF LULO</v>
          </cell>
          <cell r="C59" t="str">
            <v>LICORES</v>
          </cell>
          <cell r="D59" t="str">
            <v>VODKA</v>
          </cell>
          <cell r="I59">
            <v>60000</v>
          </cell>
          <cell r="N59" t="str">
            <v>VODKA.jpg</v>
          </cell>
          <cell r="O59" t="str">
            <v>VODKA SMIRNOFF LULO.jpg</v>
          </cell>
        </row>
        <row r="60">
          <cell r="A60">
            <v>59</v>
          </cell>
          <cell r="B60" t="str">
            <v>JOSE CUERVO REPOSADO</v>
          </cell>
          <cell r="C60" t="str">
            <v>LICORES</v>
          </cell>
          <cell r="D60" t="str">
            <v>TEQUILA</v>
          </cell>
          <cell r="I60">
            <v>130000</v>
          </cell>
          <cell r="N60" t="str">
            <v>TEQUILA.jpg</v>
          </cell>
          <cell r="O60" t="str">
            <v>JOSE CUERVO REPOSADO.jpg</v>
          </cell>
        </row>
        <row r="61">
          <cell r="A61">
            <v>60</v>
          </cell>
          <cell r="B61" t="str">
            <v>JOSE CUERVO ESPECIAL REPOSADO</v>
          </cell>
          <cell r="C61" t="str">
            <v>LICORES</v>
          </cell>
          <cell r="D61" t="str">
            <v>TEQUILA</v>
          </cell>
          <cell r="I61">
            <v>130000</v>
          </cell>
          <cell r="N61" t="str">
            <v>TEQUILA.jpg</v>
          </cell>
          <cell r="O61" t="str">
            <v>JOSE CUERVO ESPECIAL REPOSADO.jpg</v>
          </cell>
        </row>
        <row r="62">
          <cell r="A62">
            <v>61</v>
          </cell>
          <cell r="B62" t="str">
            <v>RESERVA 1800 AÑEJO</v>
          </cell>
          <cell r="C62" t="str">
            <v>LICORES</v>
          </cell>
          <cell r="D62" t="str">
            <v>TEQUILA</v>
          </cell>
          <cell r="I62">
            <v>350000</v>
          </cell>
          <cell r="N62" t="str">
            <v>TEQUILA.jpg</v>
          </cell>
          <cell r="O62" t="str">
            <v>RESERVA 1800 AÑEJO.jpg</v>
          </cell>
        </row>
        <row r="63">
          <cell r="A63">
            <v>62</v>
          </cell>
          <cell r="B63" t="str">
            <v>RESERVA 1800  REPOSADO</v>
          </cell>
          <cell r="C63" t="str">
            <v>LICORES</v>
          </cell>
          <cell r="D63" t="str">
            <v>TEQUILA</v>
          </cell>
          <cell r="I63">
            <v>330000</v>
          </cell>
          <cell r="N63" t="str">
            <v>TEQUILA.jpg</v>
          </cell>
          <cell r="O63" t="str">
            <v>RESERVA 1800  REPOSADO.jpg</v>
          </cell>
        </row>
        <row r="64">
          <cell r="A64">
            <v>63</v>
          </cell>
          <cell r="B64" t="str">
            <v>RESERVA 1800 SILVER</v>
          </cell>
          <cell r="C64" t="str">
            <v>LICORES</v>
          </cell>
          <cell r="D64" t="str">
            <v>TEQUILA</v>
          </cell>
          <cell r="I64">
            <v>270000</v>
          </cell>
          <cell r="N64" t="str">
            <v>TEQUILA.jpg</v>
          </cell>
          <cell r="O64" t="str">
            <v>RESERVA 1800 SILVER.jpg</v>
          </cell>
        </row>
        <row r="65">
          <cell r="A65">
            <v>64</v>
          </cell>
          <cell r="B65" t="str">
            <v>TEQUILA DON JULIO BLANCO</v>
          </cell>
          <cell r="C65" t="str">
            <v>LICORES</v>
          </cell>
          <cell r="D65" t="str">
            <v>TEQUILA</v>
          </cell>
          <cell r="I65">
            <v>330000</v>
          </cell>
          <cell r="N65" t="str">
            <v>TEQUILA.jpg</v>
          </cell>
          <cell r="O65" t="str">
            <v>TEQUILA DON JULIO BLANCO.jpg</v>
          </cell>
        </row>
        <row r="66">
          <cell r="A66">
            <v>65</v>
          </cell>
          <cell r="B66" t="str">
            <v>WHISKY BUCHANANS DELUXE 12 AÑOS (750ML)</v>
          </cell>
          <cell r="C66" t="str">
            <v>LICORES</v>
          </cell>
          <cell r="D66" t="str">
            <v>WHISKY</v>
          </cell>
          <cell r="I66">
            <v>200000</v>
          </cell>
          <cell r="N66" t="str">
            <v>WHISKY.jpg</v>
          </cell>
          <cell r="O66" t="str">
            <v>WHISKY BUCHANANS DELUXE 12 AÑOS (750ML).jpg</v>
          </cell>
        </row>
        <row r="67">
          <cell r="A67">
            <v>66</v>
          </cell>
          <cell r="B67" t="str">
            <v>WHISKY BUCHANANS DELUXE 12 AÑOS (1000ML)</v>
          </cell>
          <cell r="C67" t="str">
            <v>LICORES</v>
          </cell>
          <cell r="D67" t="str">
            <v>WHISKY</v>
          </cell>
          <cell r="I67">
            <v>260000</v>
          </cell>
          <cell r="N67" t="str">
            <v>WHISKY.jpg</v>
          </cell>
          <cell r="O67" t="str">
            <v>WHISKY BUCHANANS DELUXE 12 AÑOS (1000ML).jpg</v>
          </cell>
        </row>
        <row r="68">
          <cell r="A68">
            <v>67</v>
          </cell>
          <cell r="B68" t="str">
            <v>WHISKY BUCHANANS MASTER (750ML)</v>
          </cell>
          <cell r="C68" t="str">
            <v>LICORES</v>
          </cell>
          <cell r="D68" t="str">
            <v>WHISKY</v>
          </cell>
          <cell r="I68">
            <v>250000</v>
          </cell>
          <cell r="N68" t="str">
            <v>WHISKY.jpg</v>
          </cell>
          <cell r="O68" t="str">
            <v>WHISKY BUCHANANS MASTER (750ML).jpg</v>
          </cell>
        </row>
        <row r="69">
          <cell r="A69">
            <v>68</v>
          </cell>
          <cell r="B69" t="str">
            <v>WHISKY BUCHANANS MASTER (1000ML)</v>
          </cell>
          <cell r="C69" t="str">
            <v>LICORES</v>
          </cell>
          <cell r="D69" t="str">
            <v>WHISKY</v>
          </cell>
          <cell r="I69">
            <v>300000</v>
          </cell>
          <cell r="N69" t="str">
            <v>WHISKY.jpg</v>
          </cell>
          <cell r="O69" t="str">
            <v>WHISKY BUCHANANS MASTER (1000ML).jpg</v>
          </cell>
        </row>
        <row r="70">
          <cell r="A70">
            <v>69</v>
          </cell>
          <cell r="B70" t="str">
            <v>CRAGGANMORE 12Y</v>
          </cell>
          <cell r="C70" t="str">
            <v>LICORES</v>
          </cell>
          <cell r="D70" t="str">
            <v>WHISKY</v>
          </cell>
          <cell r="I70">
            <v>300000</v>
          </cell>
          <cell r="N70" t="str">
            <v>WHISKY.jpg</v>
          </cell>
          <cell r="O70" t="str">
            <v>CRAGGANMORE 12Y.jpg</v>
          </cell>
        </row>
        <row r="71">
          <cell r="A71">
            <v>70</v>
          </cell>
          <cell r="B71" t="str">
            <v>WHISKY JOHNNIE WALKER RED LABEL</v>
          </cell>
          <cell r="C71" t="str">
            <v>LICORES</v>
          </cell>
          <cell r="D71" t="str">
            <v>WHISKY</v>
          </cell>
          <cell r="I71">
            <v>90000</v>
          </cell>
          <cell r="N71" t="str">
            <v>WHISKY.jpg</v>
          </cell>
          <cell r="O71" t="str">
            <v>WHISKY JOHNNIE WALKER RED LABEL.jpg</v>
          </cell>
        </row>
        <row r="72">
          <cell r="A72">
            <v>71</v>
          </cell>
          <cell r="B72" t="str">
            <v>OLD PARR 12 AÑOS</v>
          </cell>
          <cell r="C72" t="str">
            <v>LICORES</v>
          </cell>
          <cell r="D72" t="str">
            <v>WHISKY</v>
          </cell>
          <cell r="I72">
            <v>230000</v>
          </cell>
          <cell r="N72" t="str">
            <v>WHISKY.jpg</v>
          </cell>
          <cell r="O72" t="str">
            <v>OLD PARR 12 AÑOS.jpg</v>
          </cell>
        </row>
        <row r="73">
          <cell r="A73">
            <v>72</v>
          </cell>
          <cell r="B73" t="str">
            <v>SHOT AGUARDIENTE SIN AZUCAR TAPA VERDE</v>
          </cell>
          <cell r="C73" t="str">
            <v>LICORES</v>
          </cell>
          <cell r="D73" t="str">
            <v>AGUARDIENTE</v>
          </cell>
          <cell r="I73">
            <v>7000</v>
          </cell>
          <cell r="N73" t="str">
            <v>AGUARDIENTE.jpg</v>
          </cell>
          <cell r="O73" t="str">
            <v>SHOT AGUARDIENTE SIN AZUCAR TAPA VERDE.jpg</v>
          </cell>
        </row>
        <row r="74">
          <cell r="A74">
            <v>73</v>
          </cell>
          <cell r="B74" t="str">
            <v>SHOT AGUARDIENTE SIN AZUCAR TAPA AZUL</v>
          </cell>
          <cell r="C74" t="str">
            <v>LICORES</v>
          </cell>
          <cell r="D74" t="str">
            <v>AGUARDIENTE</v>
          </cell>
          <cell r="I74">
            <v>8000</v>
          </cell>
          <cell r="N74" t="str">
            <v>AGUARDIENTE.jpg</v>
          </cell>
          <cell r="O74" t="str">
            <v>SHOT AGUARDIENTE SIN AZUCAR TAPA AZUL.jpg</v>
          </cell>
        </row>
        <row r="75">
          <cell r="A75">
            <v>74</v>
          </cell>
          <cell r="B75" t="str">
            <v>SHOT AGUARDIENTE AMARILLO</v>
          </cell>
          <cell r="C75" t="str">
            <v>LICORES</v>
          </cell>
          <cell r="D75" t="str">
            <v>AGUARDIENTE</v>
          </cell>
          <cell r="I75">
            <v>7000</v>
          </cell>
          <cell r="N75" t="str">
            <v>AGUARDIENTE.jpg</v>
          </cell>
          <cell r="O75" t="str">
            <v>SHOT AGUARDIENTE AMARILLO.jpg</v>
          </cell>
        </row>
        <row r="76">
          <cell r="A76">
            <v>75</v>
          </cell>
          <cell r="B76" t="str">
            <v>SHOT RON VIEJO DE CALDAS</v>
          </cell>
          <cell r="C76" t="str">
            <v>LICORES</v>
          </cell>
          <cell r="D76" t="str">
            <v>RON</v>
          </cell>
          <cell r="I76">
            <v>8000</v>
          </cell>
          <cell r="N76" t="str">
            <v>RON.jpg</v>
          </cell>
          <cell r="O76" t="str">
            <v>SHOT RON VIEJO DE CALDAS.jpg</v>
          </cell>
        </row>
        <row r="77">
          <cell r="A77">
            <v>76</v>
          </cell>
          <cell r="B77" t="str">
            <v>SHOT RON MEDELLIN 3 AÑOS</v>
          </cell>
          <cell r="C77" t="str">
            <v>LICORES</v>
          </cell>
          <cell r="D77" t="str">
            <v>RON</v>
          </cell>
          <cell r="I77">
            <v>6000</v>
          </cell>
          <cell r="N77" t="str">
            <v>RON.jpg</v>
          </cell>
          <cell r="O77" t="str">
            <v>SHOT RON MEDELLIN 3 AÑOS.jpg</v>
          </cell>
        </row>
        <row r="78">
          <cell r="A78">
            <v>77</v>
          </cell>
          <cell r="B78" t="str">
            <v>SHOT RON MEDELLIN 5 AÑOS</v>
          </cell>
          <cell r="C78" t="str">
            <v>LICORES</v>
          </cell>
          <cell r="D78" t="str">
            <v>RON</v>
          </cell>
          <cell r="I78">
            <v>7000</v>
          </cell>
          <cell r="N78" t="str">
            <v>RON.jpg</v>
          </cell>
          <cell r="O78" t="str">
            <v>SHOT RON MEDELLIN 5 AÑOS.jpg</v>
          </cell>
        </row>
        <row r="79">
          <cell r="A79">
            <v>78</v>
          </cell>
          <cell r="B79" t="str">
            <v>SHOT RON MEDELLIN 8 AÑOS</v>
          </cell>
          <cell r="C79" t="str">
            <v>LICORES</v>
          </cell>
          <cell r="D79" t="str">
            <v>RON</v>
          </cell>
          <cell r="I79">
            <v>9000</v>
          </cell>
          <cell r="N79" t="str">
            <v>RON.jpg</v>
          </cell>
          <cell r="O79" t="str">
            <v>SHOT RON MEDELLIN 8 AÑOS.jpg</v>
          </cell>
        </row>
        <row r="80">
          <cell r="A80">
            <v>79</v>
          </cell>
          <cell r="B80" t="str">
            <v>SHOT VODKA SMIRNOFF LULO</v>
          </cell>
          <cell r="C80" t="str">
            <v>LICORES</v>
          </cell>
          <cell r="D80" t="str">
            <v>VODKA</v>
          </cell>
          <cell r="I80">
            <v>6000</v>
          </cell>
          <cell r="N80" t="str">
            <v>VODKA.jpg</v>
          </cell>
          <cell r="O80" t="str">
            <v>SHOT VODKA SMIRNOFF LULO.jpg</v>
          </cell>
        </row>
        <row r="81">
          <cell r="A81">
            <v>80</v>
          </cell>
          <cell r="B81" t="str">
            <v>SHOT JOSE CUERVO REPOSADO</v>
          </cell>
          <cell r="C81" t="str">
            <v>LICORES</v>
          </cell>
          <cell r="D81" t="str">
            <v>TEQUILA</v>
          </cell>
          <cell r="I81">
            <v>13000</v>
          </cell>
          <cell r="N81" t="str">
            <v>TEQUILA.jpg</v>
          </cell>
          <cell r="O81" t="str">
            <v>SHOT JOSE CUERVO REPOSADO.jpg</v>
          </cell>
        </row>
        <row r="82">
          <cell r="A82">
            <v>81</v>
          </cell>
          <cell r="B82" t="str">
            <v>SHOT JOSE CUERVO ESPECIAL REPOSADO</v>
          </cell>
          <cell r="C82" t="str">
            <v>LICORES</v>
          </cell>
          <cell r="D82" t="str">
            <v>TEQUILA</v>
          </cell>
          <cell r="I82">
            <v>13000</v>
          </cell>
          <cell r="N82" t="str">
            <v>TEQUILA.jpg</v>
          </cell>
          <cell r="O82" t="str">
            <v>SHOT JOSE CUERVO ESPECIAL REPOSADO.jpg</v>
          </cell>
        </row>
        <row r="83">
          <cell r="A83">
            <v>82</v>
          </cell>
          <cell r="B83" t="str">
            <v>SHOT RESERVA 1800 AÑEJO</v>
          </cell>
          <cell r="C83" t="str">
            <v>LICORES</v>
          </cell>
          <cell r="D83" t="str">
            <v>TEQUILA</v>
          </cell>
          <cell r="I83">
            <v>33000</v>
          </cell>
          <cell r="N83" t="str">
            <v>TEQUILA.jpg</v>
          </cell>
          <cell r="O83" t="str">
            <v>SHOT RESERVA 1800 AÑEJO.jpg</v>
          </cell>
        </row>
        <row r="84">
          <cell r="A84">
            <v>83</v>
          </cell>
          <cell r="B84" t="str">
            <v>SHOT RESERVA 1800  REPOSADO</v>
          </cell>
          <cell r="C84" t="str">
            <v>LICORES</v>
          </cell>
          <cell r="D84" t="str">
            <v>TEQUILA</v>
          </cell>
          <cell r="I84">
            <v>31000</v>
          </cell>
          <cell r="N84" t="str">
            <v>TEQUILA.jpg</v>
          </cell>
          <cell r="O84" t="str">
            <v>SHOT RESERVA 1800  REPOSADO.jpg</v>
          </cell>
        </row>
        <row r="85">
          <cell r="A85">
            <v>84</v>
          </cell>
          <cell r="B85" t="str">
            <v>SHOT RESERVA 1800 SILVER</v>
          </cell>
          <cell r="C85" t="str">
            <v>LICORES</v>
          </cell>
          <cell r="D85" t="str">
            <v>TEQUILA</v>
          </cell>
          <cell r="I85">
            <v>26000</v>
          </cell>
          <cell r="N85" t="str">
            <v>TEQUILA.jpg</v>
          </cell>
          <cell r="O85" t="str">
            <v>SHOT RESERVA 1800 SILVER.jpg</v>
          </cell>
        </row>
        <row r="86">
          <cell r="A86">
            <v>85</v>
          </cell>
          <cell r="B86" t="str">
            <v>SHOT TEQUILA DON JULIO BLANCO</v>
          </cell>
          <cell r="C86" t="str">
            <v>LICORES</v>
          </cell>
          <cell r="D86" t="str">
            <v>TEQUILA</v>
          </cell>
          <cell r="I86">
            <v>30000</v>
          </cell>
          <cell r="N86" t="str">
            <v>TEQUILA.jpg</v>
          </cell>
          <cell r="O86" t="str">
            <v>SHOT TEQUILA DON JULIO BLANCO.jpg</v>
          </cell>
        </row>
        <row r="87">
          <cell r="A87">
            <v>86</v>
          </cell>
          <cell r="B87" t="str">
            <v>SHOT WHISKY BUCHANANS DELUXE 12 AÑOS</v>
          </cell>
          <cell r="C87" t="str">
            <v>LICORES</v>
          </cell>
          <cell r="D87" t="str">
            <v>WHISKY</v>
          </cell>
          <cell r="I87">
            <v>26000</v>
          </cell>
          <cell r="N87" t="str">
            <v>WHISKY.jpg</v>
          </cell>
          <cell r="O87" t="str">
            <v>SHOT WHISKY BUCHANANS DELUXE 12 AÑOS.jpg</v>
          </cell>
        </row>
        <row r="88">
          <cell r="A88">
            <v>87</v>
          </cell>
          <cell r="B88" t="str">
            <v>SHOT WHISKY BUCHANANS MASTER</v>
          </cell>
          <cell r="C88" t="str">
            <v>LICORES</v>
          </cell>
          <cell r="D88" t="str">
            <v>WHISKY</v>
          </cell>
          <cell r="I88">
            <v>30000</v>
          </cell>
          <cell r="N88" t="str">
            <v>WHISKY.jpg</v>
          </cell>
          <cell r="O88" t="str">
            <v>SHOT WHISKY BUCHANANS MASTER.jpg</v>
          </cell>
        </row>
        <row r="89">
          <cell r="A89">
            <v>88</v>
          </cell>
          <cell r="B89" t="str">
            <v>SHOT CRAGGANMORE 12Y</v>
          </cell>
          <cell r="C89" t="str">
            <v>LICORES</v>
          </cell>
          <cell r="D89" t="str">
            <v>WHISKY</v>
          </cell>
          <cell r="I89">
            <v>30000</v>
          </cell>
          <cell r="N89" t="str">
            <v>WHISKY.jpg</v>
          </cell>
          <cell r="O89" t="str">
            <v>SHOT CRAGGANMORE 12Y.jpg</v>
          </cell>
        </row>
        <row r="90">
          <cell r="A90">
            <v>89</v>
          </cell>
          <cell r="B90" t="str">
            <v>SHOT WHISKY JOHNNIE WALKER RED LABEL</v>
          </cell>
          <cell r="C90" t="str">
            <v>LICORES</v>
          </cell>
          <cell r="D90" t="str">
            <v>WHISKY</v>
          </cell>
          <cell r="I90">
            <v>9000</v>
          </cell>
          <cell r="N90" t="str">
            <v>WHISKY.jpg</v>
          </cell>
          <cell r="O90" t="str">
            <v>SHOT WHISKY JOHNNIE WALKER RED LABEL.jpg</v>
          </cell>
        </row>
        <row r="91">
          <cell r="A91">
            <v>90</v>
          </cell>
          <cell r="B91" t="str">
            <v>SHOT OLD PARR 12 AÑOS</v>
          </cell>
          <cell r="C91" t="str">
            <v>LICORES</v>
          </cell>
          <cell r="D91" t="str">
            <v>WHISKY</v>
          </cell>
          <cell r="I91">
            <v>17000</v>
          </cell>
          <cell r="N91" t="str">
            <v>WHISKY.jpg</v>
          </cell>
          <cell r="O91" t="str">
            <v>SHOT OLD PARR 12 AÑOS.jpg</v>
          </cell>
        </row>
        <row r="92">
          <cell r="A92">
            <v>91</v>
          </cell>
          <cell r="B92" t="str">
            <v>SMIRNOFF</v>
          </cell>
          <cell r="C92" t="str">
            <v>BEBIDAS</v>
          </cell>
          <cell r="D92" t="str">
            <v>CERVEZAS</v>
          </cell>
          <cell r="I92">
            <v>12000</v>
          </cell>
          <cell r="N92" t="str">
            <v>CERVEZAS.jpg</v>
          </cell>
          <cell r="O92" t="str">
            <v>SMIRNOFF.jpg</v>
          </cell>
        </row>
        <row r="93">
          <cell r="A93">
            <v>92</v>
          </cell>
          <cell r="B93" t="str">
            <v>REDD'S</v>
          </cell>
          <cell r="C93" t="str">
            <v>BEBIDAS</v>
          </cell>
          <cell r="D93" t="str">
            <v>CERVEZAS</v>
          </cell>
          <cell r="I93">
            <v>5000</v>
          </cell>
          <cell r="N93" t="str">
            <v>CERVEZAS.jpg</v>
          </cell>
          <cell r="O93" t="str">
            <v>REDD'S.jpg</v>
          </cell>
        </row>
        <row r="94">
          <cell r="A94">
            <v>93</v>
          </cell>
          <cell r="B94" t="str">
            <v>SPRITE</v>
          </cell>
          <cell r="C94" t="str">
            <v>BEBIDAS</v>
          </cell>
          <cell r="D94" t="str">
            <v>OTROS</v>
          </cell>
          <cell r="I94">
            <v>4000</v>
          </cell>
          <cell r="N94" t="str">
            <v>OTROS.jpg</v>
          </cell>
          <cell r="O94" t="str">
            <v>SPRITE.jpg</v>
          </cell>
        </row>
        <row r="95">
          <cell r="A95">
            <v>401</v>
          </cell>
          <cell r="B95" t="str">
            <v>DAIQUIRÍ 2X1</v>
          </cell>
          <cell r="C95" t="str">
            <v>PROMOCIONES</v>
          </cell>
          <cell r="D95" t="str">
            <v>CÓCTELES</v>
          </cell>
          <cell r="I95">
            <v>16000</v>
          </cell>
          <cell r="N95" t="str">
            <v>CÓCTELES.jpg</v>
          </cell>
          <cell r="O95" t="str">
            <v>DAIQUIRÍ 2X1.jpg</v>
          </cell>
        </row>
        <row r="96">
          <cell r="A96">
            <v>402</v>
          </cell>
          <cell r="B96" t="str">
            <v>CUBA LIBRE 2X1</v>
          </cell>
          <cell r="C96" t="str">
            <v>PROMOCIONES</v>
          </cell>
          <cell r="D96" t="str">
            <v>CÓCTELES</v>
          </cell>
          <cell r="I96">
            <v>10000</v>
          </cell>
          <cell r="N96" t="str">
            <v>CÓCTELES.jpg</v>
          </cell>
          <cell r="O96" t="str">
            <v>CUBA LIBRE 2X1.jpg</v>
          </cell>
        </row>
        <row r="97">
          <cell r="A97">
            <v>403</v>
          </cell>
          <cell r="B97" t="str">
            <v>MARGARITA 2X1</v>
          </cell>
          <cell r="C97" t="str">
            <v>PROMOCIONES</v>
          </cell>
          <cell r="D97" t="str">
            <v>CÓCTELES</v>
          </cell>
          <cell r="I97">
            <v>16000</v>
          </cell>
          <cell r="N97" t="str">
            <v>CÓCTELES.jpg</v>
          </cell>
          <cell r="O97" t="str">
            <v>MARGARITA 2X1.jpg</v>
          </cell>
        </row>
        <row r="98">
          <cell r="A98">
            <v>404</v>
          </cell>
          <cell r="B98" t="str">
            <v>MARGARITA MARACUYA 2X1</v>
          </cell>
          <cell r="C98" t="str">
            <v>PROMOCIONES</v>
          </cell>
          <cell r="D98" t="str">
            <v>CÓCTELES</v>
          </cell>
          <cell r="I98">
            <v>16000</v>
          </cell>
          <cell r="N98" t="str">
            <v>CÓCTELES.jpg</v>
          </cell>
          <cell r="O98" t="str">
            <v>MARGARITA MARACUYA 2X1.jpg</v>
          </cell>
        </row>
        <row r="99">
          <cell r="A99">
            <v>405</v>
          </cell>
          <cell r="B99" t="str">
            <v>MOJITO 2X1</v>
          </cell>
          <cell r="C99" t="str">
            <v>PROMOCIONES</v>
          </cell>
          <cell r="D99" t="str">
            <v>CÓCTELES</v>
          </cell>
          <cell r="I99">
            <v>15000</v>
          </cell>
          <cell r="N99" t="str">
            <v>CÓCTELES.jpg</v>
          </cell>
          <cell r="O99" t="str">
            <v>MOJITO 2X1.jpg</v>
          </cell>
        </row>
        <row r="100">
          <cell r="A100">
            <v>406</v>
          </cell>
          <cell r="B100" t="str">
            <v>MOJITO MARACUYÁ 2X1</v>
          </cell>
          <cell r="C100" t="str">
            <v>PROMOCIONES</v>
          </cell>
          <cell r="D100" t="str">
            <v>CÓCTELES</v>
          </cell>
          <cell r="I100">
            <v>16000</v>
          </cell>
          <cell r="N100" t="str">
            <v>CÓCTELES.jpg</v>
          </cell>
          <cell r="O100" t="str">
            <v>MOJITO MARACUYÁ 2X1.jpg</v>
          </cell>
        </row>
        <row r="101">
          <cell r="A101">
            <v>407</v>
          </cell>
          <cell r="B101" t="str">
            <v>GIN &amp; TONIC 2X1</v>
          </cell>
          <cell r="C101" t="str">
            <v>PROMOCIONES</v>
          </cell>
          <cell r="D101" t="str">
            <v>CÓCTELES</v>
          </cell>
          <cell r="I101">
            <v>12000</v>
          </cell>
          <cell r="N101" t="str">
            <v>CÓCTELES.jpg</v>
          </cell>
          <cell r="O101" t="str">
            <v>GIN &amp; TONIC 2X1.jpg</v>
          </cell>
        </row>
        <row r="102">
          <cell r="A102">
            <v>408</v>
          </cell>
          <cell r="B102" t="str">
            <v>MARANGIN 2X1</v>
          </cell>
          <cell r="C102" t="str">
            <v>PROMOCIONES</v>
          </cell>
          <cell r="D102" t="str">
            <v>CÓCTELES</v>
          </cell>
          <cell r="I102">
            <v>15000</v>
          </cell>
          <cell r="N102" t="str">
            <v>CÓCTELES.jpg</v>
          </cell>
          <cell r="O102" t="str">
            <v>MARANGIN 2X1.jpg</v>
          </cell>
        </row>
        <row r="103">
          <cell r="A103">
            <v>409</v>
          </cell>
          <cell r="B103" t="str">
            <v>DRY MARTINI 2X1</v>
          </cell>
          <cell r="C103" t="str">
            <v>PROMOCIONES</v>
          </cell>
          <cell r="D103" t="str">
            <v>CÓCTELES</v>
          </cell>
          <cell r="I103">
            <v>12000</v>
          </cell>
          <cell r="N103" t="str">
            <v>CÓCTELES.jpg</v>
          </cell>
          <cell r="O103" t="str">
            <v>DRY MARTINI 2X1.jpg</v>
          </cell>
        </row>
        <row r="104">
          <cell r="A104">
            <v>410</v>
          </cell>
          <cell r="B104" t="str">
            <v>BLUE LAGOON 2X1</v>
          </cell>
          <cell r="C104" t="str">
            <v>PROMOCIONES</v>
          </cell>
          <cell r="D104" t="str">
            <v>CÓCTELES</v>
          </cell>
          <cell r="I104">
            <v>17000</v>
          </cell>
          <cell r="N104" t="str">
            <v>CÓCTELES.jpg</v>
          </cell>
          <cell r="O104" t="str">
            <v>BLUE LAGOON 2X1.jpg</v>
          </cell>
        </row>
        <row r="105">
          <cell r="A105">
            <v>411</v>
          </cell>
          <cell r="B105" t="str">
            <v>COSMOPOLITAN 2X1</v>
          </cell>
          <cell r="C105" t="str">
            <v>PROMOCIONES</v>
          </cell>
          <cell r="D105" t="str">
            <v>CÓCTELES</v>
          </cell>
          <cell r="I105">
            <v>12000</v>
          </cell>
          <cell r="N105" t="str">
            <v>CÓCTELES.jpg</v>
          </cell>
          <cell r="O105" t="str">
            <v>COSMOPOLITAN 2X1.jpg</v>
          </cell>
        </row>
        <row r="106">
          <cell r="A106">
            <v>412</v>
          </cell>
          <cell r="B106" t="str">
            <v>CAIPIROSKA 2X1</v>
          </cell>
          <cell r="C106" t="str">
            <v>PROMOCIONES</v>
          </cell>
          <cell r="D106" t="str">
            <v>CÓCTELES</v>
          </cell>
          <cell r="I106">
            <v>10000</v>
          </cell>
          <cell r="N106" t="str">
            <v>CÓCTELES.jpg</v>
          </cell>
          <cell r="O106" t="str">
            <v>CAIPIROSKA 2X1.jpg</v>
          </cell>
        </row>
        <row r="107">
          <cell r="A107">
            <v>413</v>
          </cell>
          <cell r="B107" t="str">
            <v>BLUE HAWAII 2X1</v>
          </cell>
          <cell r="C107" t="str">
            <v>PROMOCIONES</v>
          </cell>
          <cell r="D107" t="str">
            <v>CÓCTELES</v>
          </cell>
          <cell r="I107">
            <v>17000</v>
          </cell>
          <cell r="N107" t="str">
            <v>CÓCTELES.jpg</v>
          </cell>
          <cell r="O107" t="str">
            <v>BLUE HAWAII 2X1.jpg</v>
          </cell>
        </row>
        <row r="108">
          <cell r="A108">
            <v>414</v>
          </cell>
          <cell r="B108" t="str">
            <v>CUBETAZO DE COSTEÑITA</v>
          </cell>
          <cell r="C108" t="str">
            <v>PROMOCIONES</v>
          </cell>
          <cell r="D108" t="str">
            <v>CERVEZAS</v>
          </cell>
          <cell r="I108">
            <v>20000</v>
          </cell>
          <cell r="N108" t="str">
            <v>CERVEZAS.jpg</v>
          </cell>
          <cell r="O108" t="str">
            <v>CUBETAZO DE COSTEÑITA.jpg</v>
          </cell>
        </row>
        <row r="109">
          <cell r="A109">
            <v>415</v>
          </cell>
          <cell r="B109" t="str">
            <v>CUBETAZO DE CORONITA</v>
          </cell>
          <cell r="C109" t="str">
            <v>PROMOCIONES</v>
          </cell>
          <cell r="D109" t="str">
            <v>CERVEZAS</v>
          </cell>
          <cell r="I109">
            <v>28000</v>
          </cell>
          <cell r="N109" t="str">
            <v>CERVEZAS.jpg</v>
          </cell>
          <cell r="O109" t="str">
            <v>CUBETAZO DE CORONITA.jpg</v>
          </cell>
        </row>
        <row r="110">
          <cell r="A110">
            <v>416</v>
          </cell>
          <cell r="B110" t="str">
            <v>CUBETAZO DE AGUILA NEGRA</v>
          </cell>
          <cell r="C110" t="str">
            <v>PROMOCIONES</v>
          </cell>
          <cell r="D110" t="str">
            <v>CERVEZAS</v>
          </cell>
          <cell r="I110">
            <v>25000</v>
          </cell>
          <cell r="N110" t="str">
            <v>CERVEZAS.jpg</v>
          </cell>
          <cell r="O110" t="str">
            <v>CUBETAZO DE AGUILA NEGRA.jpg</v>
          </cell>
        </row>
        <row r="111">
          <cell r="A111">
            <v>417</v>
          </cell>
          <cell r="B111" t="str">
            <v>CUBETAZO DE AGUILA LIGHT</v>
          </cell>
          <cell r="C111" t="str">
            <v>PROMOCIONES</v>
          </cell>
          <cell r="D111" t="str">
            <v>CERVEZAS</v>
          </cell>
          <cell r="I111">
            <v>20000</v>
          </cell>
          <cell r="N111" t="str">
            <v>CERVEZAS.jpg</v>
          </cell>
          <cell r="O111" t="str">
            <v>CUBETAZO DE AGUILA LIGHT.jpg</v>
          </cell>
        </row>
        <row r="112">
          <cell r="A112">
            <v>418</v>
          </cell>
          <cell r="B112" t="str">
            <v>CUBETAZO DE CLUB COLOMBIA</v>
          </cell>
          <cell r="C112" t="str">
            <v>PROMOCIONES</v>
          </cell>
          <cell r="D112" t="str">
            <v>CERVEZAS</v>
          </cell>
          <cell r="I112">
            <v>35000</v>
          </cell>
          <cell r="N112" t="str">
            <v>CERVEZAS.jpg</v>
          </cell>
          <cell r="O112" t="str">
            <v>CUBETAZO DE CLUB COLOMBIA.jpg</v>
          </cell>
        </row>
        <row r="113">
          <cell r="A113">
            <v>419</v>
          </cell>
          <cell r="B113" t="str">
            <v>CUBETAZO DE STELLA ARTOIS</v>
          </cell>
          <cell r="C113" t="str">
            <v>PROMOCIONES</v>
          </cell>
          <cell r="D113" t="str">
            <v>CERVEZAS</v>
          </cell>
          <cell r="I113">
            <v>60000</v>
          </cell>
          <cell r="N113" t="str">
            <v>CERVEZAS.jpg</v>
          </cell>
          <cell r="O113" t="str">
            <v>CUBETAZO DE STELLA ARTOIS.jpg</v>
          </cell>
        </row>
        <row r="114">
          <cell r="A114">
            <v>420</v>
          </cell>
          <cell r="B114" t="str">
            <v>CUBETAZO DE HEINEKEN</v>
          </cell>
          <cell r="C114" t="str">
            <v>PROMOCIONES</v>
          </cell>
          <cell r="D114" t="str">
            <v>CERVEZAS</v>
          </cell>
          <cell r="I114">
            <v>28000</v>
          </cell>
          <cell r="N114" t="str">
            <v>CERVEZAS.jpg</v>
          </cell>
          <cell r="O114" t="str">
            <v>CUBETAZO DE HEINEKEN.jpg</v>
          </cell>
        </row>
        <row r="115">
          <cell r="A115">
            <v>421</v>
          </cell>
          <cell r="B115" t="str">
            <v>CUBETAZO DE POKER</v>
          </cell>
          <cell r="C115" t="str">
            <v>PROMOCIONES</v>
          </cell>
          <cell r="D115" t="str">
            <v>CERVEZAS</v>
          </cell>
          <cell r="I115">
            <v>20000</v>
          </cell>
          <cell r="N115" t="str">
            <v>CERVEZAS.jpg</v>
          </cell>
          <cell r="O115" t="str">
            <v>CUBETAZO DE POKER.jpg</v>
          </cell>
        </row>
        <row r="116">
          <cell r="A116">
            <v>422</v>
          </cell>
          <cell r="B116" t="str">
            <v>CUBETAZO DE BUDWEISER</v>
          </cell>
          <cell r="C116" t="str">
            <v>PROMOCIONES</v>
          </cell>
          <cell r="D116" t="str">
            <v>CERVEZAS</v>
          </cell>
          <cell r="I116">
            <v>20000</v>
          </cell>
          <cell r="N116" t="str">
            <v>CERVEZAS.jpg</v>
          </cell>
          <cell r="O116" t="str">
            <v>CUBETAZO DE BUDWEISER.jpg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Pacheco" refreshedDate="45467.48904212963" createdVersion="8" refreshedVersion="8" minRefreshableVersion="3" recordCount="2338" xr:uid="{D55A88B7-50BD-4797-BC81-42893CAB52D2}">
  <cacheSource type="worksheet">
    <worksheetSource ref="A1:P1048576" sheet="BBDD"/>
  </cacheSource>
  <cacheFields count="16">
    <cacheField name="N° de Factura" numFmtId="0">
      <sharedItems containsBlank="1"/>
    </cacheField>
    <cacheField name="N° de Mesa" numFmtId="0">
      <sharedItems containsString="0" containsBlank="1" containsNumber="1" containsInteger="1" minValue="1" maxValue="20"/>
    </cacheField>
    <cacheField name="Fecha" numFmtId="0">
      <sharedItems containsNonDate="0" containsDate="1" containsString="0" containsBlank="1" minDate="2024-04-03T00:00:00" maxDate="2024-06-20T00:00:00"/>
    </cacheField>
    <cacheField name="Hora" numFmtId="0">
      <sharedItems containsNonDate="0" containsDate="1" containsString="0" containsBlank="1" minDate="1899-12-30T00:00:00" maxDate="1899-12-30T23:59:00"/>
    </cacheField>
    <cacheField name="ID Producto" numFmtId="0">
      <sharedItems containsString="0" containsBlank="1" containsNumber="1" containsInteger="1" minValue="1" maxValue="422"/>
    </cacheField>
    <cacheField name="Cantidad" numFmtId="0">
      <sharedItems containsString="0" containsBlank="1" containsNumber="1" containsInteger="1" minValue="1" maxValue="54"/>
    </cacheField>
    <cacheField name="Nombre del Producto" numFmtId="0">
      <sharedItems containsBlank="1" count="75">
        <s v="BLUE LAGOON 2X1"/>
        <s v="BLUE HAWAII 2X1"/>
        <s v="GIN &amp; TONIC"/>
        <s v="CLUB COLOMBIA"/>
        <s v="MARACUYÁ"/>
        <s v="COCA COLA"/>
        <s v="AGUA"/>
        <s v="BLUE HAWAII"/>
        <s v="MARGARITA MARACUYA"/>
        <s v="CAIPIROSKA"/>
        <s v="COSTEÑITA"/>
        <s v="SHOT OLD PARR 12 AÑOS"/>
        <s v="AGUARDIENTE SIN AZUCAR (LIMOSINA TAPA AZUL)"/>
        <s v="MICHELADA"/>
        <s v="CEREZADA"/>
        <s v="HEINEKEN"/>
        <s v="CORONITA"/>
        <s v="BUDWEISER"/>
        <s v="STELLA ARTOIS"/>
        <s v="CUBETAZO DE HEINEKEN"/>
        <s v="AGUARDIENTE AMARILLO"/>
        <s v="SUERO ELECTROLIT FRESA-KIWI"/>
        <s v="AGUARDIENTE SIN AZUCAR (LIMOSINA TAPA VERDE)"/>
        <s v="SUERO ELECTROLIT MORAAZUL"/>
        <s v="SODA TRADICIONAL"/>
        <s v="POKER"/>
        <s v="MARGARITA"/>
        <s v="BLUE LAGOON"/>
        <s v="SMIRNOFF"/>
        <s v="AGUILA NEGRA"/>
        <s v="AGUARDIENTE SIN AZUCAR (DOBLE TAPA VERDE)"/>
        <s v="SUERO ELECTROLIT JAMAICA"/>
        <s v="SPRITE"/>
        <s v="SUERO ELECTROLIT FRESSA"/>
        <s v="SUERO ELECTROLIT UVA"/>
        <s v="MARGARITA 2X1"/>
        <s v="MARGARITA MARACUYA 2X1"/>
        <s v="COROZO"/>
        <s v="SUERO ELECTROLIT NARANJA-MANDARINA"/>
        <s v="DAIQUIRÍ"/>
        <s v="SHOT WHISKY BUCHANANS MASTER"/>
        <s v="SODA"/>
        <s v="GUAYABA AGRIA"/>
        <s v="GIN &amp; TONIC 2X1"/>
        <s v="COSMOPOLITAN 2X1"/>
        <s v="DAIQUIRÍ 2X1"/>
        <s v="CAIPIROSKA 2X1"/>
        <s v="CUBA LIBRE"/>
        <s v="REDD'S"/>
        <s v="NATURAL"/>
        <s v="AGUILA LIGHT"/>
        <s v="CUBETAZO DE BUDWEISER"/>
        <s v="AGUARDIENTE SIN AZUCAR (PANCHITA TAPA VERDE)"/>
        <s v="COSMOPOLITAN"/>
        <s v="MOJITO MARACUYÁ"/>
        <s v="MOJITO"/>
        <s v="AGUARDIENTE SIN AZUCAR (DOBLE TAPA AZUL)"/>
        <s v="CUBETAZO DE CORONITA"/>
        <s v="MARANGIN 2X1"/>
        <s v="WHISKY BUCHANANS DELUXE 12 AÑOS (1000ML)"/>
        <s v="WHISKY BUCHANANS DELUXE 12 AÑOS (750ML)"/>
        <s v="SHOT JOSE CUERVO REPOSADO"/>
        <s v="SHOT VODKA SMIRNOFF LULO"/>
        <s v="MARANGIN"/>
        <s v="CUBA LIBRE 2X1"/>
        <s v="HIERBABUENA"/>
        <s v="SHOT TEQUILA DON JULIO BLANCO"/>
        <s v="RON VIEJO DE CALDAS"/>
        <s v="RON MEDELLIN 8 AÑOS"/>
        <s v="JOSE CUERVO REPOSADO"/>
        <s v="WHISKY BUCHANANS MASTER (750ML)"/>
        <s v="CUBETAZO DE COSTEÑITA"/>
        <s v="JOSE CUERVO ESPECIAL REPOSADO"/>
        <s v="CUBETAZO DE AGUILA NEGRA"/>
        <m/>
      </sharedItems>
    </cacheField>
    <cacheField name="Familia Productos" numFmtId="0">
      <sharedItems containsBlank="1" count="4">
        <s v="PROMOCIONES"/>
        <s v="BEBIDAS"/>
        <s v="LICORES"/>
        <m/>
      </sharedItems>
    </cacheField>
    <cacheField name="Subfamilias" numFmtId="0">
      <sharedItems containsBlank="1" count="11">
        <s v="CÓCTELES"/>
        <s v="CERVEZAS"/>
        <s v="SODAS SABORIZADAS"/>
        <s v="OTROS"/>
        <s v="WHISKY"/>
        <s v="AGUARDIENTE"/>
        <s v="LIMONADAS"/>
        <s v="TEQUILA"/>
        <s v="VODKA"/>
        <s v="RON"/>
        <m/>
      </sharedItems>
    </cacheField>
    <cacheField name="Notas" numFmtId="0">
      <sharedItems containsBlank="1"/>
    </cacheField>
    <cacheField name="$ Precio Unitario" numFmtId="0">
      <sharedItems containsString="0" containsBlank="1" containsNumber="1" containsInteger="1" minValue="2000" maxValue="260000"/>
    </cacheField>
    <cacheField name="$ Precio Total" numFmtId="0">
      <sharedItems containsString="0" containsBlank="1" containsNumber="1" containsInteger="1" minValue="2000" maxValue="300000"/>
    </cacheField>
    <cacheField name="ID Empleado" numFmtId="0">
      <sharedItems containsString="0" containsBlank="1" containsNumber="1" containsInteger="1" minValue="5" maxValue="5"/>
    </cacheField>
    <cacheField name="Empleado" numFmtId="0">
      <sharedItems containsBlank="1"/>
    </cacheField>
    <cacheField name="Año" numFmtId="0">
      <sharedItems containsString="0" containsBlank="1" containsNumber="1" containsInteger="1" minValue="2024" maxValue="2024"/>
    </cacheField>
    <cacheField name="M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8">
  <r>
    <s v="010304202423-16"/>
    <n v="1"/>
    <d v="2024-04-03T00:00:00"/>
    <d v="1899-12-30T23:16:00"/>
    <n v="410"/>
    <n v="1"/>
    <x v="0"/>
    <x v="0"/>
    <x v="0"/>
    <m/>
    <n v="17000"/>
    <n v="17000"/>
    <n v="5"/>
    <e v="#REF!"/>
    <n v="2024"/>
    <s v="abril"/>
  </r>
  <r>
    <s v="010304202423-16"/>
    <n v="1"/>
    <d v="2024-04-03T00:00:00"/>
    <d v="1899-12-30T23:16:00"/>
    <n v="413"/>
    <n v="1"/>
    <x v="1"/>
    <x v="0"/>
    <x v="0"/>
    <m/>
    <n v="17000"/>
    <n v="17000"/>
    <n v="5"/>
    <e v="#REF!"/>
    <n v="2024"/>
    <s v="abril"/>
  </r>
  <r>
    <s v="170404202419-56"/>
    <n v="17"/>
    <d v="2024-04-04T00:00:00"/>
    <d v="1899-12-30T19:56:00"/>
    <n v="7"/>
    <n v="1"/>
    <x v="2"/>
    <x v="1"/>
    <x v="0"/>
    <m/>
    <n v="12000"/>
    <n v="12000"/>
    <n v="5"/>
    <e v="#REF!"/>
    <n v="2024"/>
    <s v="abril"/>
  </r>
  <r>
    <s v="170404202421-13"/>
    <n v="17"/>
    <d v="2024-04-04T00:00:00"/>
    <d v="1899-12-30T21:13:00"/>
    <n v="42"/>
    <n v="2"/>
    <x v="3"/>
    <x v="1"/>
    <x v="1"/>
    <m/>
    <n v="5000"/>
    <n v="10000"/>
    <n v="5"/>
    <e v="#REF!"/>
    <n v="2024"/>
    <s v="abril"/>
  </r>
  <r>
    <s v="170404202421-56"/>
    <n v="17"/>
    <d v="2024-04-04T00:00:00"/>
    <d v="1899-12-30T21:56:00"/>
    <n v="42"/>
    <n v="1"/>
    <x v="3"/>
    <x v="1"/>
    <x v="1"/>
    <m/>
    <n v="5000"/>
    <n v="5000"/>
    <n v="5"/>
    <e v="#REF!"/>
    <n v="2024"/>
    <s v="abril"/>
  </r>
  <r>
    <s v="170404202422-17"/>
    <n v="17"/>
    <d v="2024-04-04T00:00:00"/>
    <d v="1899-12-30T22:17:00"/>
    <n v="15"/>
    <n v="1"/>
    <x v="4"/>
    <x v="1"/>
    <x v="2"/>
    <m/>
    <n v="12000"/>
    <n v="12000"/>
    <n v="5"/>
    <e v="#REF!"/>
    <n v="2024"/>
    <s v="abril"/>
  </r>
  <r>
    <s v="170504202419-27"/>
    <n v="17"/>
    <d v="2024-04-05T00:00:00"/>
    <d v="1899-12-30T19:27:00"/>
    <n v="31"/>
    <n v="3"/>
    <x v="5"/>
    <x v="1"/>
    <x v="3"/>
    <m/>
    <n v="4000"/>
    <n v="12000"/>
    <n v="5"/>
    <e v="#REF!"/>
    <n v="2024"/>
    <s v="abril"/>
  </r>
  <r>
    <s v="170504202419-27"/>
    <n v="17"/>
    <d v="2024-04-05T00:00:00"/>
    <d v="1899-12-30T19:27:00"/>
    <n v="29"/>
    <n v="1"/>
    <x v="6"/>
    <x v="1"/>
    <x v="3"/>
    <m/>
    <n v="2000"/>
    <n v="2000"/>
    <n v="5"/>
    <e v="#REF!"/>
    <n v="2024"/>
    <s v="abril"/>
  </r>
  <r>
    <s v="170504202421-06"/>
    <n v="17"/>
    <d v="2024-04-05T00:00:00"/>
    <d v="1899-12-30T21:06:00"/>
    <n v="31"/>
    <n v="1"/>
    <x v="5"/>
    <x v="1"/>
    <x v="3"/>
    <m/>
    <n v="4000"/>
    <n v="4000"/>
    <n v="5"/>
    <e v="#REF!"/>
    <n v="2024"/>
    <s v="abril"/>
  </r>
  <r>
    <s v="020504202420-38"/>
    <n v="2"/>
    <d v="2024-04-05T00:00:00"/>
    <d v="1899-12-30T20:38:00"/>
    <n v="13"/>
    <n v="2"/>
    <x v="7"/>
    <x v="1"/>
    <x v="0"/>
    <m/>
    <n v="17000"/>
    <n v="34000"/>
    <n v="5"/>
    <e v="#REF!"/>
    <n v="2024"/>
    <s v="abril"/>
  </r>
  <r>
    <s v="020504202420-38"/>
    <n v="2"/>
    <d v="2024-04-05T00:00:00"/>
    <d v="1899-12-30T21:14:00"/>
    <n v="4"/>
    <n v="1"/>
    <x v="8"/>
    <x v="1"/>
    <x v="0"/>
    <m/>
    <n v="16000"/>
    <n v="16000"/>
    <n v="5"/>
    <e v="#REF!"/>
    <n v="2024"/>
    <s v="abril"/>
  </r>
  <r>
    <s v="020504202420-38"/>
    <n v="2"/>
    <d v="2024-04-05T00:00:00"/>
    <d v="1899-12-30T21:14:00"/>
    <n v="12"/>
    <n v="1"/>
    <x v="9"/>
    <x v="1"/>
    <x v="0"/>
    <m/>
    <n v="10000"/>
    <n v="10000"/>
    <n v="5"/>
    <e v="#REF!"/>
    <n v="2024"/>
    <s v="abril"/>
  </r>
  <r>
    <s v="200504202421-40"/>
    <n v="20"/>
    <d v="2024-04-05T00:00:00"/>
    <d v="1899-12-30T21:40:00"/>
    <n v="38"/>
    <n v="4"/>
    <x v="10"/>
    <x v="1"/>
    <x v="1"/>
    <m/>
    <n v="3000"/>
    <n v="12000"/>
    <n v="5"/>
    <e v="#REF!"/>
    <n v="2024"/>
    <s v="abril"/>
  </r>
  <r>
    <s v="030504202421-17"/>
    <n v="3"/>
    <d v="2024-04-05T00:00:00"/>
    <d v="1899-12-30T21:17:00"/>
    <n v="90"/>
    <n v="1"/>
    <x v="11"/>
    <x v="2"/>
    <x v="4"/>
    <m/>
    <n v="17000"/>
    <n v="17000"/>
    <n v="5"/>
    <e v="#REF!"/>
    <n v="2024"/>
    <s v="abril"/>
  </r>
  <r>
    <s v="030504202421-17"/>
    <n v="3"/>
    <d v="2024-04-05T00:00:00"/>
    <d v="1899-12-30T22:42:00"/>
    <n v="90"/>
    <n v="1"/>
    <x v="11"/>
    <x v="2"/>
    <x v="4"/>
    <m/>
    <n v="17000"/>
    <n v="17000"/>
    <n v="5"/>
    <e v="#REF!"/>
    <n v="2024"/>
    <s v="abril"/>
  </r>
  <r>
    <s v="050504202420-23"/>
    <n v="5"/>
    <d v="2024-04-05T00:00:00"/>
    <d v="1899-12-30T20:23:00"/>
    <n v="52"/>
    <n v="1"/>
    <x v="12"/>
    <x v="2"/>
    <x v="5"/>
    <m/>
    <n v="95000"/>
    <n v="95000"/>
    <n v="5"/>
    <e v="#REF!"/>
    <n v="2024"/>
    <s v="abril"/>
  </r>
  <r>
    <s v="050504202420-23"/>
    <n v="5"/>
    <d v="2024-04-05T00:00:00"/>
    <d v="1899-12-30T21:41:00"/>
    <n v="29"/>
    <n v="1"/>
    <x v="6"/>
    <x v="1"/>
    <x v="3"/>
    <m/>
    <n v="2000"/>
    <n v="2000"/>
    <n v="5"/>
    <e v="#REF!"/>
    <n v="2024"/>
    <s v="abril"/>
  </r>
  <r>
    <s v="050504202420-23"/>
    <n v="5"/>
    <d v="2024-04-05T00:00:00"/>
    <d v="1899-12-30T22:06:00"/>
    <n v="38"/>
    <n v="1"/>
    <x v="10"/>
    <x v="1"/>
    <x v="1"/>
    <m/>
    <n v="3000"/>
    <n v="3000"/>
    <n v="5"/>
    <e v="#REF!"/>
    <n v="2024"/>
    <s v="abril"/>
  </r>
  <r>
    <s v="050504202420-23"/>
    <n v="5"/>
    <d v="2024-04-05T00:00:00"/>
    <d v="1899-12-30T22:06:00"/>
    <n v="47"/>
    <n v="1"/>
    <x v="13"/>
    <x v="1"/>
    <x v="1"/>
    <m/>
    <n v="2000"/>
    <n v="2000"/>
    <n v="5"/>
    <e v="#REF!"/>
    <n v="2024"/>
    <s v="abril"/>
  </r>
  <r>
    <s v="050504202420-23"/>
    <n v="5"/>
    <d v="2024-04-05T00:00:00"/>
    <d v="1899-12-30T22:38:00"/>
    <n v="52"/>
    <n v="1"/>
    <x v="12"/>
    <x v="2"/>
    <x v="5"/>
    <m/>
    <n v="95000"/>
    <n v="95000"/>
    <n v="5"/>
    <e v="#REF!"/>
    <n v="2024"/>
    <s v="abril"/>
  </r>
  <r>
    <s v="050504202420-23"/>
    <n v="5"/>
    <d v="2024-04-05T00:00:00"/>
    <d v="1899-12-30T23:25:00"/>
    <n v="23"/>
    <n v="1"/>
    <x v="14"/>
    <x v="1"/>
    <x v="6"/>
    <m/>
    <n v="6000"/>
    <n v="6000"/>
    <n v="5"/>
    <e v="#REF!"/>
    <n v="2024"/>
    <s v="abril"/>
  </r>
  <r>
    <s v="050504202420-23"/>
    <n v="5"/>
    <d v="2024-04-05T00:00:00"/>
    <d v="1899-12-30T23:31:00"/>
    <n v="38"/>
    <n v="1"/>
    <x v="10"/>
    <x v="1"/>
    <x v="1"/>
    <m/>
    <n v="3000"/>
    <n v="3000"/>
    <n v="5"/>
    <e v="#REF!"/>
    <n v="2024"/>
    <s v="abril"/>
  </r>
  <r>
    <s v="050504202420-23"/>
    <n v="5"/>
    <d v="2024-04-05T00:00:00"/>
    <d v="1899-12-30T23:31:00"/>
    <n v="47"/>
    <n v="1"/>
    <x v="13"/>
    <x v="1"/>
    <x v="1"/>
    <m/>
    <n v="2000"/>
    <n v="2000"/>
    <n v="5"/>
    <e v="#REF!"/>
    <n v="2024"/>
    <s v="abril"/>
  </r>
  <r>
    <s v="060504202421-27"/>
    <n v="6"/>
    <d v="2024-04-05T00:00:00"/>
    <d v="1899-12-30T21:27:00"/>
    <n v="44"/>
    <n v="2"/>
    <x v="15"/>
    <x v="1"/>
    <x v="1"/>
    <m/>
    <n v="4000"/>
    <n v="8000"/>
    <n v="5"/>
    <e v="#REF!"/>
    <n v="2024"/>
    <s v="abril"/>
  </r>
  <r>
    <s v="060504202421-27"/>
    <n v="6"/>
    <d v="2024-04-05T00:00:00"/>
    <d v="1899-12-30T21:28:00"/>
    <n v="47"/>
    <n v="2"/>
    <x v="13"/>
    <x v="1"/>
    <x v="1"/>
    <m/>
    <n v="2000"/>
    <n v="4000"/>
    <n v="5"/>
    <e v="#REF!"/>
    <n v="2024"/>
    <s v="abril"/>
  </r>
  <r>
    <s v="060504202421-27"/>
    <n v="6"/>
    <d v="2024-04-05T00:00:00"/>
    <d v="1899-12-30T22:06:00"/>
    <n v="44"/>
    <n v="2"/>
    <x v="15"/>
    <x v="1"/>
    <x v="1"/>
    <m/>
    <n v="4000"/>
    <n v="8000"/>
    <n v="5"/>
    <e v="#REF!"/>
    <n v="2024"/>
    <s v="abril"/>
  </r>
  <r>
    <s v="060504202421-27"/>
    <n v="6"/>
    <d v="2024-04-05T00:00:00"/>
    <d v="1899-12-30T22:06:00"/>
    <n v="39"/>
    <n v="1"/>
    <x v="16"/>
    <x v="1"/>
    <x v="1"/>
    <m/>
    <n v="4000"/>
    <n v="4000"/>
    <n v="5"/>
    <e v="#REF!"/>
    <n v="2024"/>
    <s v="abril"/>
  </r>
  <r>
    <s v="060504202421-27"/>
    <n v="6"/>
    <d v="2024-04-05T00:00:00"/>
    <d v="1899-12-30T22:06:00"/>
    <n v="47"/>
    <n v="3"/>
    <x v="13"/>
    <x v="1"/>
    <x v="1"/>
    <m/>
    <n v="2000"/>
    <n v="6000"/>
    <n v="5"/>
    <e v="#REF!"/>
    <n v="2024"/>
    <s v="abril"/>
  </r>
  <r>
    <s v="060504202421-27"/>
    <n v="6"/>
    <d v="2024-04-05T00:00:00"/>
    <d v="1899-12-30T22:41:00"/>
    <n v="46"/>
    <n v="1"/>
    <x v="17"/>
    <x v="1"/>
    <x v="1"/>
    <m/>
    <n v="3000"/>
    <n v="3000"/>
    <n v="5"/>
    <e v="#REF!"/>
    <n v="2024"/>
    <s v="abril"/>
  </r>
  <r>
    <s v="060504202421-27"/>
    <n v="6"/>
    <d v="2024-04-05T00:00:00"/>
    <d v="1899-12-30T22:41:00"/>
    <n v="44"/>
    <n v="2"/>
    <x v="15"/>
    <x v="1"/>
    <x v="1"/>
    <m/>
    <n v="4000"/>
    <n v="8000"/>
    <n v="5"/>
    <e v="#REF!"/>
    <n v="2024"/>
    <s v="abril"/>
  </r>
  <r>
    <s v="060504202421-27"/>
    <n v="6"/>
    <d v="2024-04-05T00:00:00"/>
    <d v="1899-12-30T22:41:00"/>
    <n v="39"/>
    <n v="1"/>
    <x v="16"/>
    <x v="1"/>
    <x v="1"/>
    <m/>
    <n v="4000"/>
    <n v="4000"/>
    <n v="5"/>
    <e v="#REF!"/>
    <n v="2024"/>
    <s v="abril"/>
  </r>
  <r>
    <s v="060504202421-27"/>
    <n v="6"/>
    <d v="2024-04-05T00:00:00"/>
    <d v="1899-12-30T22:42:00"/>
    <n v="47"/>
    <n v="3"/>
    <x v="13"/>
    <x v="1"/>
    <x v="1"/>
    <m/>
    <n v="2000"/>
    <n v="6000"/>
    <n v="5"/>
    <e v="#REF!"/>
    <n v="2024"/>
    <s v="abril"/>
  </r>
  <r>
    <s v="060504202421-27"/>
    <n v="6"/>
    <d v="2024-04-05T00:00:00"/>
    <d v="1899-12-30T22:47:00"/>
    <n v="43"/>
    <n v="2"/>
    <x v="18"/>
    <x v="1"/>
    <x v="1"/>
    <m/>
    <n v="8000"/>
    <n v="16000"/>
    <n v="5"/>
    <e v="#REF!"/>
    <n v="2024"/>
    <s v="abril"/>
  </r>
  <r>
    <s v="060504202421-27"/>
    <n v="6"/>
    <d v="2024-04-05T00:00:00"/>
    <d v="1899-12-30T23:23:00"/>
    <n v="39"/>
    <n v="1"/>
    <x v="16"/>
    <x v="1"/>
    <x v="1"/>
    <m/>
    <n v="4000"/>
    <n v="4000"/>
    <n v="5"/>
    <e v="#REF!"/>
    <n v="2024"/>
    <s v="abril"/>
  </r>
  <r>
    <s v="060504202421-27"/>
    <n v="6"/>
    <d v="2024-04-05T00:00:00"/>
    <d v="1899-12-30T23:23:00"/>
    <n v="46"/>
    <n v="1"/>
    <x v="17"/>
    <x v="1"/>
    <x v="1"/>
    <m/>
    <n v="3000"/>
    <n v="3000"/>
    <n v="5"/>
    <e v="#REF!"/>
    <n v="2024"/>
    <s v="abril"/>
  </r>
  <r>
    <s v="060504202421-27"/>
    <n v="6"/>
    <d v="2024-04-05T00:00:00"/>
    <d v="1899-12-30T23:24:00"/>
    <n v="44"/>
    <n v="2"/>
    <x v="15"/>
    <x v="1"/>
    <x v="1"/>
    <m/>
    <n v="4000"/>
    <n v="8000"/>
    <n v="5"/>
    <e v="#REF!"/>
    <n v="2024"/>
    <s v="abril"/>
  </r>
  <r>
    <s v="060504202421-27"/>
    <n v="6"/>
    <d v="2024-04-05T00:00:00"/>
    <d v="1899-12-30T23:24:00"/>
    <n v="43"/>
    <n v="2"/>
    <x v="18"/>
    <x v="1"/>
    <x v="1"/>
    <m/>
    <n v="8000"/>
    <n v="16000"/>
    <n v="5"/>
    <e v="#REF!"/>
    <n v="2024"/>
    <s v="abril"/>
  </r>
  <r>
    <s v="060504202421-27"/>
    <n v="6"/>
    <d v="2024-04-05T00:00:00"/>
    <d v="1899-12-30T23:31:00"/>
    <n v="47"/>
    <n v="2"/>
    <x v="13"/>
    <x v="1"/>
    <x v="1"/>
    <m/>
    <n v="2000"/>
    <n v="4000"/>
    <n v="5"/>
    <e v="#REF!"/>
    <n v="2024"/>
    <s v="abril"/>
  </r>
  <r>
    <s v="090504202423-24"/>
    <n v="9"/>
    <d v="2024-04-05T00:00:00"/>
    <d v="1899-12-30T23:24:00"/>
    <n v="420"/>
    <n v="1"/>
    <x v="19"/>
    <x v="0"/>
    <x v="1"/>
    <m/>
    <n v="28000"/>
    <n v="28000"/>
    <n v="5"/>
    <e v="#REF!"/>
    <n v="2024"/>
    <s v="abril"/>
  </r>
  <r>
    <s v="030504202421-17"/>
    <n v="3"/>
    <d v="2024-04-05T00:00:00"/>
    <d v="1899-12-30T23:43:00"/>
    <n v="90"/>
    <n v="1"/>
    <x v="11"/>
    <x v="2"/>
    <x v="4"/>
    <m/>
    <n v="17000"/>
    <n v="17000"/>
    <n v="5"/>
    <e v="#REF!"/>
    <n v="2024"/>
    <s v="abril"/>
  </r>
  <r>
    <s v="050604202400-17"/>
    <n v="5"/>
    <d v="2024-04-06T00:00:00"/>
    <d v="1899-12-30T00:17:00"/>
    <n v="43"/>
    <n v="4"/>
    <x v="18"/>
    <x v="1"/>
    <x v="1"/>
    <m/>
    <n v="8000"/>
    <n v="32000"/>
    <n v="5"/>
    <e v="#REF!"/>
    <n v="2024"/>
    <s v="abril"/>
  </r>
  <r>
    <s v="050604202400-17"/>
    <n v="5"/>
    <d v="2024-04-06T00:00:00"/>
    <d v="1899-12-30T00:17:00"/>
    <n v="39"/>
    <n v="3"/>
    <x v="16"/>
    <x v="1"/>
    <x v="1"/>
    <m/>
    <n v="4000"/>
    <n v="12000"/>
    <n v="5"/>
    <e v="#REF!"/>
    <n v="2024"/>
    <s v="abril"/>
  </r>
  <r>
    <s v="050604202400-17"/>
    <n v="5"/>
    <d v="2024-04-06T00:00:00"/>
    <d v="1899-12-30T00:17:00"/>
    <n v="47"/>
    <n v="2"/>
    <x v="13"/>
    <x v="1"/>
    <x v="1"/>
    <m/>
    <n v="2000"/>
    <n v="4000"/>
    <n v="5"/>
    <e v="#REF!"/>
    <n v="2024"/>
    <s v="abril"/>
  </r>
  <r>
    <s v="050604202400-22"/>
    <n v="5"/>
    <d v="2024-04-06T00:00:00"/>
    <d v="1899-12-30T00:22:00"/>
    <n v="44"/>
    <n v="8"/>
    <x v="15"/>
    <x v="1"/>
    <x v="1"/>
    <m/>
    <n v="4000"/>
    <n v="32000"/>
    <n v="5"/>
    <e v="#REF!"/>
    <n v="2024"/>
    <s v="abril"/>
  </r>
  <r>
    <s v="050604202400-22"/>
    <n v="5"/>
    <d v="2024-04-06T00:00:00"/>
    <d v="1899-12-30T00:22:00"/>
    <n v="47"/>
    <n v="8"/>
    <x v="13"/>
    <x v="1"/>
    <x v="1"/>
    <m/>
    <n v="2000"/>
    <n v="16000"/>
    <n v="5"/>
    <e v="#REF!"/>
    <n v="2024"/>
    <s v="abril"/>
  </r>
  <r>
    <s v="050604202400-22"/>
    <n v="5"/>
    <d v="2024-04-06T00:00:00"/>
    <d v="1899-12-30T00:22:00"/>
    <n v="44"/>
    <n v="2"/>
    <x v="15"/>
    <x v="1"/>
    <x v="1"/>
    <m/>
    <n v="4000"/>
    <n v="8000"/>
    <n v="5"/>
    <e v="#REF!"/>
    <n v="2024"/>
    <s v="abril"/>
  </r>
  <r>
    <s v="050604202400-22"/>
    <n v="5"/>
    <d v="2024-04-06T00:00:00"/>
    <d v="1899-12-30T00:22:00"/>
    <n v="47"/>
    <n v="2"/>
    <x v="13"/>
    <x v="1"/>
    <x v="1"/>
    <m/>
    <n v="2000"/>
    <n v="4000"/>
    <n v="5"/>
    <e v="#REF!"/>
    <n v="2024"/>
    <s v="abril"/>
  </r>
  <r>
    <s v="050604202400-22"/>
    <n v="5"/>
    <d v="2024-04-06T00:00:00"/>
    <d v="1899-12-30T00:22:00"/>
    <n v="46"/>
    <n v="3"/>
    <x v="17"/>
    <x v="1"/>
    <x v="1"/>
    <m/>
    <n v="3000"/>
    <n v="9000"/>
    <n v="5"/>
    <e v="#REF!"/>
    <n v="2024"/>
    <s v="abril"/>
  </r>
  <r>
    <s v="060604202400-20"/>
    <n v="6"/>
    <d v="2024-04-06T00:00:00"/>
    <d v="1899-12-30T00:20:00"/>
    <n v="38"/>
    <n v="2"/>
    <x v="10"/>
    <x v="1"/>
    <x v="1"/>
    <m/>
    <n v="3000"/>
    <n v="6000"/>
    <n v="5"/>
    <e v="#REF!"/>
    <n v="2024"/>
    <s v="abril"/>
  </r>
  <r>
    <s v="060604202400-20"/>
    <n v="6"/>
    <d v="2024-04-06T00:00:00"/>
    <d v="1899-12-30T00:20:00"/>
    <n v="47"/>
    <n v="2"/>
    <x v="13"/>
    <x v="1"/>
    <x v="1"/>
    <m/>
    <n v="2000"/>
    <n v="4000"/>
    <n v="5"/>
    <e v="#REF!"/>
    <n v="2024"/>
    <s v="abril"/>
  </r>
  <r>
    <s v="060604202400-20"/>
    <n v="6"/>
    <d v="2024-04-06T00:00:00"/>
    <d v="1899-12-30T00:20:00"/>
    <n v="23"/>
    <n v="1"/>
    <x v="14"/>
    <x v="1"/>
    <x v="6"/>
    <m/>
    <n v="6000"/>
    <n v="6000"/>
    <n v="5"/>
    <e v="#REF!"/>
    <n v="2024"/>
    <s v="abril"/>
  </r>
  <r>
    <s v="060604202400-20"/>
    <n v="6"/>
    <d v="2024-04-06T00:00:00"/>
    <d v="1899-12-30T00:20:00"/>
    <n v="29"/>
    <n v="1"/>
    <x v="6"/>
    <x v="1"/>
    <x v="3"/>
    <m/>
    <n v="2000"/>
    <n v="2000"/>
    <n v="5"/>
    <e v="#REF!"/>
    <n v="2024"/>
    <s v="abril"/>
  </r>
  <r>
    <s v="060604202400-20"/>
    <n v="6"/>
    <d v="2024-04-06T00:00:00"/>
    <d v="1899-12-30T01:15:00"/>
    <n v="52"/>
    <n v="1"/>
    <x v="12"/>
    <x v="2"/>
    <x v="5"/>
    <m/>
    <n v="95000"/>
    <n v="95000"/>
    <n v="5"/>
    <e v="#REF!"/>
    <n v="2024"/>
    <s v="abril"/>
  </r>
  <r>
    <s v="060604202400-20"/>
    <n v="6"/>
    <d v="2024-04-06T00:00:00"/>
    <d v="1899-12-30T01:15:00"/>
    <n v="52"/>
    <n v="1"/>
    <x v="12"/>
    <x v="2"/>
    <x v="5"/>
    <m/>
    <n v="95000"/>
    <n v="95000"/>
    <n v="5"/>
    <e v="#REF!"/>
    <n v="2024"/>
    <s v="abril"/>
  </r>
  <r>
    <s v="090604202400-27"/>
    <n v="9"/>
    <d v="2024-04-06T00:00:00"/>
    <d v="1899-12-30T00:27:00"/>
    <n v="420"/>
    <n v="2"/>
    <x v="19"/>
    <x v="0"/>
    <x v="1"/>
    <m/>
    <n v="28000"/>
    <n v="56000"/>
    <n v="5"/>
    <e v="#REF!"/>
    <n v="2024"/>
    <s v="abril"/>
  </r>
  <r>
    <s v="040504202423-59"/>
    <n v="4"/>
    <d v="2024-04-05T00:00:00"/>
    <d v="1899-12-30T23:59:00"/>
    <n v="4"/>
    <n v="2"/>
    <x v="8"/>
    <x v="1"/>
    <x v="0"/>
    <m/>
    <n v="16000"/>
    <n v="32000"/>
    <n v="5"/>
    <e v="#REF!"/>
    <n v="2024"/>
    <s v="abril"/>
  </r>
  <r>
    <s v="040504202423-59"/>
    <n v="4"/>
    <d v="2024-04-06T00:00:00"/>
    <d v="1899-12-30T00:55:00"/>
    <n v="53"/>
    <n v="1"/>
    <x v="20"/>
    <x v="2"/>
    <x v="5"/>
    <m/>
    <n v="75000"/>
    <n v="75000"/>
    <n v="5"/>
    <e v="#REF!"/>
    <n v="2024"/>
    <s v="abril"/>
  </r>
  <r>
    <s v="040504202423-59"/>
    <n v="4"/>
    <d v="2024-04-06T00:00:00"/>
    <d v="1899-12-30T01:23:00"/>
    <n v="35"/>
    <n v="1"/>
    <x v="21"/>
    <x v="1"/>
    <x v="3"/>
    <m/>
    <n v="10000"/>
    <n v="10000"/>
    <n v="5"/>
    <e v="#REF!"/>
    <n v="2024"/>
    <s v="abril"/>
  </r>
  <r>
    <s v="020604202401-47"/>
    <n v="2"/>
    <d v="2024-04-06T00:00:00"/>
    <d v="1899-12-30T01:47:00"/>
    <n v="50"/>
    <n v="1"/>
    <x v="22"/>
    <x v="2"/>
    <x v="5"/>
    <m/>
    <n v="90000"/>
    <n v="90000"/>
    <n v="5"/>
    <e v="#REF!"/>
    <n v="2024"/>
    <s v="abril"/>
  </r>
  <r>
    <s v="020604202401-47"/>
    <n v="2"/>
    <d v="2024-04-06T00:00:00"/>
    <d v="1899-12-30T01:52:00"/>
    <n v="39"/>
    <n v="1"/>
    <x v="16"/>
    <x v="1"/>
    <x v="1"/>
    <m/>
    <n v="4000"/>
    <n v="4000"/>
    <n v="5"/>
    <e v="#REF!"/>
    <n v="2024"/>
    <s v="abril"/>
  </r>
  <r>
    <s v="020604202401-47"/>
    <n v="2"/>
    <d v="2024-04-06T00:00:00"/>
    <d v="1899-12-30T02:22:00"/>
    <n v="39"/>
    <n v="2"/>
    <x v="16"/>
    <x v="1"/>
    <x v="1"/>
    <m/>
    <n v="4000"/>
    <n v="8000"/>
    <n v="5"/>
    <e v="#REF!"/>
    <n v="2024"/>
    <s v="abril"/>
  </r>
  <r>
    <s v="070504202423-53"/>
    <n v="7"/>
    <d v="2024-04-05T00:00:00"/>
    <d v="1899-12-30T23:53:00"/>
    <n v="90"/>
    <n v="1"/>
    <x v="11"/>
    <x v="2"/>
    <x v="4"/>
    <m/>
    <n v="17000"/>
    <n v="17000"/>
    <n v="5"/>
    <e v="#REF!"/>
    <n v="2024"/>
    <s v="abril"/>
  </r>
  <r>
    <s v="070504202423-53"/>
    <n v="7"/>
    <d v="2024-04-06T00:00:00"/>
    <d v="1899-12-30T00:25:00"/>
    <n v="39"/>
    <n v="1"/>
    <x v="16"/>
    <x v="1"/>
    <x v="1"/>
    <m/>
    <n v="4000"/>
    <n v="4000"/>
    <n v="5"/>
    <e v="#REF!"/>
    <n v="2024"/>
    <s v="abril"/>
  </r>
  <r>
    <s v="070504202423-53"/>
    <n v="7"/>
    <d v="2024-04-06T00:00:00"/>
    <d v="1899-12-30T00:55:00"/>
    <n v="39"/>
    <n v="1"/>
    <x v="16"/>
    <x v="1"/>
    <x v="1"/>
    <m/>
    <n v="4000"/>
    <n v="4000"/>
    <n v="5"/>
    <e v="#REF!"/>
    <n v="2024"/>
    <s v="abril"/>
  </r>
  <r>
    <s v="070504202423-53"/>
    <n v="7"/>
    <d v="2024-04-06T00:00:00"/>
    <d v="1899-12-30T00:55:00"/>
    <n v="90"/>
    <n v="1"/>
    <x v="11"/>
    <x v="2"/>
    <x v="4"/>
    <m/>
    <n v="17000"/>
    <n v="17000"/>
    <n v="5"/>
    <e v="#REF!"/>
    <n v="2024"/>
    <s v="abril"/>
  </r>
  <r>
    <s v="070504202423-53"/>
    <n v="7"/>
    <d v="2024-04-06T00:00:00"/>
    <d v="1899-12-30T01:11:00"/>
    <n v="39"/>
    <n v="1"/>
    <x v="16"/>
    <x v="1"/>
    <x v="1"/>
    <m/>
    <n v="4000"/>
    <n v="4000"/>
    <n v="5"/>
    <e v="#REF!"/>
    <n v="2024"/>
    <s v="abril"/>
  </r>
  <r>
    <s v="070504202423-53"/>
    <n v="7"/>
    <d v="2024-04-06T00:00:00"/>
    <d v="1899-12-30T01:11:00"/>
    <n v="90"/>
    <n v="1"/>
    <x v="11"/>
    <x v="2"/>
    <x v="4"/>
    <m/>
    <n v="17000"/>
    <n v="17000"/>
    <n v="5"/>
    <e v="#REF!"/>
    <n v="2024"/>
    <s v="abril"/>
  </r>
  <r>
    <s v="070504202423-53"/>
    <n v="7"/>
    <d v="2024-04-06T00:00:00"/>
    <d v="1899-12-30T01:11:00"/>
    <n v="36"/>
    <n v="1"/>
    <x v="23"/>
    <x v="1"/>
    <x v="3"/>
    <m/>
    <n v="10000"/>
    <n v="10000"/>
    <n v="5"/>
    <e v="#REF!"/>
    <n v="2024"/>
    <s v="abril"/>
  </r>
  <r>
    <s v="070504202423-53"/>
    <n v="7"/>
    <d v="2024-04-06T00:00:00"/>
    <d v="1899-12-30T01:53:00"/>
    <n v="39"/>
    <n v="1"/>
    <x v="16"/>
    <x v="1"/>
    <x v="1"/>
    <m/>
    <n v="4000"/>
    <n v="4000"/>
    <n v="5"/>
    <e v="#REF!"/>
    <n v="2024"/>
    <s v="abril"/>
  </r>
  <r>
    <s v="070504202423-53"/>
    <n v="7"/>
    <d v="2024-04-06T00:00:00"/>
    <d v="1899-12-30T02:18:00"/>
    <n v="90"/>
    <n v="1"/>
    <x v="11"/>
    <x v="2"/>
    <x v="4"/>
    <m/>
    <n v="17000"/>
    <n v="17000"/>
    <n v="5"/>
    <e v="#REF!"/>
    <n v="2024"/>
    <s v="abril"/>
  </r>
  <r>
    <s v="070504202423-53"/>
    <n v="7"/>
    <d v="2024-04-06T00:00:00"/>
    <d v="1899-12-30T02:23:00"/>
    <n v="39"/>
    <n v="1"/>
    <x v="16"/>
    <x v="1"/>
    <x v="1"/>
    <m/>
    <n v="4000"/>
    <n v="4000"/>
    <n v="5"/>
    <e v="#REF!"/>
    <n v="2024"/>
    <s v="abril"/>
  </r>
  <r>
    <s v="070504202423-53"/>
    <n v="7"/>
    <d v="2024-04-06T00:00:00"/>
    <d v="1899-12-30T02:25:00"/>
    <n v="39"/>
    <n v="1"/>
    <x v="16"/>
    <x v="1"/>
    <x v="1"/>
    <m/>
    <n v="4000"/>
    <n v="4000"/>
    <n v="5"/>
    <e v="#REF!"/>
    <n v="2024"/>
    <s v="abril"/>
  </r>
  <r>
    <s v="070504202423-53"/>
    <n v="7"/>
    <d v="2024-04-06T00:00:00"/>
    <d v="1899-12-30T02:26:00"/>
    <n v="39"/>
    <n v="1"/>
    <x v="16"/>
    <x v="1"/>
    <x v="1"/>
    <m/>
    <n v="4000"/>
    <n v="4000"/>
    <n v="5"/>
    <e v="#REF!"/>
    <n v="2024"/>
    <s v="abril"/>
  </r>
  <r>
    <s v="070504202423-53"/>
    <n v="7"/>
    <d v="2024-04-06T00:00:00"/>
    <d v="1899-12-30T02:29:00"/>
    <n v="20"/>
    <n v="1"/>
    <x v="24"/>
    <x v="1"/>
    <x v="2"/>
    <m/>
    <n v="10000"/>
    <n v="10000"/>
    <n v="5"/>
    <e v="#REF!"/>
    <n v="2024"/>
    <s v="abril"/>
  </r>
  <r>
    <s v="070504202423-53"/>
    <n v="7"/>
    <d v="2024-04-06T00:00:00"/>
    <d v="1899-12-30T03:20:00"/>
    <n v="90"/>
    <n v="1"/>
    <x v="11"/>
    <x v="2"/>
    <x v="4"/>
    <m/>
    <n v="17000"/>
    <n v="17000"/>
    <n v="5"/>
    <e v="#REF!"/>
    <n v="2024"/>
    <s v="abril"/>
  </r>
  <r>
    <s v="070504202423-53"/>
    <n v="7"/>
    <d v="2024-04-06T00:00:00"/>
    <d v="1899-12-30T03:44:00"/>
    <n v="39"/>
    <n v="1"/>
    <x v="16"/>
    <x v="1"/>
    <x v="1"/>
    <m/>
    <n v="4000"/>
    <n v="4000"/>
    <n v="5"/>
    <e v="#REF!"/>
    <n v="2024"/>
    <s v="abril"/>
  </r>
  <r>
    <s v="070504202423-53"/>
    <n v="7"/>
    <d v="2024-04-06T00:00:00"/>
    <d v="1899-12-30T03:45:00"/>
    <n v="39"/>
    <n v="1"/>
    <x v="16"/>
    <x v="1"/>
    <x v="1"/>
    <m/>
    <n v="4000"/>
    <n v="4000"/>
    <n v="5"/>
    <e v="#REF!"/>
    <n v="2024"/>
    <s v="abril"/>
  </r>
  <r>
    <s v="070504202423-53"/>
    <n v="7"/>
    <d v="2024-04-06T00:00:00"/>
    <d v="1899-12-30T03:45:00"/>
    <n v="20"/>
    <n v="1"/>
    <x v="24"/>
    <x v="1"/>
    <x v="2"/>
    <m/>
    <n v="10000"/>
    <n v="10000"/>
    <n v="5"/>
    <e v="#REF!"/>
    <n v="2024"/>
    <s v="abril"/>
  </r>
  <r>
    <s v="020604202404-19"/>
    <n v="2"/>
    <d v="2024-04-06T00:00:00"/>
    <d v="1899-12-30T04:19:00"/>
    <n v="39"/>
    <n v="2"/>
    <x v="16"/>
    <x v="1"/>
    <x v="1"/>
    <m/>
    <n v="4000"/>
    <n v="8000"/>
    <n v="5"/>
    <e v="#REF!"/>
    <n v="2024"/>
    <s v="abril"/>
  </r>
  <r>
    <s v="170604202418-34"/>
    <n v="17"/>
    <d v="2024-04-06T00:00:00"/>
    <d v="1899-12-30T18:34:00"/>
    <n v="45"/>
    <n v="3"/>
    <x v="25"/>
    <x v="1"/>
    <x v="1"/>
    <m/>
    <n v="3000"/>
    <n v="9000"/>
    <n v="5"/>
    <e v="#REF!"/>
    <n v="2024"/>
    <s v="abril"/>
  </r>
  <r>
    <s v="170604202418-34"/>
    <n v="17"/>
    <d v="2024-04-06T00:00:00"/>
    <d v="1899-12-30T18:34:00"/>
    <n v="38"/>
    <n v="1"/>
    <x v="10"/>
    <x v="1"/>
    <x v="1"/>
    <m/>
    <n v="3000"/>
    <n v="3000"/>
    <n v="5"/>
    <e v="#REF!"/>
    <n v="2024"/>
    <s v="abril"/>
  </r>
  <r>
    <s v="170604202418-34"/>
    <n v="17"/>
    <d v="2024-04-06T00:00:00"/>
    <d v="1899-12-30T18:45:00"/>
    <n v="23"/>
    <n v="1"/>
    <x v="14"/>
    <x v="1"/>
    <x v="6"/>
    <m/>
    <n v="6000"/>
    <n v="6000"/>
    <n v="5"/>
    <e v="#REF!"/>
    <n v="2024"/>
    <s v="abril"/>
  </r>
  <r>
    <s v="170604202418-34"/>
    <n v="17"/>
    <d v="2024-04-06T00:00:00"/>
    <d v="1899-12-30T18:47:00"/>
    <n v="45"/>
    <n v="1"/>
    <x v="25"/>
    <x v="1"/>
    <x v="1"/>
    <m/>
    <n v="3000"/>
    <n v="3000"/>
    <n v="5"/>
    <e v="#REF!"/>
    <n v="2024"/>
    <s v="abril"/>
  </r>
  <r>
    <s v="030604202418-30"/>
    <n v="3"/>
    <d v="2024-04-06T00:00:00"/>
    <d v="1899-12-30T18:30:00"/>
    <n v="38"/>
    <n v="1"/>
    <x v="10"/>
    <x v="1"/>
    <x v="1"/>
    <m/>
    <n v="3000"/>
    <n v="3000"/>
    <n v="5"/>
    <e v="#REF!"/>
    <n v="2024"/>
    <s v="abril"/>
  </r>
  <r>
    <s v="030604202418-30"/>
    <n v="3"/>
    <d v="2024-04-06T00:00:00"/>
    <d v="1899-12-30T18:31:00"/>
    <n v="20"/>
    <n v="1"/>
    <x v="24"/>
    <x v="1"/>
    <x v="2"/>
    <m/>
    <n v="10000"/>
    <n v="10000"/>
    <n v="5"/>
    <e v="#REF!"/>
    <n v="2024"/>
    <s v="abril"/>
  </r>
  <r>
    <s v="030604202418-30"/>
    <n v="3"/>
    <d v="2024-04-06T00:00:00"/>
    <d v="1899-12-30T18:50:00"/>
    <n v="38"/>
    <n v="2"/>
    <x v="10"/>
    <x v="1"/>
    <x v="1"/>
    <m/>
    <n v="3000"/>
    <n v="6000"/>
    <n v="5"/>
    <e v="#REF!"/>
    <n v="2024"/>
    <s v="abril"/>
  </r>
  <r>
    <s v="030604202418-30"/>
    <n v="3"/>
    <d v="2024-04-06T00:00:00"/>
    <d v="1899-12-30T19:23:00"/>
    <n v="38"/>
    <n v="3"/>
    <x v="10"/>
    <x v="1"/>
    <x v="1"/>
    <m/>
    <n v="3000"/>
    <n v="9000"/>
    <n v="5"/>
    <e v="#REF!"/>
    <n v="2024"/>
    <s v="abril"/>
  </r>
  <r>
    <s v="030604202418-30"/>
    <n v="3"/>
    <d v="2024-04-06T00:00:00"/>
    <d v="1899-12-30T19:24:00"/>
    <n v="20"/>
    <n v="1"/>
    <x v="24"/>
    <x v="1"/>
    <x v="2"/>
    <m/>
    <n v="10000"/>
    <n v="10000"/>
    <n v="5"/>
    <e v="#REF!"/>
    <n v="2024"/>
    <s v="abril"/>
  </r>
  <r>
    <s v="030604202418-30"/>
    <n v="3"/>
    <d v="2024-04-06T00:00:00"/>
    <d v="1899-12-30T20:14:00"/>
    <n v="38"/>
    <n v="5"/>
    <x v="10"/>
    <x v="1"/>
    <x v="1"/>
    <m/>
    <n v="3000"/>
    <n v="15000"/>
    <n v="5"/>
    <e v="#REF!"/>
    <n v="2024"/>
    <s v="abril"/>
  </r>
  <r>
    <s v="030604202418-30"/>
    <n v="3"/>
    <d v="2024-04-06T00:00:00"/>
    <d v="1899-12-30T20:15:00"/>
    <n v="38"/>
    <n v="2"/>
    <x v="10"/>
    <x v="1"/>
    <x v="1"/>
    <m/>
    <n v="3000"/>
    <n v="6000"/>
    <n v="5"/>
    <e v="#REF!"/>
    <n v="2024"/>
    <s v="abril"/>
  </r>
  <r>
    <s v="030604202418-30"/>
    <n v="3"/>
    <d v="2024-04-06T00:00:00"/>
    <d v="1899-12-30T20:16:00"/>
    <n v="38"/>
    <n v="5"/>
    <x v="10"/>
    <x v="1"/>
    <x v="1"/>
    <m/>
    <n v="3000"/>
    <n v="15000"/>
    <n v="5"/>
    <e v="#REF!"/>
    <n v="2024"/>
    <s v="abril"/>
  </r>
  <r>
    <s v="050604202419-30"/>
    <n v="5"/>
    <d v="2024-04-06T00:00:00"/>
    <d v="1899-12-30T19:30:00"/>
    <n v="3"/>
    <n v="2"/>
    <x v="26"/>
    <x v="1"/>
    <x v="0"/>
    <m/>
    <n v="16000"/>
    <n v="32000"/>
    <n v="5"/>
    <e v="#REF!"/>
    <n v="2024"/>
    <s v="abril"/>
  </r>
  <r>
    <s v="030604202418-30"/>
    <n v="3"/>
    <d v="2024-04-06T00:00:00"/>
    <d v="1899-12-30T20:16:00"/>
    <n v="38"/>
    <n v="1"/>
    <x v="10"/>
    <x v="1"/>
    <x v="1"/>
    <m/>
    <n v="3000"/>
    <n v="3000"/>
    <n v="5"/>
    <e v="#REF!"/>
    <n v="2024"/>
    <s v="abril"/>
  </r>
  <r>
    <s v="030604202420-36"/>
    <n v="3"/>
    <d v="2024-04-06T00:00:00"/>
    <d v="1899-12-30T20:36:00"/>
    <n v="39"/>
    <n v="1"/>
    <x v="16"/>
    <x v="1"/>
    <x v="1"/>
    <m/>
    <n v="4000"/>
    <n v="4000"/>
    <n v="5"/>
    <e v="#REF!"/>
    <n v="2024"/>
    <s v="abril"/>
  </r>
  <r>
    <s v="030604202420-36"/>
    <n v="3"/>
    <d v="2024-04-06T00:00:00"/>
    <d v="1899-12-30T20:36:00"/>
    <n v="47"/>
    <n v="1"/>
    <x v="13"/>
    <x v="1"/>
    <x v="1"/>
    <m/>
    <n v="2000"/>
    <n v="2000"/>
    <n v="5"/>
    <e v="#REF!"/>
    <n v="2024"/>
    <s v="abril"/>
  </r>
  <r>
    <s v="030604202420-36"/>
    <n v="3"/>
    <d v="2024-04-06T00:00:00"/>
    <d v="1899-12-30T20:37:00"/>
    <n v="46"/>
    <n v="1"/>
    <x v="17"/>
    <x v="1"/>
    <x v="1"/>
    <m/>
    <n v="3000"/>
    <n v="3000"/>
    <n v="5"/>
    <e v="#REF!"/>
    <n v="2024"/>
    <s v="abril"/>
  </r>
  <r>
    <s v="030604202420-36"/>
    <n v="3"/>
    <d v="2024-04-06T00:00:00"/>
    <d v="1899-12-30T21:06:00"/>
    <n v="39"/>
    <n v="1"/>
    <x v="16"/>
    <x v="1"/>
    <x v="1"/>
    <m/>
    <n v="4000"/>
    <n v="4000"/>
    <n v="5"/>
    <e v="#REF!"/>
    <n v="2024"/>
    <s v="abril"/>
  </r>
  <r>
    <s v="030604202420-36"/>
    <n v="3"/>
    <d v="2024-04-06T00:00:00"/>
    <d v="1899-12-30T21:06:00"/>
    <n v="46"/>
    <n v="1"/>
    <x v="17"/>
    <x v="1"/>
    <x v="1"/>
    <m/>
    <n v="3000"/>
    <n v="3000"/>
    <n v="5"/>
    <e v="#REF!"/>
    <n v="2024"/>
    <s v="abril"/>
  </r>
  <r>
    <s v="040604202420-18"/>
    <n v="4"/>
    <d v="2024-04-06T00:00:00"/>
    <d v="1899-12-30T20:18:00"/>
    <n v="44"/>
    <n v="1"/>
    <x v="15"/>
    <x v="1"/>
    <x v="1"/>
    <m/>
    <n v="4000"/>
    <n v="4000"/>
    <n v="5"/>
    <e v="#REF!"/>
    <n v="2024"/>
    <s v="abril"/>
  </r>
  <r>
    <s v="040604202420-18"/>
    <n v="4"/>
    <d v="2024-04-06T00:00:00"/>
    <d v="1899-12-30T20:18:00"/>
    <n v="39"/>
    <n v="1"/>
    <x v="16"/>
    <x v="1"/>
    <x v="1"/>
    <m/>
    <n v="4000"/>
    <n v="4000"/>
    <n v="5"/>
    <e v="#REF!"/>
    <n v="2024"/>
    <s v="abril"/>
  </r>
  <r>
    <s v="040604202420-18"/>
    <n v="4"/>
    <d v="2024-04-06T00:00:00"/>
    <d v="1899-12-30T20:18:00"/>
    <n v="47"/>
    <n v="1"/>
    <x v="13"/>
    <x v="1"/>
    <x v="1"/>
    <m/>
    <n v="2000"/>
    <n v="2000"/>
    <n v="5"/>
    <e v="#REF!"/>
    <n v="2024"/>
    <s v="abril"/>
  </r>
  <r>
    <s v="040604202420-18"/>
    <n v="4"/>
    <d v="2024-04-06T00:00:00"/>
    <d v="1899-12-30T20:22:00"/>
    <n v="44"/>
    <n v="1"/>
    <x v="15"/>
    <x v="1"/>
    <x v="1"/>
    <m/>
    <n v="4000"/>
    <n v="4000"/>
    <n v="5"/>
    <e v="#REF!"/>
    <n v="2024"/>
    <s v="abril"/>
  </r>
  <r>
    <s v="040604202420-18"/>
    <n v="4"/>
    <d v="2024-04-06T00:00:00"/>
    <d v="1899-12-30T20:35:00"/>
    <n v="44"/>
    <n v="1"/>
    <x v="15"/>
    <x v="1"/>
    <x v="1"/>
    <m/>
    <n v="4000"/>
    <n v="4000"/>
    <n v="5"/>
    <e v="#REF!"/>
    <n v="2024"/>
    <s v="abril"/>
  </r>
  <r>
    <s v="040604202420-18"/>
    <n v="4"/>
    <d v="2024-04-06T00:00:00"/>
    <d v="1899-12-30T20:52:00"/>
    <n v="44"/>
    <n v="1"/>
    <x v="15"/>
    <x v="1"/>
    <x v="1"/>
    <m/>
    <n v="4000"/>
    <n v="4000"/>
    <n v="5"/>
    <e v="#REF!"/>
    <n v="2024"/>
    <s v="abril"/>
  </r>
  <r>
    <s v="040604202420-18"/>
    <n v="4"/>
    <d v="2024-04-06T00:00:00"/>
    <d v="1899-12-30T21:07:00"/>
    <n v="44"/>
    <n v="1"/>
    <x v="15"/>
    <x v="1"/>
    <x v="1"/>
    <m/>
    <n v="4000"/>
    <n v="4000"/>
    <n v="5"/>
    <e v="#REF!"/>
    <n v="2024"/>
    <s v="abril"/>
  </r>
  <r>
    <s v="040604202420-18"/>
    <n v="4"/>
    <d v="2024-04-06T00:00:00"/>
    <d v="1899-12-30T21:07:00"/>
    <n v="47"/>
    <n v="1"/>
    <x v="13"/>
    <x v="1"/>
    <x v="1"/>
    <m/>
    <n v="2000"/>
    <n v="2000"/>
    <n v="5"/>
    <e v="#REF!"/>
    <n v="2024"/>
    <s v="abril"/>
  </r>
  <r>
    <s v="040604202420-18"/>
    <n v="4"/>
    <d v="2024-04-06T00:00:00"/>
    <d v="1899-12-30T21:07:00"/>
    <n v="39"/>
    <n v="1"/>
    <x v="16"/>
    <x v="1"/>
    <x v="1"/>
    <m/>
    <n v="4000"/>
    <n v="4000"/>
    <n v="5"/>
    <e v="#REF!"/>
    <n v="2024"/>
    <s v="abril"/>
  </r>
  <r>
    <s v="040604202420-18"/>
    <n v="4"/>
    <d v="2024-04-06T00:00:00"/>
    <d v="1899-12-30T21:24:00"/>
    <n v="44"/>
    <n v="1"/>
    <x v="15"/>
    <x v="1"/>
    <x v="1"/>
    <m/>
    <n v="4000"/>
    <n v="4000"/>
    <n v="5"/>
    <e v="#REF!"/>
    <n v="2024"/>
    <s v="abril"/>
  </r>
  <r>
    <s v="060604202421-09"/>
    <n v="6"/>
    <d v="2024-04-06T00:00:00"/>
    <d v="1899-12-30T21:09:00"/>
    <n v="4"/>
    <n v="1"/>
    <x v="8"/>
    <x v="1"/>
    <x v="0"/>
    <m/>
    <n v="16000"/>
    <n v="16000"/>
    <n v="5"/>
    <e v="#REF!"/>
    <n v="2024"/>
    <s v="abril"/>
  </r>
  <r>
    <s v="060604202421-09"/>
    <n v="6"/>
    <d v="2024-04-06T00:00:00"/>
    <d v="1899-12-30T21:09:00"/>
    <n v="10"/>
    <n v="1"/>
    <x v="27"/>
    <x v="1"/>
    <x v="0"/>
    <m/>
    <n v="17000"/>
    <n v="17000"/>
    <n v="5"/>
    <e v="#REF!"/>
    <n v="2024"/>
    <s v="abril"/>
  </r>
  <r>
    <s v="020604202420-18"/>
    <n v="2"/>
    <d v="2024-04-06T00:00:00"/>
    <d v="1899-12-30T20:18:00"/>
    <n v="39"/>
    <n v="1"/>
    <x v="16"/>
    <x v="1"/>
    <x v="1"/>
    <m/>
    <n v="4000"/>
    <n v="4000"/>
    <n v="5"/>
    <e v="#REF!"/>
    <n v="2024"/>
    <s v="abril"/>
  </r>
  <r>
    <s v="020604202420-18"/>
    <n v="2"/>
    <d v="2024-04-06T00:00:00"/>
    <d v="1899-12-30T20:18:00"/>
    <n v="29"/>
    <n v="1"/>
    <x v="6"/>
    <x v="1"/>
    <x v="3"/>
    <m/>
    <n v="2000"/>
    <n v="2000"/>
    <n v="5"/>
    <e v="#REF!"/>
    <n v="2024"/>
    <s v="abril"/>
  </r>
  <r>
    <s v="020604202420-18"/>
    <n v="2"/>
    <d v="2024-04-06T00:00:00"/>
    <d v="1899-12-30T20:20:00"/>
    <n v="39"/>
    <n v="1"/>
    <x v="16"/>
    <x v="1"/>
    <x v="1"/>
    <m/>
    <n v="4000"/>
    <n v="4000"/>
    <n v="5"/>
    <e v="#REF!"/>
    <n v="2024"/>
    <s v="abril"/>
  </r>
  <r>
    <s v="020604202420-18"/>
    <n v="2"/>
    <d v="2024-04-06T00:00:00"/>
    <d v="1899-12-30T21:41:00"/>
    <n v="39"/>
    <n v="1"/>
    <x v="16"/>
    <x v="1"/>
    <x v="1"/>
    <m/>
    <n v="4000"/>
    <n v="4000"/>
    <n v="5"/>
    <e v="#REF!"/>
    <n v="2024"/>
    <s v="abril"/>
  </r>
  <r>
    <s v="020604202420-18"/>
    <n v="2"/>
    <d v="2024-04-06T00:00:00"/>
    <d v="1899-12-30T21:42:00"/>
    <n v="39"/>
    <n v="1"/>
    <x v="16"/>
    <x v="1"/>
    <x v="1"/>
    <m/>
    <n v="4000"/>
    <n v="4000"/>
    <n v="5"/>
    <e v="#REF!"/>
    <n v="2024"/>
    <s v="abril"/>
  </r>
  <r>
    <s v="050604202420-21"/>
    <n v="5"/>
    <d v="2024-04-06T00:00:00"/>
    <d v="1899-12-30T20:21:00"/>
    <n v="3"/>
    <n v="4"/>
    <x v="26"/>
    <x v="1"/>
    <x v="0"/>
    <m/>
    <n v="16000"/>
    <n v="64000"/>
    <n v="5"/>
    <e v="#REF!"/>
    <n v="2024"/>
    <s v="abril"/>
  </r>
  <r>
    <s v="100604202421-34"/>
    <n v="10"/>
    <d v="2024-04-06T00:00:00"/>
    <d v="1899-12-30T21:34:00"/>
    <n v="4"/>
    <n v="1"/>
    <x v="8"/>
    <x v="1"/>
    <x v="0"/>
    <m/>
    <n v="16000"/>
    <n v="16000"/>
    <n v="5"/>
    <e v="#REF!"/>
    <n v="2024"/>
    <s v="abril"/>
  </r>
  <r>
    <s v="100604202421-34"/>
    <n v="10"/>
    <d v="2024-04-06T00:00:00"/>
    <d v="1899-12-30T22:30:00"/>
    <n v="38"/>
    <n v="2"/>
    <x v="10"/>
    <x v="1"/>
    <x v="1"/>
    <m/>
    <n v="3000"/>
    <n v="6000"/>
    <n v="5"/>
    <e v="#REF!"/>
    <n v="2024"/>
    <s v="abril"/>
  </r>
  <r>
    <s v="100604202421-34"/>
    <n v="10"/>
    <d v="2024-04-06T00:00:00"/>
    <d v="1899-12-30T22:30:00"/>
    <n v="10"/>
    <n v="1"/>
    <x v="27"/>
    <x v="1"/>
    <x v="0"/>
    <m/>
    <n v="17000"/>
    <n v="17000"/>
    <n v="5"/>
    <e v="#REF!"/>
    <n v="2024"/>
    <s v="abril"/>
  </r>
  <r>
    <s v="170604202421-09"/>
    <n v="17"/>
    <d v="2024-04-06T00:00:00"/>
    <d v="1899-12-30T21:09:00"/>
    <n v="91"/>
    <n v="1"/>
    <x v="28"/>
    <x v="1"/>
    <x v="1"/>
    <m/>
    <n v="12000"/>
    <n v="12000"/>
    <n v="5"/>
    <e v="#REF!"/>
    <n v="2024"/>
    <s v="abril"/>
  </r>
  <r>
    <s v="170604202421-09"/>
    <n v="17"/>
    <d v="2024-04-06T00:00:00"/>
    <d v="1899-12-30T21:09:00"/>
    <n v="91"/>
    <n v="1"/>
    <x v="28"/>
    <x v="1"/>
    <x v="1"/>
    <m/>
    <n v="12000"/>
    <n v="12000"/>
    <n v="5"/>
    <e v="#REF!"/>
    <n v="2024"/>
    <s v="abril"/>
  </r>
  <r>
    <s v="170604202421-09"/>
    <n v="17"/>
    <d v="2024-04-06T00:00:00"/>
    <d v="1899-12-30T22:04:00"/>
    <n v="38"/>
    <n v="2"/>
    <x v="10"/>
    <x v="1"/>
    <x v="1"/>
    <m/>
    <n v="3000"/>
    <n v="6000"/>
    <n v="5"/>
    <e v="#REF!"/>
    <n v="2024"/>
    <s v="abril"/>
  </r>
  <r>
    <s v="170604202421-09"/>
    <n v="17"/>
    <d v="2024-04-06T00:00:00"/>
    <d v="1899-12-30T22:40:00"/>
    <n v="38"/>
    <n v="2"/>
    <x v="10"/>
    <x v="1"/>
    <x v="1"/>
    <m/>
    <n v="3000"/>
    <n v="6000"/>
    <n v="5"/>
    <e v="#REF!"/>
    <n v="2024"/>
    <s v="abril"/>
  </r>
  <r>
    <s v="170604202421-09"/>
    <n v="17"/>
    <d v="2024-04-06T00:00:00"/>
    <d v="1899-12-30T23:02:00"/>
    <n v="38"/>
    <n v="1"/>
    <x v="10"/>
    <x v="1"/>
    <x v="1"/>
    <m/>
    <n v="3000"/>
    <n v="3000"/>
    <n v="5"/>
    <e v="#REF!"/>
    <n v="2024"/>
    <s v="abril"/>
  </r>
  <r>
    <s v="180604202421-24"/>
    <n v="18"/>
    <d v="2024-04-06T00:00:00"/>
    <d v="1899-12-30T21:24:00"/>
    <n v="38"/>
    <n v="2"/>
    <x v="10"/>
    <x v="1"/>
    <x v="1"/>
    <m/>
    <n v="3000"/>
    <n v="6000"/>
    <n v="5"/>
    <e v="#REF!"/>
    <n v="2024"/>
    <s v="abril"/>
  </r>
  <r>
    <s v="180604202421-24"/>
    <n v="18"/>
    <d v="2024-04-06T00:00:00"/>
    <d v="1899-12-30T22:05:00"/>
    <n v="38"/>
    <n v="2"/>
    <x v="10"/>
    <x v="1"/>
    <x v="1"/>
    <m/>
    <n v="3000"/>
    <n v="6000"/>
    <n v="5"/>
    <e v="#REF!"/>
    <n v="2024"/>
    <s v="abril"/>
  </r>
  <r>
    <s v="100604202421-34"/>
    <n v="10"/>
    <d v="2024-04-06T00:00:00"/>
    <d v="1899-12-30T23:02:00"/>
    <n v="38"/>
    <n v="2"/>
    <x v="10"/>
    <x v="1"/>
    <x v="1"/>
    <m/>
    <n v="3000"/>
    <n v="6000"/>
    <n v="5"/>
    <e v="#REF!"/>
    <n v="2024"/>
    <s v="abril"/>
  </r>
  <r>
    <s v="010604202422-46"/>
    <n v="1"/>
    <d v="2024-04-06T00:00:00"/>
    <d v="1899-12-30T22:46:00"/>
    <n v="38"/>
    <n v="1"/>
    <x v="10"/>
    <x v="1"/>
    <x v="1"/>
    <m/>
    <n v="3000"/>
    <n v="3000"/>
    <n v="5"/>
    <e v="#REF!"/>
    <n v="2024"/>
    <s v="abril"/>
  </r>
  <r>
    <s v="010604202422-46"/>
    <n v="1"/>
    <d v="2024-04-06T00:00:00"/>
    <d v="1899-12-30T22:46:00"/>
    <n v="38"/>
    <n v="1"/>
    <x v="10"/>
    <x v="1"/>
    <x v="1"/>
    <m/>
    <n v="3000"/>
    <n v="3000"/>
    <n v="5"/>
    <e v="#REF!"/>
    <n v="2024"/>
    <s v="abril"/>
  </r>
  <r>
    <s v="010604202422-46"/>
    <n v="1"/>
    <d v="2024-04-06T00:00:00"/>
    <d v="1899-12-30T22:46:00"/>
    <n v="38"/>
    <n v="1"/>
    <x v="10"/>
    <x v="1"/>
    <x v="1"/>
    <m/>
    <n v="3000"/>
    <n v="3000"/>
    <n v="5"/>
    <e v="#REF!"/>
    <n v="2024"/>
    <s v="abril"/>
  </r>
  <r>
    <s v="010604202422-46"/>
    <n v="1"/>
    <d v="2024-04-06T00:00:00"/>
    <d v="1899-12-30T22:46:00"/>
    <n v="47"/>
    <n v="1"/>
    <x v="13"/>
    <x v="1"/>
    <x v="1"/>
    <m/>
    <n v="2000"/>
    <n v="2000"/>
    <n v="5"/>
    <e v="#REF!"/>
    <n v="2024"/>
    <s v="abril"/>
  </r>
  <r>
    <s v="010604202422-46"/>
    <n v="1"/>
    <d v="2024-04-06T00:00:00"/>
    <d v="1899-12-30T23:02:00"/>
    <n v="38"/>
    <n v="2"/>
    <x v="10"/>
    <x v="1"/>
    <x v="1"/>
    <m/>
    <n v="3000"/>
    <n v="6000"/>
    <n v="5"/>
    <e v="#REF!"/>
    <n v="2024"/>
    <s v="abril"/>
  </r>
  <r>
    <s v="030604202421-55"/>
    <n v="3"/>
    <d v="2024-04-06T00:00:00"/>
    <d v="1899-12-30T21:55:00"/>
    <n v="38"/>
    <n v="4"/>
    <x v="10"/>
    <x v="1"/>
    <x v="1"/>
    <m/>
    <n v="3000"/>
    <n v="12000"/>
    <n v="5"/>
    <e v="#REF!"/>
    <n v="2024"/>
    <s v="abril"/>
  </r>
  <r>
    <s v="030604202421-55"/>
    <n v="3"/>
    <d v="2024-04-06T00:00:00"/>
    <d v="1899-12-30T22:02:00"/>
    <n v="38"/>
    <n v="4"/>
    <x v="10"/>
    <x v="1"/>
    <x v="1"/>
    <m/>
    <n v="3000"/>
    <n v="12000"/>
    <n v="5"/>
    <e v="#REF!"/>
    <n v="2024"/>
    <s v="abril"/>
  </r>
  <r>
    <s v="030604202421-55"/>
    <n v="3"/>
    <d v="2024-04-06T00:00:00"/>
    <d v="1899-12-30T22:30:00"/>
    <n v="38"/>
    <n v="4"/>
    <x v="10"/>
    <x v="1"/>
    <x v="1"/>
    <m/>
    <n v="3000"/>
    <n v="12000"/>
    <n v="5"/>
    <e v="#REF!"/>
    <n v="2024"/>
    <s v="abril"/>
  </r>
  <r>
    <s v="030604202421-55"/>
    <n v="3"/>
    <d v="2024-04-06T00:00:00"/>
    <d v="1899-12-30T22:45:00"/>
    <n v="38"/>
    <n v="4"/>
    <x v="10"/>
    <x v="1"/>
    <x v="1"/>
    <m/>
    <n v="3000"/>
    <n v="12000"/>
    <n v="5"/>
    <e v="#REF!"/>
    <n v="2024"/>
    <s v="abril"/>
  </r>
  <r>
    <s v="030604202421-55"/>
    <n v="3"/>
    <d v="2024-04-06T00:00:00"/>
    <d v="1899-12-30T22:47:00"/>
    <n v="38"/>
    <n v="2"/>
    <x v="10"/>
    <x v="1"/>
    <x v="1"/>
    <m/>
    <n v="3000"/>
    <n v="6000"/>
    <n v="5"/>
    <e v="#REF!"/>
    <n v="2024"/>
    <s v="abril"/>
  </r>
  <r>
    <s v="030604202421-55"/>
    <n v="3"/>
    <d v="2024-04-06T00:00:00"/>
    <d v="1899-12-30T23:14:00"/>
    <n v="38"/>
    <n v="4"/>
    <x v="10"/>
    <x v="1"/>
    <x v="1"/>
    <m/>
    <n v="3000"/>
    <n v="12000"/>
    <n v="5"/>
    <e v="#REF!"/>
    <n v="2024"/>
    <s v="abril"/>
  </r>
  <r>
    <s v="090604202420-18"/>
    <n v="9"/>
    <d v="2024-04-06T00:00:00"/>
    <d v="1899-12-30T20:18:00"/>
    <n v="45"/>
    <n v="1"/>
    <x v="25"/>
    <x v="1"/>
    <x v="1"/>
    <m/>
    <n v="3000"/>
    <n v="3000"/>
    <n v="5"/>
    <e v="#REF!"/>
    <n v="2024"/>
    <s v="abril"/>
  </r>
  <r>
    <s v="090604202420-18"/>
    <n v="9"/>
    <d v="2024-04-06T00:00:00"/>
    <d v="1899-12-30T20:18:00"/>
    <n v="20"/>
    <n v="1"/>
    <x v="24"/>
    <x v="1"/>
    <x v="2"/>
    <m/>
    <n v="10000"/>
    <n v="10000"/>
    <n v="5"/>
    <e v="#REF!"/>
    <n v="2024"/>
    <s v="abril"/>
  </r>
  <r>
    <s v="090604202420-18"/>
    <n v="9"/>
    <d v="2024-04-06T00:00:00"/>
    <d v="1899-12-30T23:11:00"/>
    <n v="44"/>
    <n v="1"/>
    <x v="15"/>
    <x v="1"/>
    <x v="1"/>
    <m/>
    <n v="4000"/>
    <n v="4000"/>
    <n v="5"/>
    <e v="#REF!"/>
    <n v="2024"/>
    <s v="abril"/>
  </r>
  <r>
    <s v="090604202420-18"/>
    <n v="9"/>
    <d v="2024-04-06T00:00:00"/>
    <d v="1899-12-30T23:21:00"/>
    <n v="40"/>
    <n v="1"/>
    <x v="29"/>
    <x v="1"/>
    <x v="1"/>
    <m/>
    <n v="3500"/>
    <n v="3500"/>
    <n v="5"/>
    <e v="#REF!"/>
    <n v="2024"/>
    <s v="abril"/>
  </r>
  <r>
    <s v="010604202422-46"/>
    <n v="1"/>
    <d v="2024-04-06T00:00:00"/>
    <d v="1899-12-30T23:23:00"/>
    <n v="38"/>
    <n v="2"/>
    <x v="10"/>
    <x v="1"/>
    <x v="1"/>
    <m/>
    <n v="3000"/>
    <n v="6000"/>
    <n v="5"/>
    <e v="#REF!"/>
    <n v="2024"/>
    <s v="abril"/>
  </r>
  <r>
    <s v="170704202400-15"/>
    <n v="17"/>
    <d v="2024-04-07T00:00:00"/>
    <d v="1899-12-30T00:15:00"/>
    <n v="38"/>
    <n v="10"/>
    <x v="10"/>
    <x v="1"/>
    <x v="1"/>
    <m/>
    <n v="3000"/>
    <n v="30000"/>
    <n v="5"/>
    <e v="#REF!"/>
    <n v="2024"/>
    <s v="abril"/>
  </r>
  <r>
    <s v="170704202400-15"/>
    <n v="17"/>
    <d v="2024-04-07T00:00:00"/>
    <d v="1899-12-30T00:15:00"/>
    <n v="91"/>
    <n v="2"/>
    <x v="28"/>
    <x v="1"/>
    <x v="1"/>
    <m/>
    <n v="12000"/>
    <n v="24000"/>
    <n v="5"/>
    <e v="#REF!"/>
    <n v="2024"/>
    <s v="abril"/>
  </r>
  <r>
    <s v="030704202401-34"/>
    <n v="3"/>
    <d v="2024-04-07T00:00:00"/>
    <d v="1899-12-30T01:34:00"/>
    <n v="44"/>
    <n v="1"/>
    <x v="15"/>
    <x v="1"/>
    <x v="1"/>
    <m/>
    <n v="4000"/>
    <n v="4000"/>
    <n v="5"/>
    <e v="#REF!"/>
    <n v="2024"/>
    <s v="abril"/>
  </r>
  <r>
    <s v="030704202401-34"/>
    <n v="3"/>
    <d v="2024-04-07T00:00:00"/>
    <d v="1899-12-30T01:34:00"/>
    <n v="40"/>
    <n v="3"/>
    <x v="29"/>
    <x v="1"/>
    <x v="1"/>
    <m/>
    <n v="3500"/>
    <n v="10500"/>
    <n v="5"/>
    <e v="#REF!"/>
    <n v="2024"/>
    <s v="abril"/>
  </r>
  <r>
    <s v="030704202401-34"/>
    <n v="3"/>
    <d v="2024-04-07T00:00:00"/>
    <d v="1899-12-30T01:34:00"/>
    <n v="47"/>
    <n v="1"/>
    <x v="13"/>
    <x v="1"/>
    <x v="1"/>
    <m/>
    <n v="2000"/>
    <n v="2000"/>
    <n v="5"/>
    <e v="#REF!"/>
    <n v="2024"/>
    <s v="abril"/>
  </r>
  <r>
    <s v="030704202401-34"/>
    <n v="3"/>
    <d v="2024-04-07T00:00:00"/>
    <d v="1899-12-30T01:34:00"/>
    <n v="29"/>
    <n v="2"/>
    <x v="6"/>
    <x v="1"/>
    <x v="3"/>
    <m/>
    <n v="2000"/>
    <n v="4000"/>
    <n v="5"/>
    <e v="#REF!"/>
    <n v="2024"/>
    <s v="abril"/>
  </r>
  <r>
    <s v="030704202401-34"/>
    <n v="3"/>
    <d v="2024-04-07T00:00:00"/>
    <d v="1899-12-30T01:34:00"/>
    <n v="49"/>
    <n v="1"/>
    <x v="30"/>
    <x v="2"/>
    <x v="5"/>
    <m/>
    <n v="70000"/>
    <n v="70000"/>
    <n v="5"/>
    <e v="#REF!"/>
    <n v="2024"/>
    <s v="abril"/>
  </r>
  <r>
    <s v="030704202401-34"/>
    <n v="3"/>
    <d v="2024-04-07T00:00:00"/>
    <d v="1899-12-30T01:34:00"/>
    <n v="20"/>
    <n v="1"/>
    <x v="24"/>
    <x v="1"/>
    <x v="2"/>
    <m/>
    <n v="10000"/>
    <n v="10000"/>
    <n v="5"/>
    <e v="#REF!"/>
    <n v="2024"/>
    <s v="abril"/>
  </r>
  <r>
    <s v="030704202401-34"/>
    <n v="3"/>
    <d v="2024-04-07T00:00:00"/>
    <d v="1899-12-30T01:35:00"/>
    <n v="45"/>
    <n v="1"/>
    <x v="25"/>
    <x v="1"/>
    <x v="1"/>
    <m/>
    <n v="3000"/>
    <n v="3000"/>
    <n v="5"/>
    <e v="#REF!"/>
    <n v="2024"/>
    <s v="abril"/>
  </r>
  <r>
    <s v="090704202401-52"/>
    <n v="9"/>
    <d v="2024-04-07T00:00:00"/>
    <d v="1899-12-30T01:52:00"/>
    <n v="40"/>
    <n v="7"/>
    <x v="29"/>
    <x v="1"/>
    <x v="1"/>
    <m/>
    <n v="3500"/>
    <n v="24500"/>
    <n v="5"/>
    <e v="#REF!"/>
    <n v="2024"/>
    <s v="abril"/>
  </r>
  <r>
    <s v="090704202401-52"/>
    <n v="9"/>
    <d v="2024-04-07T00:00:00"/>
    <d v="1899-12-30T01:52:00"/>
    <n v="47"/>
    <n v="1"/>
    <x v="13"/>
    <x v="1"/>
    <x v="1"/>
    <m/>
    <n v="2000"/>
    <n v="2000"/>
    <n v="5"/>
    <e v="#REF!"/>
    <n v="2024"/>
    <s v="abril"/>
  </r>
  <r>
    <s v="010704202401-53"/>
    <n v="1"/>
    <d v="2024-04-07T00:00:00"/>
    <d v="1899-12-30T01:53:00"/>
    <n v="44"/>
    <n v="6"/>
    <x v="15"/>
    <x v="1"/>
    <x v="1"/>
    <m/>
    <n v="4000"/>
    <n v="24000"/>
    <n v="5"/>
    <e v="#REF!"/>
    <n v="2024"/>
    <s v="abril"/>
  </r>
  <r>
    <s v="010704202401-59"/>
    <n v="1"/>
    <d v="2024-04-07T00:00:00"/>
    <d v="1899-12-30T01:59:00"/>
    <n v="38"/>
    <n v="54"/>
    <x v="10"/>
    <x v="1"/>
    <x v="1"/>
    <m/>
    <n v="3000"/>
    <n v="162000"/>
    <n v="5"/>
    <e v="#REF!"/>
    <n v="2024"/>
    <s v="abril"/>
  </r>
  <r>
    <s v="010704202401-59"/>
    <n v="1"/>
    <d v="2024-04-07T00:00:00"/>
    <d v="1899-12-30T02:00:00"/>
    <n v="29"/>
    <n v="1"/>
    <x v="6"/>
    <x v="1"/>
    <x v="3"/>
    <m/>
    <n v="2000"/>
    <n v="2000"/>
    <n v="5"/>
    <e v="#REF!"/>
    <n v="2024"/>
    <s v="abril"/>
  </r>
  <r>
    <s v="010704202401-59"/>
    <n v="1"/>
    <d v="2024-04-07T00:00:00"/>
    <d v="1899-12-30T02:00:00"/>
    <n v="20"/>
    <n v="1"/>
    <x v="24"/>
    <x v="1"/>
    <x v="2"/>
    <m/>
    <n v="10000"/>
    <n v="10000"/>
    <n v="5"/>
    <e v="#REF!"/>
    <n v="2024"/>
    <s v="abril"/>
  </r>
  <r>
    <s v="010704202402-49"/>
    <n v="1"/>
    <d v="2024-04-07T00:00:00"/>
    <d v="1899-12-30T02:49:00"/>
    <n v="38"/>
    <n v="4"/>
    <x v="10"/>
    <x v="1"/>
    <x v="1"/>
    <m/>
    <n v="3000"/>
    <n v="12000"/>
    <n v="5"/>
    <e v="#REF!"/>
    <n v="2024"/>
    <s v="abril"/>
  </r>
  <r>
    <s v="170704202417-12"/>
    <n v="17"/>
    <d v="2024-04-07T00:00:00"/>
    <d v="1899-12-30T17:12:00"/>
    <n v="53"/>
    <n v="1"/>
    <x v="20"/>
    <x v="2"/>
    <x v="5"/>
    <m/>
    <n v="75000"/>
    <n v="75000"/>
    <n v="5"/>
    <e v="#REF!"/>
    <n v="2024"/>
    <s v="abril"/>
  </r>
  <r>
    <s v="170704202417-14"/>
    <n v="17"/>
    <d v="2024-04-07T00:00:00"/>
    <d v="1899-12-30T17:14:00"/>
    <n v="38"/>
    <n v="1"/>
    <x v="10"/>
    <x v="1"/>
    <x v="1"/>
    <m/>
    <n v="3000"/>
    <n v="3000"/>
    <n v="5"/>
    <e v="#REF!"/>
    <n v="2024"/>
    <s v="abril"/>
  </r>
  <r>
    <s v="010704202416-26"/>
    <n v="1"/>
    <d v="2024-04-07T00:00:00"/>
    <d v="1899-12-30T16:26:00"/>
    <n v="20"/>
    <n v="1"/>
    <x v="24"/>
    <x v="1"/>
    <x v="2"/>
    <m/>
    <n v="10000"/>
    <n v="10000"/>
    <n v="5"/>
    <e v="#REF!"/>
    <n v="2024"/>
    <s v="abril"/>
  </r>
  <r>
    <s v="010704202416-26"/>
    <n v="1"/>
    <d v="2024-04-07T00:00:00"/>
    <d v="1899-12-30T16:26:00"/>
    <n v="37"/>
    <n v="1"/>
    <x v="31"/>
    <x v="1"/>
    <x v="3"/>
    <m/>
    <n v="10000"/>
    <n v="10000"/>
    <n v="5"/>
    <e v="#REF!"/>
    <n v="2024"/>
    <s v="abril"/>
  </r>
  <r>
    <s v="010704202416-26"/>
    <n v="1"/>
    <d v="2024-04-07T00:00:00"/>
    <d v="1899-12-30T16:27:00"/>
    <n v="53"/>
    <n v="1"/>
    <x v="20"/>
    <x v="2"/>
    <x v="5"/>
    <m/>
    <n v="75000"/>
    <n v="75000"/>
    <n v="5"/>
    <e v="#REF!"/>
    <n v="2024"/>
    <s v="abril"/>
  </r>
  <r>
    <s v="010704202416-26"/>
    <n v="1"/>
    <d v="2024-04-07T00:00:00"/>
    <d v="1899-12-30T16:28:00"/>
    <n v="31"/>
    <n v="1"/>
    <x v="5"/>
    <x v="1"/>
    <x v="3"/>
    <m/>
    <n v="4000"/>
    <n v="4000"/>
    <n v="5"/>
    <e v="#REF!"/>
    <n v="2024"/>
    <s v="abril"/>
  </r>
  <r>
    <s v="010704202416-26"/>
    <n v="1"/>
    <d v="2024-04-07T00:00:00"/>
    <d v="1899-12-30T16:28:00"/>
    <n v="93"/>
    <n v="1"/>
    <x v="32"/>
    <x v="1"/>
    <x v="3"/>
    <m/>
    <n v="4000"/>
    <n v="4000"/>
    <n v="5"/>
    <e v="#REF!"/>
    <n v="2024"/>
    <s v="abril"/>
  </r>
  <r>
    <s v="010704202416-26"/>
    <n v="1"/>
    <d v="2024-04-07T00:00:00"/>
    <d v="1899-12-30T16:37:00"/>
    <n v="20"/>
    <n v="1"/>
    <x v="24"/>
    <x v="1"/>
    <x v="2"/>
    <m/>
    <n v="10000"/>
    <n v="10000"/>
    <n v="5"/>
    <e v="#REF!"/>
    <n v="2024"/>
    <s v="abril"/>
  </r>
  <r>
    <s v="010704202416-26"/>
    <n v="1"/>
    <d v="2024-04-07T00:00:00"/>
    <d v="1899-12-30T17:57:00"/>
    <n v="33"/>
    <n v="1"/>
    <x v="33"/>
    <x v="1"/>
    <x v="3"/>
    <m/>
    <n v="10000"/>
    <n v="10000"/>
    <n v="5"/>
    <e v="#REF!"/>
    <n v="2024"/>
    <s v="abril"/>
  </r>
  <r>
    <s v="010704202416-26"/>
    <n v="1"/>
    <d v="2024-04-07T00:00:00"/>
    <d v="1899-12-30T18:10:00"/>
    <n v="20"/>
    <n v="1"/>
    <x v="24"/>
    <x v="1"/>
    <x v="2"/>
    <m/>
    <n v="10000"/>
    <n v="10000"/>
    <n v="5"/>
    <e v="#REF!"/>
    <n v="2024"/>
    <s v="abril"/>
  </r>
  <r>
    <s v="010704202416-26"/>
    <n v="1"/>
    <d v="2024-04-07T00:00:00"/>
    <d v="1899-12-30T18:10:00"/>
    <n v="20"/>
    <n v="1"/>
    <x v="24"/>
    <x v="1"/>
    <x v="2"/>
    <m/>
    <n v="10000"/>
    <n v="10000"/>
    <n v="5"/>
    <e v="#REF!"/>
    <n v="2024"/>
    <s v="abril"/>
  </r>
  <r>
    <s v="050704202417-01"/>
    <n v="5"/>
    <d v="2024-04-07T00:00:00"/>
    <d v="1899-12-30T17:01:00"/>
    <n v="38"/>
    <n v="3"/>
    <x v="10"/>
    <x v="1"/>
    <x v="1"/>
    <m/>
    <n v="3000"/>
    <n v="9000"/>
    <n v="5"/>
    <e v="#REF!"/>
    <n v="2024"/>
    <s v="abril"/>
  </r>
  <r>
    <s v="050704202417-01"/>
    <n v="5"/>
    <d v="2024-04-07T00:00:00"/>
    <d v="1899-12-30T17:01:00"/>
    <n v="50"/>
    <n v="1"/>
    <x v="22"/>
    <x v="2"/>
    <x v="5"/>
    <m/>
    <n v="90000"/>
    <n v="90000"/>
    <n v="5"/>
    <e v="#REF!"/>
    <n v="2024"/>
    <s v="abril"/>
  </r>
  <r>
    <s v="050704202417-01"/>
    <n v="5"/>
    <d v="2024-04-07T00:00:00"/>
    <d v="1899-12-30T17:14:00"/>
    <n v="38"/>
    <n v="2"/>
    <x v="10"/>
    <x v="1"/>
    <x v="1"/>
    <m/>
    <n v="3000"/>
    <n v="6000"/>
    <n v="5"/>
    <e v="#REF!"/>
    <n v="2024"/>
    <s v="abril"/>
  </r>
  <r>
    <s v="050704202417-01"/>
    <n v="5"/>
    <d v="2024-04-07T00:00:00"/>
    <d v="1899-12-30T17:29:00"/>
    <n v="38"/>
    <n v="2"/>
    <x v="10"/>
    <x v="1"/>
    <x v="1"/>
    <m/>
    <n v="3000"/>
    <n v="6000"/>
    <n v="5"/>
    <e v="#REF!"/>
    <n v="2024"/>
    <s v="abril"/>
  </r>
  <r>
    <s v="050704202417-01"/>
    <n v="5"/>
    <d v="2024-04-07T00:00:00"/>
    <d v="1899-12-30T17:50:00"/>
    <n v="38"/>
    <n v="2"/>
    <x v="10"/>
    <x v="1"/>
    <x v="1"/>
    <m/>
    <n v="3000"/>
    <n v="6000"/>
    <n v="5"/>
    <e v="#REF!"/>
    <n v="2024"/>
    <s v="abril"/>
  </r>
  <r>
    <s v="050704202417-01"/>
    <n v="5"/>
    <d v="2024-04-07T00:00:00"/>
    <d v="1899-12-30T18:08:00"/>
    <n v="38"/>
    <n v="2"/>
    <x v="10"/>
    <x v="1"/>
    <x v="1"/>
    <m/>
    <n v="3000"/>
    <n v="6000"/>
    <n v="5"/>
    <e v="#REF!"/>
    <n v="2024"/>
    <s v="abril"/>
  </r>
  <r>
    <s v="050704202417-01"/>
    <n v="5"/>
    <d v="2024-04-07T00:00:00"/>
    <d v="1899-12-30T18:08:00"/>
    <n v="38"/>
    <n v="1"/>
    <x v="10"/>
    <x v="1"/>
    <x v="1"/>
    <m/>
    <n v="3000"/>
    <n v="3000"/>
    <n v="5"/>
    <e v="#REF!"/>
    <n v="2024"/>
    <s v="abril"/>
  </r>
  <r>
    <s v="170704202420-25"/>
    <n v="17"/>
    <d v="2024-04-07T00:00:00"/>
    <d v="1899-12-30T20:25:00"/>
    <n v="39"/>
    <n v="1"/>
    <x v="16"/>
    <x v="1"/>
    <x v="1"/>
    <m/>
    <n v="4000"/>
    <n v="4000"/>
    <n v="5"/>
    <e v="#REF!"/>
    <n v="2024"/>
    <s v="abril"/>
  </r>
  <r>
    <s v="090704202420-42"/>
    <n v="9"/>
    <d v="2024-04-07T00:00:00"/>
    <d v="1899-12-30T20:42:00"/>
    <n v="3"/>
    <n v="2"/>
    <x v="26"/>
    <x v="1"/>
    <x v="0"/>
    <m/>
    <n v="16000"/>
    <n v="32000"/>
    <n v="5"/>
    <e v="#REF!"/>
    <n v="2024"/>
    <s v="abril"/>
  </r>
  <r>
    <s v="090704202420-42"/>
    <n v="9"/>
    <d v="2024-04-07T00:00:00"/>
    <d v="1899-12-30T21:21:00"/>
    <n v="3"/>
    <n v="2"/>
    <x v="26"/>
    <x v="1"/>
    <x v="0"/>
    <m/>
    <n v="16000"/>
    <n v="32000"/>
    <n v="5"/>
    <e v="#REF!"/>
    <n v="2024"/>
    <s v="abril"/>
  </r>
  <r>
    <s v="060704202421-51"/>
    <n v="6"/>
    <d v="2024-04-07T00:00:00"/>
    <d v="1899-12-30T21:51:00"/>
    <n v="38"/>
    <n v="1"/>
    <x v="10"/>
    <x v="1"/>
    <x v="1"/>
    <m/>
    <n v="3000"/>
    <n v="3000"/>
    <n v="5"/>
    <e v="#REF!"/>
    <n v="2024"/>
    <s v="abril"/>
  </r>
  <r>
    <s v="060704202421-51"/>
    <n v="6"/>
    <d v="2024-04-07T00:00:00"/>
    <d v="1899-12-30T21:51:00"/>
    <n v="53"/>
    <n v="1"/>
    <x v="20"/>
    <x v="2"/>
    <x v="5"/>
    <m/>
    <n v="75000"/>
    <n v="75000"/>
    <n v="5"/>
    <e v="#REF!"/>
    <n v="2024"/>
    <s v="abril"/>
  </r>
  <r>
    <s v="010704202422-12"/>
    <n v="1"/>
    <d v="2024-04-07T00:00:00"/>
    <d v="1899-12-30T22:12:00"/>
    <n v="38"/>
    <n v="2"/>
    <x v="10"/>
    <x v="1"/>
    <x v="1"/>
    <m/>
    <n v="3000"/>
    <n v="6000"/>
    <n v="5"/>
    <e v="#REF!"/>
    <n v="2024"/>
    <s v="abril"/>
  </r>
  <r>
    <s v="010704202422-12"/>
    <n v="1"/>
    <d v="2024-04-07T00:00:00"/>
    <d v="1899-12-30T22:32:00"/>
    <n v="38"/>
    <n v="2"/>
    <x v="10"/>
    <x v="1"/>
    <x v="1"/>
    <m/>
    <n v="3000"/>
    <n v="6000"/>
    <n v="5"/>
    <e v="#REF!"/>
    <n v="2024"/>
    <s v="abril"/>
  </r>
  <r>
    <s v="010704202422-12"/>
    <n v="1"/>
    <d v="2024-04-07T00:00:00"/>
    <d v="1899-12-30T22:32:00"/>
    <n v="35"/>
    <n v="1"/>
    <x v="21"/>
    <x v="1"/>
    <x v="3"/>
    <m/>
    <n v="10000"/>
    <n v="10000"/>
    <n v="5"/>
    <e v="#REF!"/>
    <n v="2024"/>
    <s v="abril"/>
  </r>
  <r>
    <s v="170704202421-18"/>
    <n v="17"/>
    <d v="2024-04-07T00:00:00"/>
    <d v="1899-12-30T21:18:00"/>
    <n v="38"/>
    <n v="2"/>
    <x v="10"/>
    <x v="1"/>
    <x v="1"/>
    <m/>
    <n v="3000"/>
    <n v="6000"/>
    <n v="5"/>
    <e v="#REF!"/>
    <n v="2024"/>
    <s v="abril"/>
  </r>
  <r>
    <s v="170704202421-18"/>
    <n v="17"/>
    <d v="2024-04-07T00:00:00"/>
    <d v="1899-12-30T21:56:00"/>
    <n v="38"/>
    <n v="3"/>
    <x v="10"/>
    <x v="1"/>
    <x v="1"/>
    <m/>
    <n v="3000"/>
    <n v="9000"/>
    <n v="5"/>
    <e v="#REF!"/>
    <n v="2024"/>
    <s v="abril"/>
  </r>
  <r>
    <s v="170704202421-18"/>
    <n v="17"/>
    <d v="2024-04-07T00:00:00"/>
    <d v="1899-12-30T22:08:00"/>
    <n v="38"/>
    <n v="1"/>
    <x v="10"/>
    <x v="1"/>
    <x v="1"/>
    <m/>
    <n v="3000"/>
    <n v="3000"/>
    <n v="5"/>
    <e v="#REF!"/>
    <n v="2024"/>
    <s v="abril"/>
  </r>
  <r>
    <s v="170704202421-18"/>
    <n v="17"/>
    <d v="2024-04-07T00:00:00"/>
    <d v="1899-12-30T22:19:00"/>
    <n v="38"/>
    <n v="1"/>
    <x v="10"/>
    <x v="1"/>
    <x v="1"/>
    <m/>
    <n v="3000"/>
    <n v="3000"/>
    <n v="5"/>
    <e v="#REF!"/>
    <n v="2024"/>
    <s v="abril"/>
  </r>
  <r>
    <s v="170704202421-18"/>
    <n v="17"/>
    <d v="2024-04-07T00:00:00"/>
    <d v="1899-12-30T22:37:00"/>
    <n v="38"/>
    <n v="1"/>
    <x v="10"/>
    <x v="1"/>
    <x v="1"/>
    <m/>
    <n v="3000"/>
    <n v="3000"/>
    <n v="5"/>
    <e v="#REF!"/>
    <n v="2024"/>
    <s v="abril"/>
  </r>
  <r>
    <s v="170704202421-18"/>
    <n v="17"/>
    <d v="2024-04-07T00:00:00"/>
    <d v="1899-12-30T23:12:00"/>
    <n v="38"/>
    <n v="1"/>
    <x v="10"/>
    <x v="1"/>
    <x v="1"/>
    <m/>
    <n v="3000"/>
    <n v="3000"/>
    <n v="5"/>
    <e v="#REF!"/>
    <n v="2024"/>
    <s v="abril"/>
  </r>
  <r>
    <s v="170704202421-18"/>
    <n v="17"/>
    <d v="2024-04-07T00:00:00"/>
    <d v="1899-12-30T23:19:00"/>
    <n v="38"/>
    <n v="2"/>
    <x v="10"/>
    <x v="1"/>
    <x v="1"/>
    <m/>
    <n v="3000"/>
    <n v="6000"/>
    <n v="5"/>
    <e v="#REF!"/>
    <n v="2024"/>
    <s v="abril"/>
  </r>
  <r>
    <s v="170704202421-18"/>
    <n v="17"/>
    <d v="2024-04-07T00:00:00"/>
    <d v="1899-12-30T23:20:00"/>
    <n v="38"/>
    <n v="1"/>
    <x v="10"/>
    <x v="1"/>
    <x v="1"/>
    <m/>
    <n v="3000"/>
    <n v="3000"/>
    <n v="5"/>
    <e v="#REF!"/>
    <n v="2024"/>
    <s v="abril"/>
  </r>
  <r>
    <s v="050704202420-28"/>
    <n v="5"/>
    <d v="2024-04-07T00:00:00"/>
    <d v="1899-12-30T20:37:00"/>
    <n v="38"/>
    <n v="3"/>
    <x v="10"/>
    <x v="1"/>
    <x v="1"/>
    <m/>
    <n v="3000"/>
    <n v="9000"/>
    <n v="5"/>
    <e v="#REF!"/>
    <n v="2024"/>
    <s v="abril"/>
  </r>
  <r>
    <s v="050704202420-28"/>
    <n v="5"/>
    <d v="2024-04-07T00:00:00"/>
    <d v="1899-12-30T20:41:00"/>
    <n v="39"/>
    <n v="1"/>
    <x v="16"/>
    <x v="1"/>
    <x v="1"/>
    <m/>
    <n v="4000"/>
    <n v="4000"/>
    <n v="5"/>
    <e v="#REF!"/>
    <n v="2024"/>
    <s v="abril"/>
  </r>
  <r>
    <s v="050704202420-28"/>
    <n v="5"/>
    <d v="2024-04-07T00:00:00"/>
    <d v="1899-12-30T20:52:00"/>
    <n v="29"/>
    <n v="1"/>
    <x v="6"/>
    <x v="1"/>
    <x v="3"/>
    <m/>
    <n v="2000"/>
    <n v="2000"/>
    <n v="5"/>
    <e v="#REF!"/>
    <n v="2024"/>
    <s v="abril"/>
  </r>
  <r>
    <s v="050704202420-28"/>
    <n v="5"/>
    <d v="2024-04-07T00:00:00"/>
    <d v="1899-12-30T21:07:00"/>
    <n v="38"/>
    <n v="7"/>
    <x v="10"/>
    <x v="1"/>
    <x v="1"/>
    <m/>
    <n v="3000"/>
    <n v="21000"/>
    <n v="5"/>
    <e v="#REF!"/>
    <n v="2024"/>
    <s v="abril"/>
  </r>
  <r>
    <s v="050704202420-28"/>
    <n v="5"/>
    <d v="2024-04-07T00:00:00"/>
    <d v="1899-12-30T21:07:00"/>
    <n v="39"/>
    <n v="1"/>
    <x v="16"/>
    <x v="1"/>
    <x v="1"/>
    <m/>
    <n v="4000"/>
    <n v="4000"/>
    <n v="5"/>
    <e v="#REF!"/>
    <n v="2024"/>
    <s v="abril"/>
  </r>
  <r>
    <s v="050704202420-28"/>
    <n v="5"/>
    <d v="2024-04-07T00:00:00"/>
    <d v="1899-12-30T21:46:00"/>
    <n v="38"/>
    <n v="4"/>
    <x v="10"/>
    <x v="1"/>
    <x v="1"/>
    <m/>
    <n v="3000"/>
    <n v="12000"/>
    <n v="5"/>
    <e v="#REF!"/>
    <n v="2024"/>
    <s v="abril"/>
  </r>
  <r>
    <s v="050704202420-28"/>
    <n v="5"/>
    <d v="2024-04-07T00:00:00"/>
    <d v="1899-12-30T21:46:00"/>
    <n v="39"/>
    <n v="2"/>
    <x v="16"/>
    <x v="1"/>
    <x v="1"/>
    <m/>
    <n v="4000"/>
    <n v="8000"/>
    <n v="5"/>
    <e v="#REF!"/>
    <n v="2024"/>
    <s v="abril"/>
  </r>
  <r>
    <s v="050704202420-28"/>
    <n v="5"/>
    <d v="2024-04-07T00:00:00"/>
    <d v="1899-12-30T21:46:00"/>
    <n v="20"/>
    <n v="1"/>
    <x v="24"/>
    <x v="1"/>
    <x v="2"/>
    <m/>
    <n v="10000"/>
    <n v="10000"/>
    <n v="5"/>
    <e v="#REF!"/>
    <n v="2024"/>
    <s v="abril"/>
  </r>
  <r>
    <s v="050704202420-28"/>
    <n v="5"/>
    <d v="2024-04-07T00:00:00"/>
    <d v="1899-12-30T22:14:00"/>
    <n v="39"/>
    <n v="2"/>
    <x v="16"/>
    <x v="1"/>
    <x v="1"/>
    <m/>
    <n v="4000"/>
    <n v="8000"/>
    <n v="5"/>
    <e v="#REF!"/>
    <n v="2024"/>
    <s v="abril"/>
  </r>
  <r>
    <s v="050704202420-28"/>
    <n v="5"/>
    <d v="2024-04-07T00:00:00"/>
    <d v="1899-12-30T22:15:00"/>
    <n v="38"/>
    <n v="1"/>
    <x v="10"/>
    <x v="1"/>
    <x v="1"/>
    <m/>
    <n v="3000"/>
    <n v="3000"/>
    <n v="5"/>
    <e v="#REF!"/>
    <n v="2024"/>
    <s v="abril"/>
  </r>
  <r>
    <s v="050704202420-28"/>
    <n v="5"/>
    <d v="2024-04-07T00:00:00"/>
    <d v="1899-12-30T22:16:00"/>
    <n v="32"/>
    <n v="1"/>
    <x v="34"/>
    <x v="1"/>
    <x v="3"/>
    <m/>
    <n v="10000"/>
    <n v="10000"/>
    <n v="5"/>
    <e v="#REF!"/>
    <n v="2024"/>
    <s v="abril"/>
  </r>
  <r>
    <s v="050704202420-28"/>
    <n v="5"/>
    <d v="2024-04-07T00:00:00"/>
    <d v="1899-12-30T22:45:00"/>
    <n v="39"/>
    <n v="2"/>
    <x v="16"/>
    <x v="1"/>
    <x v="1"/>
    <m/>
    <n v="4000"/>
    <n v="8000"/>
    <n v="5"/>
    <e v="#REF!"/>
    <n v="2024"/>
    <s v="abril"/>
  </r>
  <r>
    <s v="050704202420-28"/>
    <n v="5"/>
    <d v="2024-04-07T00:00:00"/>
    <d v="1899-12-30T22:45:00"/>
    <n v="37"/>
    <n v="1"/>
    <x v="31"/>
    <x v="1"/>
    <x v="3"/>
    <m/>
    <n v="10000"/>
    <n v="10000"/>
    <n v="5"/>
    <e v="#REF!"/>
    <n v="2024"/>
    <s v="abril"/>
  </r>
  <r>
    <s v="050704202420-28"/>
    <n v="5"/>
    <d v="2024-04-07T00:00:00"/>
    <d v="1899-12-30T22:46:00"/>
    <n v="39"/>
    <n v="1"/>
    <x v="16"/>
    <x v="1"/>
    <x v="1"/>
    <m/>
    <n v="4000"/>
    <n v="4000"/>
    <n v="5"/>
    <e v="#REF!"/>
    <n v="2024"/>
    <s v="abril"/>
  </r>
  <r>
    <s v="050704202420-28"/>
    <n v="5"/>
    <d v="2024-04-07T00:00:00"/>
    <d v="1899-12-30T23:08:00"/>
    <n v="39"/>
    <n v="3"/>
    <x v="16"/>
    <x v="1"/>
    <x v="1"/>
    <m/>
    <n v="4000"/>
    <n v="12000"/>
    <n v="5"/>
    <e v="#REF!"/>
    <n v="2024"/>
    <s v="abril"/>
  </r>
  <r>
    <s v="050704202420-28"/>
    <n v="5"/>
    <d v="2024-04-07T00:00:00"/>
    <d v="1899-12-30T23:08:00"/>
    <n v="50"/>
    <n v="2"/>
    <x v="22"/>
    <x v="2"/>
    <x v="5"/>
    <m/>
    <n v="90000"/>
    <n v="180000"/>
    <n v="5"/>
    <e v="#REF!"/>
    <n v="2024"/>
    <s v="abril"/>
  </r>
  <r>
    <s v="050704202420-28"/>
    <n v="5"/>
    <d v="2024-04-07T00:00:00"/>
    <d v="1899-12-30T23:20:00"/>
    <n v="39"/>
    <n v="1"/>
    <x v="16"/>
    <x v="1"/>
    <x v="1"/>
    <m/>
    <n v="4000"/>
    <n v="4000"/>
    <n v="5"/>
    <e v="#REF!"/>
    <n v="2024"/>
    <s v="abril"/>
  </r>
  <r>
    <s v="050704202423-52"/>
    <n v="5"/>
    <d v="2024-04-07T00:00:00"/>
    <d v="1899-12-30T23:52:00"/>
    <n v="38"/>
    <n v="1"/>
    <x v="10"/>
    <x v="1"/>
    <x v="1"/>
    <m/>
    <n v="3000"/>
    <n v="3000"/>
    <n v="5"/>
    <e v="#REF!"/>
    <n v="2024"/>
    <s v="abril"/>
  </r>
  <r>
    <s v="170704202423-59"/>
    <n v="17"/>
    <d v="2024-04-07T00:00:00"/>
    <d v="1899-12-30T23:59:00"/>
    <n v="39"/>
    <n v="5"/>
    <x v="16"/>
    <x v="1"/>
    <x v="1"/>
    <m/>
    <n v="4000"/>
    <n v="20000"/>
    <n v="5"/>
    <e v="#REF!"/>
    <n v="2024"/>
    <s v="abril"/>
  </r>
  <r>
    <s v="021004202420-01"/>
    <n v="2"/>
    <d v="2024-04-10T00:00:00"/>
    <d v="1899-12-30T20:01:00"/>
    <n v="38"/>
    <n v="2"/>
    <x v="10"/>
    <x v="1"/>
    <x v="1"/>
    <m/>
    <n v="3000"/>
    <n v="6000"/>
    <n v="5"/>
    <e v="#REF!"/>
    <n v="2024"/>
    <s v="abril"/>
  </r>
  <r>
    <s v="021004202420-01"/>
    <n v="2"/>
    <d v="2024-04-10T00:00:00"/>
    <d v="1899-12-30T20:01:00"/>
    <n v="47"/>
    <n v="1"/>
    <x v="13"/>
    <x v="1"/>
    <x v="1"/>
    <m/>
    <n v="2000"/>
    <n v="2000"/>
    <n v="5"/>
    <e v="#REF!"/>
    <n v="2024"/>
    <s v="abril"/>
  </r>
  <r>
    <s v="091004202420-04"/>
    <n v="9"/>
    <d v="2024-04-10T00:00:00"/>
    <d v="1899-12-30T20:04:00"/>
    <n v="403"/>
    <n v="1"/>
    <x v="35"/>
    <x v="0"/>
    <x v="0"/>
    <m/>
    <n v="16000"/>
    <n v="16000"/>
    <n v="5"/>
    <e v="#REF!"/>
    <n v="2024"/>
    <s v="abril"/>
  </r>
  <r>
    <s v="171004202421-09"/>
    <n v="17"/>
    <d v="2024-04-10T00:00:00"/>
    <d v="1899-12-30T21:09:00"/>
    <n v="39"/>
    <n v="2"/>
    <x v="16"/>
    <x v="1"/>
    <x v="1"/>
    <m/>
    <n v="4000"/>
    <n v="8000"/>
    <n v="5"/>
    <e v="#REF!"/>
    <n v="2024"/>
    <s v="abril"/>
  </r>
  <r>
    <s v="051004202420-34"/>
    <n v="5"/>
    <d v="2024-04-10T00:00:00"/>
    <d v="1899-12-30T20:34:00"/>
    <n v="38"/>
    <n v="2"/>
    <x v="10"/>
    <x v="1"/>
    <x v="1"/>
    <m/>
    <n v="3000"/>
    <n v="6000"/>
    <n v="5"/>
    <e v="#REF!"/>
    <n v="2024"/>
    <s v="abril"/>
  </r>
  <r>
    <s v="051004202420-34"/>
    <n v="5"/>
    <d v="2024-04-10T00:00:00"/>
    <d v="1899-12-30T20:35:00"/>
    <n v="46"/>
    <n v="1"/>
    <x v="17"/>
    <x v="1"/>
    <x v="1"/>
    <m/>
    <n v="3000"/>
    <n v="3000"/>
    <n v="5"/>
    <e v="#REF!"/>
    <n v="2024"/>
    <s v="abril"/>
  </r>
  <r>
    <s v="051004202420-34"/>
    <n v="5"/>
    <d v="2024-04-10T00:00:00"/>
    <d v="1899-12-30T20:58:00"/>
    <n v="38"/>
    <n v="2"/>
    <x v="10"/>
    <x v="1"/>
    <x v="1"/>
    <m/>
    <n v="3000"/>
    <n v="6000"/>
    <n v="5"/>
    <e v="#REF!"/>
    <n v="2024"/>
    <s v="abril"/>
  </r>
  <r>
    <s v="051004202420-34"/>
    <n v="5"/>
    <d v="2024-04-10T00:00:00"/>
    <d v="1899-12-30T20:58:00"/>
    <n v="46"/>
    <n v="1"/>
    <x v="17"/>
    <x v="1"/>
    <x v="1"/>
    <m/>
    <n v="3000"/>
    <n v="3000"/>
    <n v="5"/>
    <e v="#REF!"/>
    <n v="2024"/>
    <s v="abril"/>
  </r>
  <r>
    <s v="031004202420-01"/>
    <n v="3"/>
    <d v="2024-04-10T00:00:00"/>
    <d v="1899-12-30T20:01:00"/>
    <n v="44"/>
    <n v="2"/>
    <x v="15"/>
    <x v="1"/>
    <x v="1"/>
    <m/>
    <n v="4000"/>
    <n v="8000"/>
    <n v="5"/>
    <e v="#REF!"/>
    <n v="2024"/>
    <s v="abril"/>
  </r>
  <r>
    <s v="031004202420-01"/>
    <n v="3"/>
    <d v="2024-04-10T00:00:00"/>
    <d v="1899-12-30T20:01:00"/>
    <n v="39"/>
    <n v="2"/>
    <x v="16"/>
    <x v="1"/>
    <x v="1"/>
    <m/>
    <n v="4000"/>
    <n v="8000"/>
    <n v="5"/>
    <e v="#REF!"/>
    <n v="2024"/>
    <s v="abril"/>
  </r>
  <r>
    <s v="031004202420-01"/>
    <n v="3"/>
    <d v="2024-04-10T00:00:00"/>
    <d v="1899-12-30T20:01:00"/>
    <n v="47"/>
    <n v="2"/>
    <x v="13"/>
    <x v="1"/>
    <x v="1"/>
    <m/>
    <n v="2000"/>
    <n v="4000"/>
    <n v="5"/>
    <e v="#REF!"/>
    <n v="2024"/>
    <s v="abril"/>
  </r>
  <r>
    <s v="031004202420-01"/>
    <n v="3"/>
    <d v="2024-04-10T00:00:00"/>
    <d v="1899-12-30T20:36:00"/>
    <n v="39"/>
    <n v="1"/>
    <x v="16"/>
    <x v="1"/>
    <x v="1"/>
    <m/>
    <n v="4000"/>
    <n v="4000"/>
    <n v="5"/>
    <e v="#REF!"/>
    <n v="2024"/>
    <s v="abril"/>
  </r>
  <r>
    <s v="031004202420-01"/>
    <n v="3"/>
    <d v="2024-04-10T00:00:00"/>
    <d v="1899-12-30T20:36:00"/>
    <n v="44"/>
    <n v="1"/>
    <x v="15"/>
    <x v="1"/>
    <x v="1"/>
    <m/>
    <n v="4000"/>
    <n v="4000"/>
    <n v="5"/>
    <e v="#REF!"/>
    <n v="2024"/>
    <s v="abril"/>
  </r>
  <r>
    <s v="031004202420-01"/>
    <n v="3"/>
    <d v="2024-04-10T00:00:00"/>
    <d v="1899-12-30T21:15:00"/>
    <n v="39"/>
    <n v="1"/>
    <x v="16"/>
    <x v="1"/>
    <x v="1"/>
    <m/>
    <n v="4000"/>
    <n v="4000"/>
    <n v="5"/>
    <e v="#REF!"/>
    <n v="2024"/>
    <s v="abril"/>
  </r>
  <r>
    <s v="031004202420-01"/>
    <n v="3"/>
    <d v="2024-04-10T00:00:00"/>
    <d v="1899-12-30T21:15:00"/>
    <n v="44"/>
    <n v="1"/>
    <x v="15"/>
    <x v="1"/>
    <x v="1"/>
    <m/>
    <n v="4000"/>
    <n v="4000"/>
    <n v="5"/>
    <e v="#REF!"/>
    <n v="2024"/>
    <s v="abril"/>
  </r>
  <r>
    <s v="061004202420-52"/>
    <n v="6"/>
    <d v="2024-04-10T00:00:00"/>
    <d v="1899-12-30T20:52:00"/>
    <n v="404"/>
    <n v="1"/>
    <x v="36"/>
    <x v="0"/>
    <x v="0"/>
    <m/>
    <n v="16000"/>
    <n v="16000"/>
    <n v="5"/>
    <e v="#REF!"/>
    <n v="2024"/>
    <s v="abril"/>
  </r>
  <r>
    <s v="061004202420-52"/>
    <n v="6"/>
    <d v="2024-04-10T00:00:00"/>
    <d v="1899-12-30T20:52:00"/>
    <n v="404"/>
    <n v="1"/>
    <x v="36"/>
    <x v="0"/>
    <x v="0"/>
    <m/>
    <n v="16000"/>
    <n v="16000"/>
    <n v="5"/>
    <e v="#REF!"/>
    <n v="2024"/>
    <s v="abril"/>
  </r>
  <r>
    <s v="061004202420-52"/>
    <n v="6"/>
    <d v="2024-04-10T00:00:00"/>
    <d v="1899-12-30T21:19:00"/>
    <n v="38"/>
    <n v="4"/>
    <x v="10"/>
    <x v="1"/>
    <x v="1"/>
    <m/>
    <n v="3000"/>
    <n v="12000"/>
    <n v="5"/>
    <e v="#REF!"/>
    <n v="2024"/>
    <s v="abril"/>
  </r>
  <r>
    <s v="061004202420-52"/>
    <n v="6"/>
    <d v="2024-04-10T00:00:00"/>
    <d v="1899-12-30T21:27:00"/>
    <n v="38"/>
    <n v="4"/>
    <x v="10"/>
    <x v="1"/>
    <x v="1"/>
    <m/>
    <n v="3000"/>
    <n v="12000"/>
    <n v="5"/>
    <e v="#REF!"/>
    <n v="2024"/>
    <s v="abril"/>
  </r>
  <r>
    <s v="061004202420-52"/>
    <n v="6"/>
    <d v="2024-04-10T00:00:00"/>
    <d v="1899-12-30T21:45:00"/>
    <n v="38"/>
    <n v="4"/>
    <x v="10"/>
    <x v="1"/>
    <x v="1"/>
    <m/>
    <n v="3000"/>
    <n v="12000"/>
    <n v="5"/>
    <e v="#REF!"/>
    <n v="2024"/>
    <s v="abril"/>
  </r>
  <r>
    <s v="061004202420-52"/>
    <n v="6"/>
    <d v="2024-04-10T00:00:00"/>
    <d v="1899-12-30T22:00:00"/>
    <n v="38"/>
    <n v="4"/>
    <x v="10"/>
    <x v="1"/>
    <x v="1"/>
    <m/>
    <n v="3000"/>
    <n v="12000"/>
    <n v="5"/>
    <e v="#REF!"/>
    <n v="2024"/>
    <s v="abril"/>
  </r>
  <r>
    <s v="171104202418-51"/>
    <n v="17"/>
    <d v="2024-04-11T00:00:00"/>
    <d v="1899-12-30T18:51:00"/>
    <n v="44"/>
    <n v="1"/>
    <x v="15"/>
    <x v="1"/>
    <x v="1"/>
    <m/>
    <n v="4000"/>
    <n v="4000"/>
    <n v="5"/>
    <e v="#REF!"/>
    <n v="2024"/>
    <s v="abril"/>
  </r>
  <r>
    <s v="051104202418-51"/>
    <n v="5"/>
    <d v="2024-04-11T00:00:00"/>
    <d v="1899-12-30T21:16:00"/>
    <n v="420"/>
    <n v="1"/>
    <x v="19"/>
    <x v="0"/>
    <x v="1"/>
    <m/>
    <n v="28000"/>
    <n v="28000"/>
    <n v="5"/>
    <e v="#REF!"/>
    <n v="2024"/>
    <s v="abril"/>
  </r>
  <r>
    <s v="051104202418-51"/>
    <n v="5"/>
    <d v="2024-04-11T00:00:00"/>
    <d v="1899-12-30T22:25:00"/>
    <n v="420"/>
    <n v="1"/>
    <x v="19"/>
    <x v="0"/>
    <x v="1"/>
    <m/>
    <n v="28000"/>
    <n v="28000"/>
    <n v="5"/>
    <e v="#REF!"/>
    <n v="2024"/>
    <s v="abril"/>
  </r>
  <r>
    <s v="021104202420-28"/>
    <n v="2"/>
    <d v="2024-04-11T00:00:00"/>
    <d v="1899-12-30T20:28:00"/>
    <n v="38"/>
    <n v="3"/>
    <x v="10"/>
    <x v="1"/>
    <x v="1"/>
    <m/>
    <n v="3000"/>
    <n v="9000"/>
    <n v="5"/>
    <e v="#REF!"/>
    <n v="2024"/>
    <s v="abril"/>
  </r>
  <r>
    <s v="021104202420-28"/>
    <n v="2"/>
    <d v="2024-04-11T00:00:00"/>
    <d v="1899-12-30T20:49:00"/>
    <n v="38"/>
    <n v="3"/>
    <x v="10"/>
    <x v="1"/>
    <x v="1"/>
    <m/>
    <n v="3000"/>
    <n v="9000"/>
    <n v="5"/>
    <e v="#REF!"/>
    <n v="2024"/>
    <s v="abril"/>
  </r>
  <r>
    <s v="021104202420-28"/>
    <n v="2"/>
    <d v="2024-04-11T00:00:00"/>
    <d v="1899-12-30T21:16:00"/>
    <n v="38"/>
    <n v="2"/>
    <x v="10"/>
    <x v="1"/>
    <x v="1"/>
    <m/>
    <n v="3000"/>
    <n v="6000"/>
    <n v="5"/>
    <e v="#REF!"/>
    <n v="2024"/>
    <s v="abril"/>
  </r>
  <r>
    <s v="021104202420-28"/>
    <n v="2"/>
    <d v="2024-04-11T00:00:00"/>
    <d v="1899-12-30T21:16:00"/>
    <n v="38"/>
    <n v="1"/>
    <x v="10"/>
    <x v="1"/>
    <x v="1"/>
    <m/>
    <n v="3000"/>
    <n v="3000"/>
    <n v="5"/>
    <e v="#REF!"/>
    <n v="2024"/>
    <s v="abril"/>
  </r>
  <r>
    <s v="021104202420-28"/>
    <n v="2"/>
    <d v="2024-04-11T00:00:00"/>
    <d v="1899-12-30T22:12:00"/>
    <n v="38"/>
    <n v="3"/>
    <x v="10"/>
    <x v="1"/>
    <x v="1"/>
    <m/>
    <n v="3000"/>
    <n v="9000"/>
    <n v="5"/>
    <e v="#REF!"/>
    <n v="2024"/>
    <s v="abril"/>
  </r>
  <r>
    <s v="021104202420-28"/>
    <n v="2"/>
    <d v="2024-04-11T00:00:00"/>
    <d v="1899-12-30T22:12:00"/>
    <n v="38"/>
    <n v="3"/>
    <x v="10"/>
    <x v="1"/>
    <x v="1"/>
    <m/>
    <n v="3000"/>
    <n v="9000"/>
    <n v="5"/>
    <e v="#REF!"/>
    <n v="2024"/>
    <s v="abril"/>
  </r>
  <r>
    <s v="041204202420-33"/>
    <n v="4"/>
    <d v="2024-04-12T00:00:00"/>
    <d v="1899-12-30T20:33:00"/>
    <n v="40"/>
    <n v="1"/>
    <x v="29"/>
    <x v="1"/>
    <x v="1"/>
    <m/>
    <n v="3500"/>
    <n v="3500"/>
    <n v="5"/>
    <e v="#REF!"/>
    <n v="2024"/>
    <s v="abril"/>
  </r>
  <r>
    <s v="041204202420-33"/>
    <n v="4"/>
    <d v="2024-04-12T00:00:00"/>
    <d v="1899-12-30T20:33:00"/>
    <n v="29"/>
    <n v="1"/>
    <x v="6"/>
    <x v="1"/>
    <x v="3"/>
    <m/>
    <n v="2000"/>
    <n v="2000"/>
    <n v="5"/>
    <e v="#REF!"/>
    <n v="2024"/>
    <s v="abril"/>
  </r>
  <r>
    <s v="041204202420-33"/>
    <n v="4"/>
    <d v="2024-04-12T00:00:00"/>
    <d v="1899-12-30T20:36:00"/>
    <n v="15"/>
    <n v="1"/>
    <x v="4"/>
    <x v="1"/>
    <x v="2"/>
    <m/>
    <n v="12000"/>
    <n v="12000"/>
    <n v="5"/>
    <e v="#REF!"/>
    <n v="2024"/>
    <s v="abril"/>
  </r>
  <r>
    <s v="041204202420-33"/>
    <n v="4"/>
    <d v="2024-04-12T00:00:00"/>
    <d v="1899-12-30T20:57:00"/>
    <n v="40"/>
    <n v="1"/>
    <x v="29"/>
    <x v="1"/>
    <x v="1"/>
    <m/>
    <n v="3500"/>
    <n v="3500"/>
    <n v="5"/>
    <e v="#REF!"/>
    <n v="2024"/>
    <s v="abril"/>
  </r>
  <r>
    <s v="041204202420-33"/>
    <n v="4"/>
    <d v="2024-04-12T00:00:00"/>
    <d v="1899-12-30T20:57:00"/>
    <n v="47"/>
    <n v="1"/>
    <x v="13"/>
    <x v="1"/>
    <x v="1"/>
    <m/>
    <n v="2000"/>
    <n v="2000"/>
    <n v="5"/>
    <e v="#REF!"/>
    <n v="2024"/>
    <s v="abril"/>
  </r>
  <r>
    <s v="091204202420-03"/>
    <n v="9"/>
    <d v="2024-04-12T00:00:00"/>
    <d v="1899-12-30T20:03:00"/>
    <n v="18"/>
    <n v="2"/>
    <x v="37"/>
    <x v="1"/>
    <x v="2"/>
    <m/>
    <n v="12000"/>
    <n v="24000"/>
    <n v="5"/>
    <e v="#REF!"/>
    <n v="2024"/>
    <s v="abril"/>
  </r>
  <r>
    <s v="091204202420-03"/>
    <n v="9"/>
    <d v="2024-04-12T00:00:00"/>
    <d v="1899-12-30T20:16:00"/>
    <n v="18"/>
    <n v="1"/>
    <x v="37"/>
    <x v="1"/>
    <x v="2"/>
    <m/>
    <n v="12000"/>
    <n v="12000"/>
    <n v="5"/>
    <e v="#REF!"/>
    <n v="2024"/>
    <s v="abril"/>
  </r>
  <r>
    <s v="031204202421-30"/>
    <n v="3"/>
    <d v="2024-04-12T00:00:00"/>
    <d v="1899-12-30T21:30:00"/>
    <n v="38"/>
    <n v="1"/>
    <x v="10"/>
    <x v="1"/>
    <x v="1"/>
    <m/>
    <n v="3000"/>
    <n v="3000"/>
    <n v="5"/>
    <e v="#REF!"/>
    <n v="2024"/>
    <s v="abril"/>
  </r>
  <r>
    <s v="031204202421-30"/>
    <n v="3"/>
    <d v="2024-04-12T00:00:00"/>
    <d v="1899-12-30T21:30:00"/>
    <n v="44"/>
    <n v="1"/>
    <x v="15"/>
    <x v="1"/>
    <x v="1"/>
    <m/>
    <n v="4000"/>
    <n v="4000"/>
    <n v="5"/>
    <e v="#REF!"/>
    <n v="2024"/>
    <s v="abril"/>
  </r>
  <r>
    <s v="021204202419-37"/>
    <n v="2"/>
    <d v="2024-04-12T00:00:00"/>
    <d v="1899-12-30T19:37:00"/>
    <n v="49"/>
    <n v="1"/>
    <x v="30"/>
    <x v="2"/>
    <x v="5"/>
    <m/>
    <n v="70000"/>
    <n v="70000"/>
    <n v="5"/>
    <e v="#REF!"/>
    <n v="2024"/>
    <s v="abril"/>
  </r>
  <r>
    <s v="021204202419-37"/>
    <n v="2"/>
    <d v="2024-04-12T00:00:00"/>
    <d v="1899-12-30T19:47:00"/>
    <n v="42"/>
    <n v="1"/>
    <x v="3"/>
    <x v="1"/>
    <x v="1"/>
    <m/>
    <n v="5000"/>
    <n v="5000"/>
    <n v="5"/>
    <e v="#REF!"/>
    <n v="2024"/>
    <s v="abril"/>
  </r>
  <r>
    <s v="021204202419-37"/>
    <n v="2"/>
    <d v="2024-04-12T00:00:00"/>
    <d v="1899-12-30T20:05:00"/>
    <n v="42"/>
    <n v="1"/>
    <x v="3"/>
    <x v="1"/>
    <x v="1"/>
    <m/>
    <n v="5000"/>
    <n v="5000"/>
    <n v="5"/>
    <e v="#REF!"/>
    <n v="2024"/>
    <s v="abril"/>
  </r>
  <r>
    <s v="021204202419-37"/>
    <n v="2"/>
    <d v="2024-04-12T00:00:00"/>
    <d v="1899-12-30T20:05:00"/>
    <n v="47"/>
    <n v="1"/>
    <x v="13"/>
    <x v="1"/>
    <x v="1"/>
    <m/>
    <n v="2000"/>
    <n v="2000"/>
    <n v="5"/>
    <e v="#REF!"/>
    <n v="2024"/>
    <s v="abril"/>
  </r>
  <r>
    <s v="021204202419-37"/>
    <n v="2"/>
    <d v="2024-04-12T00:00:00"/>
    <d v="1899-12-30T20:13:00"/>
    <n v="42"/>
    <n v="1"/>
    <x v="3"/>
    <x v="1"/>
    <x v="1"/>
    <m/>
    <n v="5000"/>
    <n v="5000"/>
    <n v="5"/>
    <e v="#REF!"/>
    <n v="2024"/>
    <s v="abril"/>
  </r>
  <r>
    <s v="021204202419-37"/>
    <n v="2"/>
    <d v="2024-04-12T00:00:00"/>
    <d v="1899-12-30T20:17:00"/>
    <n v="39"/>
    <n v="1"/>
    <x v="16"/>
    <x v="1"/>
    <x v="1"/>
    <m/>
    <n v="4000"/>
    <n v="4000"/>
    <n v="5"/>
    <e v="#REF!"/>
    <n v="2024"/>
    <s v="abril"/>
  </r>
  <r>
    <s v="021204202419-37"/>
    <n v="2"/>
    <d v="2024-04-12T00:00:00"/>
    <d v="1899-12-30T20:17:00"/>
    <n v="47"/>
    <n v="1"/>
    <x v="13"/>
    <x v="1"/>
    <x v="1"/>
    <m/>
    <n v="2000"/>
    <n v="2000"/>
    <n v="5"/>
    <e v="#REF!"/>
    <n v="2024"/>
    <s v="abril"/>
  </r>
  <r>
    <s v="021204202419-37"/>
    <n v="2"/>
    <d v="2024-04-12T00:00:00"/>
    <d v="1899-12-30T20:37:00"/>
    <n v="42"/>
    <n v="2"/>
    <x v="3"/>
    <x v="1"/>
    <x v="1"/>
    <m/>
    <n v="5000"/>
    <n v="10000"/>
    <n v="5"/>
    <e v="#REF!"/>
    <n v="2024"/>
    <s v="abril"/>
  </r>
  <r>
    <s v="021204202419-37"/>
    <n v="2"/>
    <d v="2024-04-12T00:00:00"/>
    <d v="1899-12-30T20:37:00"/>
    <n v="39"/>
    <n v="1"/>
    <x v="16"/>
    <x v="1"/>
    <x v="1"/>
    <m/>
    <n v="4000"/>
    <n v="4000"/>
    <n v="5"/>
    <e v="#REF!"/>
    <n v="2024"/>
    <s v="abril"/>
  </r>
  <r>
    <s v="021204202419-37"/>
    <n v="2"/>
    <d v="2024-04-12T00:00:00"/>
    <d v="1899-12-30T20:37:00"/>
    <n v="47"/>
    <n v="2"/>
    <x v="13"/>
    <x v="1"/>
    <x v="1"/>
    <m/>
    <n v="2000"/>
    <n v="4000"/>
    <n v="5"/>
    <e v="#REF!"/>
    <n v="2024"/>
    <s v="abril"/>
  </r>
  <r>
    <s v="021204202419-37"/>
    <n v="2"/>
    <d v="2024-04-12T00:00:00"/>
    <d v="1899-12-30T20:57:00"/>
    <n v="39"/>
    <n v="1"/>
    <x v="16"/>
    <x v="1"/>
    <x v="1"/>
    <m/>
    <n v="4000"/>
    <n v="4000"/>
    <n v="5"/>
    <e v="#REF!"/>
    <n v="2024"/>
    <s v="abril"/>
  </r>
  <r>
    <s v="021204202419-37"/>
    <n v="2"/>
    <d v="2024-04-12T00:00:00"/>
    <d v="1899-12-30T20:57:00"/>
    <n v="47"/>
    <n v="1"/>
    <x v="13"/>
    <x v="1"/>
    <x v="1"/>
    <m/>
    <n v="2000"/>
    <n v="2000"/>
    <n v="5"/>
    <e v="#REF!"/>
    <n v="2024"/>
    <s v="abril"/>
  </r>
  <r>
    <s v="021204202419-37"/>
    <n v="2"/>
    <d v="2024-04-12T00:00:00"/>
    <d v="1899-12-30T21:03:00"/>
    <n v="39"/>
    <n v="1"/>
    <x v="16"/>
    <x v="1"/>
    <x v="1"/>
    <m/>
    <n v="4000"/>
    <n v="4000"/>
    <n v="5"/>
    <e v="#REF!"/>
    <n v="2024"/>
    <s v="abril"/>
  </r>
  <r>
    <s v="021204202419-37"/>
    <n v="2"/>
    <d v="2024-04-12T00:00:00"/>
    <d v="1899-12-30T21:03:00"/>
    <n v="42"/>
    <n v="1"/>
    <x v="3"/>
    <x v="1"/>
    <x v="1"/>
    <m/>
    <n v="5000"/>
    <n v="5000"/>
    <n v="5"/>
    <e v="#REF!"/>
    <n v="2024"/>
    <s v="abril"/>
  </r>
  <r>
    <s v="021204202419-37"/>
    <n v="2"/>
    <d v="2024-04-12T00:00:00"/>
    <d v="1899-12-30T21:03:00"/>
    <n v="47"/>
    <n v="2"/>
    <x v="13"/>
    <x v="1"/>
    <x v="1"/>
    <m/>
    <n v="2000"/>
    <n v="4000"/>
    <n v="5"/>
    <e v="#REF!"/>
    <n v="2024"/>
    <s v="abril"/>
  </r>
  <r>
    <s v="021204202419-37"/>
    <n v="2"/>
    <d v="2024-04-12T00:00:00"/>
    <d v="1899-12-30T21:24:00"/>
    <n v="42"/>
    <n v="1"/>
    <x v="3"/>
    <x v="1"/>
    <x v="1"/>
    <m/>
    <n v="5000"/>
    <n v="5000"/>
    <n v="5"/>
    <e v="#REF!"/>
    <n v="2024"/>
    <s v="abril"/>
  </r>
  <r>
    <s v="021204202419-37"/>
    <n v="2"/>
    <d v="2024-04-12T00:00:00"/>
    <d v="1899-12-30T21:42:00"/>
    <n v="42"/>
    <n v="1"/>
    <x v="3"/>
    <x v="1"/>
    <x v="1"/>
    <m/>
    <n v="5000"/>
    <n v="5000"/>
    <n v="5"/>
    <e v="#REF!"/>
    <n v="2024"/>
    <s v="abril"/>
  </r>
  <r>
    <s v="021204202419-37"/>
    <n v="2"/>
    <d v="2024-04-12T00:00:00"/>
    <d v="1899-12-30T21:50:00"/>
    <n v="39"/>
    <n v="2"/>
    <x v="16"/>
    <x v="1"/>
    <x v="1"/>
    <m/>
    <n v="4000"/>
    <n v="8000"/>
    <n v="5"/>
    <e v="#REF!"/>
    <n v="2024"/>
    <s v="abril"/>
  </r>
  <r>
    <s v="021204202419-37"/>
    <n v="2"/>
    <d v="2024-04-12T00:00:00"/>
    <d v="1899-12-30T21:51:00"/>
    <n v="42"/>
    <n v="1"/>
    <x v="3"/>
    <x v="1"/>
    <x v="1"/>
    <m/>
    <n v="5000"/>
    <n v="5000"/>
    <n v="5"/>
    <e v="#REF!"/>
    <n v="2024"/>
    <s v="abril"/>
  </r>
  <r>
    <s v="021204202419-37"/>
    <n v="2"/>
    <d v="2024-04-12T00:00:00"/>
    <d v="1899-12-30T21:57:00"/>
    <n v="49"/>
    <n v="1"/>
    <x v="30"/>
    <x v="2"/>
    <x v="5"/>
    <m/>
    <n v="70000"/>
    <n v="70000"/>
    <n v="5"/>
    <e v="#REF!"/>
    <n v="2024"/>
    <s v="abril"/>
  </r>
  <r>
    <s v="021204202419-37"/>
    <n v="2"/>
    <d v="2024-04-12T00:00:00"/>
    <d v="1899-12-30T22:02:00"/>
    <n v="32"/>
    <n v="1"/>
    <x v="34"/>
    <x v="1"/>
    <x v="3"/>
    <m/>
    <n v="10000"/>
    <n v="10000"/>
    <n v="5"/>
    <e v="#REF!"/>
    <n v="2024"/>
    <s v="abril"/>
  </r>
  <r>
    <s v="021204202419-37"/>
    <n v="2"/>
    <d v="2024-04-12T00:00:00"/>
    <d v="1899-12-30T22:02:00"/>
    <n v="47"/>
    <n v="2"/>
    <x v="13"/>
    <x v="1"/>
    <x v="1"/>
    <m/>
    <n v="2000"/>
    <n v="4000"/>
    <n v="5"/>
    <e v="#REF!"/>
    <n v="2024"/>
    <s v="abril"/>
  </r>
  <r>
    <s v="051204202421-07"/>
    <n v="5"/>
    <d v="2024-04-12T00:00:00"/>
    <d v="1899-12-30T21:07:00"/>
    <n v="45"/>
    <n v="1"/>
    <x v="25"/>
    <x v="1"/>
    <x v="1"/>
    <m/>
    <n v="3000"/>
    <n v="3000"/>
    <n v="5"/>
    <e v="#REF!"/>
    <n v="2024"/>
    <s v="abril"/>
  </r>
  <r>
    <s v="051204202421-07"/>
    <n v="5"/>
    <d v="2024-04-12T00:00:00"/>
    <d v="1899-12-30T21:07:00"/>
    <n v="40"/>
    <n v="2"/>
    <x v="29"/>
    <x v="1"/>
    <x v="1"/>
    <m/>
    <n v="3500"/>
    <n v="7000"/>
    <n v="5"/>
    <e v="#REF!"/>
    <n v="2024"/>
    <s v="abril"/>
  </r>
  <r>
    <s v="051204202421-07"/>
    <n v="5"/>
    <d v="2024-04-12T00:00:00"/>
    <d v="1899-12-30T21:42:00"/>
    <n v="45"/>
    <n v="1"/>
    <x v="25"/>
    <x v="1"/>
    <x v="1"/>
    <m/>
    <n v="3000"/>
    <n v="3000"/>
    <n v="5"/>
    <e v="#REF!"/>
    <n v="2024"/>
    <s v="abril"/>
  </r>
  <r>
    <s v="051204202421-07"/>
    <n v="5"/>
    <d v="2024-04-12T00:00:00"/>
    <d v="1899-12-30T21:42:00"/>
    <n v="40"/>
    <n v="2"/>
    <x v="29"/>
    <x v="1"/>
    <x v="1"/>
    <m/>
    <n v="3500"/>
    <n v="7000"/>
    <n v="5"/>
    <e v="#REF!"/>
    <n v="2024"/>
    <s v="abril"/>
  </r>
  <r>
    <s v="061204202422-42"/>
    <n v="6"/>
    <d v="2024-04-12T00:00:00"/>
    <d v="1899-12-30T22:42:00"/>
    <n v="44"/>
    <n v="2"/>
    <x v="15"/>
    <x v="1"/>
    <x v="1"/>
    <m/>
    <n v="4000"/>
    <n v="8000"/>
    <n v="5"/>
    <e v="#REF!"/>
    <n v="2024"/>
    <s v="abril"/>
  </r>
  <r>
    <s v="061204202422-42"/>
    <n v="6"/>
    <d v="2024-04-12T00:00:00"/>
    <d v="1899-12-30T22:42:00"/>
    <n v="40"/>
    <n v="2"/>
    <x v="29"/>
    <x v="1"/>
    <x v="1"/>
    <m/>
    <n v="3500"/>
    <n v="7000"/>
    <n v="5"/>
    <e v="#REF!"/>
    <n v="2024"/>
    <s v="abril"/>
  </r>
  <r>
    <s v="061204202422-42"/>
    <n v="6"/>
    <d v="2024-04-12T00:00:00"/>
    <d v="1899-12-30T22:42:00"/>
    <n v="47"/>
    <n v="1"/>
    <x v="13"/>
    <x v="1"/>
    <x v="1"/>
    <m/>
    <n v="2000"/>
    <n v="2000"/>
    <n v="5"/>
    <e v="#REF!"/>
    <n v="2024"/>
    <s v="abril"/>
  </r>
  <r>
    <s v="061204202422-42"/>
    <n v="6"/>
    <d v="2024-04-12T00:00:00"/>
    <d v="1899-12-30T23:01:00"/>
    <n v="44"/>
    <n v="1"/>
    <x v="15"/>
    <x v="1"/>
    <x v="1"/>
    <m/>
    <n v="4000"/>
    <n v="4000"/>
    <n v="5"/>
    <e v="#REF!"/>
    <n v="2024"/>
    <s v="abril"/>
  </r>
  <r>
    <s v="021204202422-43"/>
    <n v="2"/>
    <d v="2024-04-12T00:00:00"/>
    <d v="1899-12-30T22:43:00"/>
    <n v="39"/>
    <n v="1"/>
    <x v="16"/>
    <x v="1"/>
    <x v="1"/>
    <m/>
    <n v="4000"/>
    <n v="4000"/>
    <n v="5"/>
    <e v="#REF!"/>
    <n v="2024"/>
    <s v="abril"/>
  </r>
  <r>
    <s v="021204202422-43"/>
    <n v="2"/>
    <d v="2024-04-12T00:00:00"/>
    <d v="1899-12-30T22:43:00"/>
    <n v="47"/>
    <n v="1"/>
    <x v="13"/>
    <x v="1"/>
    <x v="1"/>
    <m/>
    <n v="2000"/>
    <n v="2000"/>
    <n v="5"/>
    <e v="#REF!"/>
    <n v="2024"/>
    <s v="abril"/>
  </r>
  <r>
    <s v="021204202422-43"/>
    <n v="2"/>
    <d v="2024-04-12T00:00:00"/>
    <d v="1899-12-30T22:49:00"/>
    <n v="39"/>
    <n v="1"/>
    <x v="16"/>
    <x v="1"/>
    <x v="1"/>
    <m/>
    <n v="4000"/>
    <n v="4000"/>
    <n v="5"/>
    <e v="#REF!"/>
    <n v="2024"/>
    <s v="abril"/>
  </r>
  <r>
    <s v="021204202422-43"/>
    <n v="2"/>
    <d v="2024-04-12T00:00:00"/>
    <d v="1899-12-30T23:09:00"/>
    <n v="39"/>
    <n v="2"/>
    <x v="16"/>
    <x v="1"/>
    <x v="1"/>
    <m/>
    <n v="4000"/>
    <n v="8000"/>
    <n v="5"/>
    <e v="#REF!"/>
    <n v="2024"/>
    <s v="abril"/>
  </r>
  <r>
    <s v="021204202422-43"/>
    <n v="2"/>
    <d v="2024-04-12T00:00:00"/>
    <d v="1899-12-30T23:09:00"/>
    <n v="34"/>
    <n v="1"/>
    <x v="38"/>
    <x v="1"/>
    <x v="3"/>
    <m/>
    <n v="10000"/>
    <n v="10000"/>
    <n v="5"/>
    <e v="#REF!"/>
    <n v="2024"/>
    <s v="abril"/>
  </r>
  <r>
    <s v="021204202422-43"/>
    <n v="2"/>
    <d v="2024-04-12T00:00:00"/>
    <d v="1899-12-30T23:27:00"/>
    <n v="39"/>
    <n v="1"/>
    <x v="16"/>
    <x v="1"/>
    <x v="1"/>
    <m/>
    <n v="4000"/>
    <n v="4000"/>
    <n v="5"/>
    <e v="#REF!"/>
    <n v="2024"/>
    <s v="abril"/>
  </r>
  <r>
    <s v="021204202422-43"/>
    <n v="2"/>
    <d v="2024-04-12T00:00:00"/>
    <d v="1899-12-30T23:27:00"/>
    <n v="39"/>
    <n v="1"/>
    <x v="16"/>
    <x v="1"/>
    <x v="1"/>
    <m/>
    <n v="4000"/>
    <n v="4000"/>
    <n v="5"/>
    <e v="#REF!"/>
    <n v="2024"/>
    <s v="abril"/>
  </r>
  <r>
    <s v="021204202422-43"/>
    <n v="2"/>
    <d v="2024-04-13T00:00:00"/>
    <d v="1899-12-30T00:04:00"/>
    <n v="39"/>
    <n v="1"/>
    <x v="16"/>
    <x v="1"/>
    <x v="1"/>
    <m/>
    <n v="4000"/>
    <n v="4000"/>
    <n v="5"/>
    <e v="#REF!"/>
    <n v="2024"/>
    <s v="abril"/>
  </r>
  <r>
    <s v="041204202423-30"/>
    <n v="4"/>
    <d v="2024-04-12T00:00:00"/>
    <d v="1899-12-30T23:30:00"/>
    <n v="39"/>
    <n v="1"/>
    <x v="16"/>
    <x v="1"/>
    <x v="1"/>
    <m/>
    <n v="4000"/>
    <n v="4000"/>
    <n v="5"/>
    <e v="#REF!"/>
    <n v="2024"/>
    <s v="abril"/>
  </r>
  <r>
    <s v="041204202423-30"/>
    <n v="4"/>
    <d v="2024-04-12T00:00:00"/>
    <d v="1899-12-30T23:31:00"/>
    <n v="13"/>
    <n v="1"/>
    <x v="7"/>
    <x v="1"/>
    <x v="0"/>
    <m/>
    <n v="17000"/>
    <n v="17000"/>
    <n v="5"/>
    <e v="#REF!"/>
    <n v="2024"/>
    <s v="abril"/>
  </r>
  <r>
    <s v="041204202423-30"/>
    <n v="4"/>
    <d v="2024-04-12T00:00:00"/>
    <d v="1899-12-30T23:32:00"/>
    <n v="38"/>
    <n v="1"/>
    <x v="10"/>
    <x v="1"/>
    <x v="1"/>
    <m/>
    <n v="3000"/>
    <n v="3000"/>
    <n v="5"/>
    <e v="#REF!"/>
    <n v="2024"/>
    <s v="abril"/>
  </r>
  <r>
    <s v="041204202423-30"/>
    <n v="4"/>
    <d v="2024-04-12T00:00:00"/>
    <d v="1899-12-30T23:33:00"/>
    <n v="18"/>
    <n v="1"/>
    <x v="37"/>
    <x v="1"/>
    <x v="2"/>
    <m/>
    <n v="12000"/>
    <n v="12000"/>
    <n v="5"/>
    <e v="#REF!"/>
    <n v="2024"/>
    <s v="abril"/>
  </r>
  <r>
    <s v="041204202423-30"/>
    <n v="4"/>
    <d v="2024-04-12T00:00:00"/>
    <d v="1899-12-30T23:49:00"/>
    <n v="39"/>
    <n v="1"/>
    <x v="16"/>
    <x v="1"/>
    <x v="1"/>
    <m/>
    <n v="4000"/>
    <n v="4000"/>
    <n v="5"/>
    <e v="#REF!"/>
    <n v="2024"/>
    <s v="abril"/>
  </r>
  <r>
    <s v="041204202423-30"/>
    <n v="4"/>
    <d v="2024-04-12T00:00:00"/>
    <d v="1899-12-30T23:55:00"/>
    <n v="39"/>
    <n v="1"/>
    <x v="16"/>
    <x v="1"/>
    <x v="1"/>
    <m/>
    <n v="4000"/>
    <n v="4000"/>
    <n v="5"/>
    <e v="#REF!"/>
    <n v="2024"/>
    <s v="abril"/>
  </r>
  <r>
    <s v="041204202423-30"/>
    <n v="4"/>
    <d v="2024-04-12T00:00:00"/>
    <d v="1899-12-30T23:55:00"/>
    <n v="13"/>
    <n v="2"/>
    <x v="7"/>
    <x v="1"/>
    <x v="0"/>
    <m/>
    <n v="17000"/>
    <n v="34000"/>
    <n v="5"/>
    <e v="#REF!"/>
    <n v="2024"/>
    <s v="abril"/>
  </r>
  <r>
    <s v="041204202423-30"/>
    <n v="4"/>
    <d v="2024-04-12T00:00:00"/>
    <d v="1899-12-30T23:55:00"/>
    <n v="38"/>
    <n v="1"/>
    <x v="10"/>
    <x v="1"/>
    <x v="1"/>
    <m/>
    <n v="3000"/>
    <n v="3000"/>
    <n v="5"/>
    <e v="#REF!"/>
    <n v="2024"/>
    <s v="abril"/>
  </r>
  <r>
    <s v="041204202423-30"/>
    <n v="4"/>
    <d v="2024-04-13T00:00:00"/>
    <d v="1899-12-30T00:17:00"/>
    <n v="39"/>
    <n v="1"/>
    <x v="16"/>
    <x v="1"/>
    <x v="1"/>
    <m/>
    <n v="4000"/>
    <n v="4000"/>
    <n v="5"/>
    <e v="#REF!"/>
    <n v="2024"/>
    <s v="abril"/>
  </r>
  <r>
    <s v="171304202400-32"/>
    <n v="17"/>
    <d v="2024-04-13T00:00:00"/>
    <d v="1899-12-30T00:32:00"/>
    <n v="38"/>
    <n v="1"/>
    <x v="10"/>
    <x v="1"/>
    <x v="1"/>
    <m/>
    <n v="3000"/>
    <n v="3000"/>
    <n v="5"/>
    <e v="#REF!"/>
    <n v="2024"/>
    <s v="abril"/>
  </r>
  <r>
    <s v="171304202417-59"/>
    <n v="17"/>
    <d v="2024-04-13T00:00:00"/>
    <d v="1899-12-30T17:59:00"/>
    <n v="38"/>
    <n v="1"/>
    <x v="10"/>
    <x v="1"/>
    <x v="1"/>
    <m/>
    <n v="3000"/>
    <n v="3000"/>
    <n v="5"/>
    <e v="#REF!"/>
    <n v="2024"/>
    <s v="abril"/>
  </r>
  <r>
    <s v="091304202418-10"/>
    <n v="9"/>
    <d v="2024-04-13T00:00:00"/>
    <d v="1899-12-30T18:10:00"/>
    <n v="15"/>
    <n v="1"/>
    <x v="4"/>
    <x v="1"/>
    <x v="2"/>
    <m/>
    <n v="12000"/>
    <n v="12000"/>
    <n v="5"/>
    <e v="#REF!"/>
    <n v="2024"/>
    <s v="abril"/>
  </r>
  <r>
    <s v="091304202421-28"/>
    <n v="9"/>
    <d v="2024-04-13T00:00:00"/>
    <d v="1899-12-30T21:35:00"/>
    <n v="4"/>
    <n v="1"/>
    <x v="8"/>
    <x v="1"/>
    <x v="0"/>
    <m/>
    <n v="16000"/>
    <n v="16000"/>
    <n v="5"/>
    <e v="#REF!"/>
    <n v="2024"/>
    <s v="abril"/>
  </r>
  <r>
    <s v="091304202421-28"/>
    <n v="9"/>
    <d v="2024-04-13T00:00:00"/>
    <d v="1899-12-30T21:53:00"/>
    <n v="13"/>
    <n v="1"/>
    <x v="7"/>
    <x v="1"/>
    <x v="0"/>
    <m/>
    <n v="17000"/>
    <n v="17000"/>
    <n v="5"/>
    <e v="#REF!"/>
    <n v="2024"/>
    <s v="abril"/>
  </r>
  <r>
    <s v="021304202421-23"/>
    <n v="2"/>
    <d v="2024-04-13T00:00:00"/>
    <d v="1899-12-30T21:23:00"/>
    <n v="39"/>
    <n v="1"/>
    <x v="16"/>
    <x v="1"/>
    <x v="1"/>
    <m/>
    <n v="4000"/>
    <n v="4000"/>
    <n v="5"/>
    <e v="#REF!"/>
    <n v="2024"/>
    <s v="abril"/>
  </r>
  <r>
    <s v="021304202421-23"/>
    <n v="2"/>
    <d v="2024-04-13T00:00:00"/>
    <d v="1899-12-30T21:40:00"/>
    <n v="39"/>
    <n v="1"/>
    <x v="16"/>
    <x v="1"/>
    <x v="1"/>
    <m/>
    <n v="4000"/>
    <n v="4000"/>
    <n v="5"/>
    <e v="#REF!"/>
    <n v="2024"/>
    <s v="abril"/>
  </r>
  <r>
    <s v="021304202421-23"/>
    <n v="2"/>
    <d v="2024-04-13T00:00:00"/>
    <d v="1899-12-30T21:48:00"/>
    <n v="39"/>
    <n v="1"/>
    <x v="16"/>
    <x v="1"/>
    <x v="1"/>
    <m/>
    <n v="4000"/>
    <n v="4000"/>
    <n v="5"/>
    <e v="#REF!"/>
    <n v="2024"/>
    <s v="abril"/>
  </r>
  <r>
    <s v="091304202421-54"/>
    <n v="9"/>
    <d v="2024-04-13T00:00:00"/>
    <d v="1899-12-30T21:54:00"/>
    <n v="10"/>
    <n v="1"/>
    <x v="27"/>
    <x v="1"/>
    <x v="0"/>
    <m/>
    <n v="17000"/>
    <n v="17000"/>
    <n v="5"/>
    <e v="#REF!"/>
    <n v="2024"/>
    <s v="abril"/>
  </r>
  <r>
    <s v="171304202421-28"/>
    <n v="17"/>
    <d v="2024-04-13T00:00:00"/>
    <d v="1899-12-30T21:28:00"/>
    <n v="39"/>
    <n v="1"/>
    <x v="16"/>
    <x v="1"/>
    <x v="1"/>
    <m/>
    <n v="4000"/>
    <n v="4000"/>
    <n v="5"/>
    <e v="#REF!"/>
    <n v="2024"/>
    <s v="abril"/>
  </r>
  <r>
    <s v="021304202421-23"/>
    <n v="2"/>
    <d v="2024-04-13T00:00:00"/>
    <d v="1899-12-30T22:11:00"/>
    <n v="39"/>
    <n v="1"/>
    <x v="16"/>
    <x v="1"/>
    <x v="1"/>
    <m/>
    <n v="4000"/>
    <n v="4000"/>
    <n v="5"/>
    <e v="#REF!"/>
    <n v="2024"/>
    <s v="abril"/>
  </r>
  <r>
    <s v="091304202422-29"/>
    <n v="9"/>
    <d v="2024-04-13T00:00:00"/>
    <d v="1899-12-30T22:29:00"/>
    <n v="10"/>
    <n v="1"/>
    <x v="27"/>
    <x v="1"/>
    <x v="0"/>
    <m/>
    <n v="17000"/>
    <n v="17000"/>
    <n v="5"/>
    <e v="#REF!"/>
    <n v="2024"/>
    <s v="abril"/>
  </r>
  <r>
    <s v="091404202400-14"/>
    <n v="9"/>
    <d v="2024-04-14T00:00:00"/>
    <d v="1899-12-30T00:14:00"/>
    <n v="40"/>
    <n v="2"/>
    <x v="29"/>
    <x v="1"/>
    <x v="1"/>
    <m/>
    <n v="3500"/>
    <n v="7000"/>
    <n v="5"/>
    <e v="#REF!"/>
    <n v="2024"/>
    <s v="abril"/>
  </r>
  <r>
    <s v="091404202400-14"/>
    <n v="9"/>
    <d v="2024-04-14T00:00:00"/>
    <d v="1899-12-30T00:14:00"/>
    <n v="1"/>
    <n v="1"/>
    <x v="39"/>
    <x v="1"/>
    <x v="0"/>
    <m/>
    <n v="16000"/>
    <n v="16000"/>
    <n v="5"/>
    <e v="#REF!"/>
    <n v="2024"/>
    <s v="abril"/>
  </r>
  <r>
    <s v="051304202422-20"/>
    <n v="5"/>
    <d v="2024-04-13T00:00:00"/>
    <d v="1899-12-30T22:20:00"/>
    <n v="38"/>
    <n v="1"/>
    <x v="10"/>
    <x v="1"/>
    <x v="1"/>
    <m/>
    <n v="3000"/>
    <n v="3000"/>
    <n v="5"/>
    <e v="#REF!"/>
    <n v="2024"/>
    <s v="abril"/>
  </r>
  <r>
    <s v="051304202422-20"/>
    <n v="5"/>
    <d v="2024-04-13T00:00:00"/>
    <d v="1899-12-30T22:22:00"/>
    <n v="23"/>
    <n v="1"/>
    <x v="14"/>
    <x v="1"/>
    <x v="6"/>
    <m/>
    <n v="6000"/>
    <n v="6000"/>
    <n v="5"/>
    <e v="#REF!"/>
    <n v="2024"/>
    <s v="abril"/>
  </r>
  <r>
    <s v="051304202422-20"/>
    <n v="5"/>
    <d v="2024-04-13T00:00:00"/>
    <d v="1899-12-30T22:47:00"/>
    <n v="38"/>
    <n v="1"/>
    <x v="10"/>
    <x v="1"/>
    <x v="1"/>
    <m/>
    <n v="3000"/>
    <n v="3000"/>
    <n v="5"/>
    <e v="#REF!"/>
    <n v="2024"/>
    <s v="abril"/>
  </r>
  <r>
    <s v="051304202422-20"/>
    <n v="5"/>
    <d v="2024-04-13T00:00:00"/>
    <d v="1899-12-30T22:58:00"/>
    <n v="38"/>
    <n v="1"/>
    <x v="10"/>
    <x v="1"/>
    <x v="1"/>
    <m/>
    <n v="3000"/>
    <n v="3000"/>
    <n v="5"/>
    <e v="#REF!"/>
    <n v="2024"/>
    <s v="abril"/>
  </r>
  <r>
    <s v="051304202422-20"/>
    <n v="5"/>
    <d v="2024-04-13T00:00:00"/>
    <d v="1899-12-30T23:27:00"/>
    <n v="38"/>
    <n v="1"/>
    <x v="10"/>
    <x v="1"/>
    <x v="1"/>
    <m/>
    <n v="3000"/>
    <n v="3000"/>
    <n v="5"/>
    <e v="#REF!"/>
    <n v="2024"/>
    <s v="abril"/>
  </r>
  <r>
    <s v="051304202422-20"/>
    <n v="5"/>
    <d v="2024-04-14T00:00:00"/>
    <d v="1899-12-30T00:07:00"/>
    <n v="38"/>
    <n v="1"/>
    <x v="10"/>
    <x v="1"/>
    <x v="1"/>
    <m/>
    <n v="3000"/>
    <n v="3000"/>
    <n v="5"/>
    <e v="#REF!"/>
    <n v="2024"/>
    <s v="abril"/>
  </r>
  <r>
    <s v="051304202422-20"/>
    <n v="5"/>
    <d v="2024-04-14T00:00:00"/>
    <d v="1899-12-30T00:07:00"/>
    <n v="38"/>
    <n v="1"/>
    <x v="10"/>
    <x v="1"/>
    <x v="1"/>
    <m/>
    <n v="3000"/>
    <n v="3000"/>
    <n v="5"/>
    <e v="#REF!"/>
    <n v="2024"/>
    <s v="abril"/>
  </r>
  <r>
    <s v="051304202422-20"/>
    <n v="5"/>
    <d v="2024-04-14T00:00:00"/>
    <d v="1899-12-30T00:35:00"/>
    <n v="38"/>
    <n v="2"/>
    <x v="10"/>
    <x v="1"/>
    <x v="1"/>
    <m/>
    <n v="3000"/>
    <n v="6000"/>
    <n v="5"/>
    <e v="#REF!"/>
    <n v="2024"/>
    <s v="abril"/>
  </r>
  <r>
    <s v="051304202422-20"/>
    <n v="5"/>
    <d v="2024-04-14T00:00:00"/>
    <d v="1899-12-30T00:36:00"/>
    <n v="38"/>
    <n v="3"/>
    <x v="10"/>
    <x v="1"/>
    <x v="1"/>
    <m/>
    <n v="3000"/>
    <n v="9000"/>
    <n v="5"/>
    <e v="#REF!"/>
    <n v="2024"/>
    <s v="abril"/>
  </r>
  <r>
    <s v="171404202400-48"/>
    <n v="17"/>
    <d v="2024-04-14T00:00:00"/>
    <d v="1899-12-30T00:48:00"/>
    <n v="35"/>
    <n v="1"/>
    <x v="21"/>
    <x v="1"/>
    <x v="3"/>
    <m/>
    <n v="10000"/>
    <n v="10000"/>
    <n v="5"/>
    <e v="#REF!"/>
    <n v="2024"/>
    <s v="abril"/>
  </r>
  <r>
    <s v="041304202422-18"/>
    <n v="4"/>
    <d v="2024-04-13T00:00:00"/>
    <d v="1899-12-30T22:18:00"/>
    <n v="39"/>
    <n v="1"/>
    <x v="16"/>
    <x v="1"/>
    <x v="1"/>
    <m/>
    <n v="4000"/>
    <n v="4000"/>
    <n v="5"/>
    <e v="#REF!"/>
    <n v="2024"/>
    <s v="abril"/>
  </r>
  <r>
    <s v="041304202422-18"/>
    <n v="4"/>
    <d v="2024-04-13T00:00:00"/>
    <d v="1899-12-30T22:18:00"/>
    <n v="39"/>
    <n v="1"/>
    <x v="16"/>
    <x v="1"/>
    <x v="1"/>
    <m/>
    <n v="4000"/>
    <n v="4000"/>
    <n v="5"/>
    <e v="#REF!"/>
    <n v="2024"/>
    <s v="abril"/>
  </r>
  <r>
    <s v="041304202422-18"/>
    <n v="4"/>
    <d v="2024-04-13T00:00:00"/>
    <d v="1899-12-30T22:18:00"/>
    <n v="47"/>
    <n v="1"/>
    <x v="13"/>
    <x v="1"/>
    <x v="1"/>
    <m/>
    <n v="2000"/>
    <n v="2000"/>
    <n v="5"/>
    <e v="#REF!"/>
    <n v="2024"/>
    <s v="abril"/>
  </r>
  <r>
    <s v="041304202422-18"/>
    <n v="4"/>
    <d v="2024-04-13T00:00:00"/>
    <d v="1899-12-30T22:47:00"/>
    <n v="39"/>
    <n v="1"/>
    <x v="16"/>
    <x v="1"/>
    <x v="1"/>
    <m/>
    <n v="4000"/>
    <n v="4000"/>
    <n v="5"/>
    <e v="#REF!"/>
    <n v="2024"/>
    <s v="abril"/>
  </r>
  <r>
    <s v="041304202422-18"/>
    <n v="4"/>
    <d v="2024-04-13T00:00:00"/>
    <d v="1899-12-30T23:26:00"/>
    <n v="39"/>
    <n v="1"/>
    <x v="16"/>
    <x v="1"/>
    <x v="1"/>
    <m/>
    <n v="4000"/>
    <n v="4000"/>
    <n v="5"/>
    <e v="#REF!"/>
    <n v="2024"/>
    <s v="abril"/>
  </r>
  <r>
    <s v="041304202422-18"/>
    <n v="4"/>
    <d v="2024-04-13T00:00:00"/>
    <d v="1899-12-30T23:26:00"/>
    <n v="39"/>
    <n v="1"/>
    <x v="16"/>
    <x v="1"/>
    <x v="1"/>
    <m/>
    <n v="4000"/>
    <n v="4000"/>
    <n v="5"/>
    <e v="#REF!"/>
    <n v="2024"/>
    <s v="abril"/>
  </r>
  <r>
    <s v="041304202422-18"/>
    <n v="4"/>
    <d v="2024-04-13T00:00:00"/>
    <d v="1899-12-30T23:26:00"/>
    <n v="47"/>
    <n v="1"/>
    <x v="13"/>
    <x v="1"/>
    <x v="1"/>
    <m/>
    <n v="2000"/>
    <n v="2000"/>
    <n v="5"/>
    <e v="#REF!"/>
    <n v="2024"/>
    <s v="abril"/>
  </r>
  <r>
    <s v="041304202422-18"/>
    <n v="4"/>
    <d v="2024-04-14T00:00:00"/>
    <d v="1899-12-30T00:07:00"/>
    <n v="39"/>
    <n v="1"/>
    <x v="16"/>
    <x v="1"/>
    <x v="1"/>
    <m/>
    <n v="4000"/>
    <n v="4000"/>
    <n v="5"/>
    <e v="#REF!"/>
    <n v="2024"/>
    <s v="abril"/>
  </r>
  <r>
    <s v="041304202422-18"/>
    <n v="4"/>
    <d v="2024-04-14T00:00:00"/>
    <d v="1899-12-30T00:43:00"/>
    <n v="39"/>
    <n v="2"/>
    <x v="16"/>
    <x v="1"/>
    <x v="1"/>
    <m/>
    <n v="4000"/>
    <n v="8000"/>
    <n v="5"/>
    <e v="#REF!"/>
    <n v="2024"/>
    <s v="abril"/>
  </r>
  <r>
    <s v="061304202422-34"/>
    <n v="6"/>
    <d v="2024-04-13T00:00:00"/>
    <d v="1899-12-30T22:34:00"/>
    <n v="38"/>
    <n v="1"/>
    <x v="10"/>
    <x v="1"/>
    <x v="1"/>
    <m/>
    <n v="3000"/>
    <n v="3000"/>
    <n v="5"/>
    <e v="#REF!"/>
    <n v="2024"/>
    <s v="abril"/>
  </r>
  <r>
    <s v="061304202422-34"/>
    <n v="6"/>
    <d v="2024-04-13T00:00:00"/>
    <d v="1899-12-30T22:34:00"/>
    <n v="46"/>
    <n v="1"/>
    <x v="17"/>
    <x v="1"/>
    <x v="1"/>
    <m/>
    <n v="3000"/>
    <n v="3000"/>
    <n v="5"/>
    <e v="#REF!"/>
    <n v="2024"/>
    <s v="abril"/>
  </r>
  <r>
    <s v="061304202422-34"/>
    <n v="6"/>
    <d v="2024-04-13T00:00:00"/>
    <d v="1899-12-30T22:51:00"/>
    <n v="46"/>
    <n v="1"/>
    <x v="17"/>
    <x v="1"/>
    <x v="1"/>
    <m/>
    <n v="3000"/>
    <n v="3000"/>
    <n v="5"/>
    <e v="#REF!"/>
    <n v="2024"/>
    <s v="abril"/>
  </r>
  <r>
    <s v="061304202422-34"/>
    <n v="6"/>
    <d v="2024-04-13T00:00:00"/>
    <d v="1899-12-30T22:51:00"/>
    <n v="38"/>
    <n v="1"/>
    <x v="10"/>
    <x v="1"/>
    <x v="1"/>
    <m/>
    <n v="3000"/>
    <n v="3000"/>
    <n v="5"/>
    <e v="#REF!"/>
    <n v="2024"/>
    <s v="abril"/>
  </r>
  <r>
    <s v="061304202422-34"/>
    <n v="6"/>
    <d v="2024-04-13T00:00:00"/>
    <d v="1899-12-30T23:27:00"/>
    <n v="46"/>
    <n v="1"/>
    <x v="17"/>
    <x v="1"/>
    <x v="1"/>
    <m/>
    <n v="3000"/>
    <n v="3000"/>
    <n v="5"/>
    <e v="#REF!"/>
    <n v="2024"/>
    <s v="abril"/>
  </r>
  <r>
    <s v="061304202422-34"/>
    <n v="6"/>
    <d v="2024-04-13T00:00:00"/>
    <d v="1899-12-30T23:27:00"/>
    <n v="38"/>
    <n v="1"/>
    <x v="10"/>
    <x v="1"/>
    <x v="1"/>
    <m/>
    <n v="3000"/>
    <n v="3000"/>
    <n v="5"/>
    <e v="#REF!"/>
    <n v="2024"/>
    <s v="abril"/>
  </r>
  <r>
    <s v="061304202422-34"/>
    <n v="6"/>
    <d v="2024-04-13T00:00:00"/>
    <d v="1899-12-30T23:43:00"/>
    <n v="38"/>
    <n v="1"/>
    <x v="10"/>
    <x v="1"/>
    <x v="1"/>
    <m/>
    <n v="3000"/>
    <n v="3000"/>
    <n v="5"/>
    <e v="#REF!"/>
    <n v="2024"/>
    <s v="abril"/>
  </r>
  <r>
    <s v="061304202422-34"/>
    <n v="6"/>
    <d v="2024-04-13T00:00:00"/>
    <d v="1899-12-30T23:44:00"/>
    <n v="46"/>
    <n v="1"/>
    <x v="17"/>
    <x v="1"/>
    <x v="1"/>
    <m/>
    <n v="3000"/>
    <n v="3000"/>
    <n v="5"/>
    <e v="#REF!"/>
    <n v="2024"/>
    <s v="abril"/>
  </r>
  <r>
    <s v="061304202422-34"/>
    <n v="6"/>
    <d v="2024-04-14T00:00:00"/>
    <d v="1899-12-30T00:13:00"/>
    <n v="38"/>
    <n v="1"/>
    <x v="10"/>
    <x v="1"/>
    <x v="1"/>
    <m/>
    <n v="3000"/>
    <n v="3000"/>
    <n v="5"/>
    <e v="#REF!"/>
    <n v="2024"/>
    <s v="abril"/>
  </r>
  <r>
    <s v="061304202422-34"/>
    <n v="6"/>
    <d v="2024-04-14T00:00:00"/>
    <d v="1899-12-30T00:13:00"/>
    <n v="46"/>
    <n v="1"/>
    <x v="17"/>
    <x v="1"/>
    <x v="1"/>
    <m/>
    <n v="3000"/>
    <n v="3000"/>
    <n v="5"/>
    <e v="#REF!"/>
    <n v="2024"/>
    <s v="abril"/>
  </r>
  <r>
    <s v="061304202422-34"/>
    <n v="6"/>
    <d v="2024-04-14T00:00:00"/>
    <d v="1899-12-30T00:34:00"/>
    <n v="38"/>
    <n v="1"/>
    <x v="10"/>
    <x v="1"/>
    <x v="1"/>
    <m/>
    <n v="3000"/>
    <n v="3000"/>
    <n v="5"/>
    <e v="#REF!"/>
    <n v="2024"/>
    <s v="abril"/>
  </r>
  <r>
    <s v="061304202422-34"/>
    <n v="6"/>
    <d v="2024-04-14T00:00:00"/>
    <d v="1899-12-30T00:34:00"/>
    <n v="46"/>
    <n v="1"/>
    <x v="17"/>
    <x v="1"/>
    <x v="1"/>
    <m/>
    <n v="3000"/>
    <n v="3000"/>
    <n v="5"/>
    <e v="#REF!"/>
    <n v="2024"/>
    <s v="abril"/>
  </r>
  <r>
    <s v="061304202422-34"/>
    <n v="6"/>
    <d v="2024-04-14T00:00:00"/>
    <d v="1899-12-30T00:34:00"/>
    <n v="38"/>
    <n v="1"/>
    <x v="10"/>
    <x v="1"/>
    <x v="1"/>
    <m/>
    <n v="3000"/>
    <n v="3000"/>
    <n v="5"/>
    <e v="#REF!"/>
    <n v="2024"/>
    <s v="abril"/>
  </r>
  <r>
    <s v="061304202422-34"/>
    <n v="6"/>
    <d v="2024-04-14T00:00:00"/>
    <d v="1899-12-30T01:52:00"/>
    <n v="38"/>
    <n v="1"/>
    <x v="10"/>
    <x v="1"/>
    <x v="1"/>
    <m/>
    <n v="3000"/>
    <n v="3000"/>
    <n v="5"/>
    <e v="#REF!"/>
    <n v="2024"/>
    <s v="abril"/>
  </r>
  <r>
    <s v="101404202400-50"/>
    <n v="10"/>
    <d v="2024-04-14T00:00:00"/>
    <d v="1899-12-30T00:50:00"/>
    <n v="50"/>
    <n v="1"/>
    <x v="22"/>
    <x v="2"/>
    <x v="5"/>
    <m/>
    <n v="90000"/>
    <n v="90000"/>
    <n v="5"/>
    <e v="#REF!"/>
    <n v="2024"/>
    <s v="abril"/>
  </r>
  <r>
    <s v="101404202400-50"/>
    <n v="10"/>
    <d v="2024-04-14T00:00:00"/>
    <d v="1899-12-30T01:02:00"/>
    <n v="23"/>
    <n v="1"/>
    <x v="14"/>
    <x v="1"/>
    <x v="6"/>
    <m/>
    <n v="6000"/>
    <n v="6000"/>
    <n v="5"/>
    <e v="#REF!"/>
    <n v="2024"/>
    <s v="abril"/>
  </r>
  <r>
    <s v="101404202400-50"/>
    <n v="10"/>
    <d v="2024-04-14T00:00:00"/>
    <d v="1899-12-30T01:02:00"/>
    <n v="15"/>
    <n v="1"/>
    <x v="4"/>
    <x v="1"/>
    <x v="2"/>
    <m/>
    <n v="12000"/>
    <n v="12000"/>
    <n v="5"/>
    <e v="#REF!"/>
    <n v="2024"/>
    <s v="abril"/>
  </r>
  <r>
    <s v="101404202400-50"/>
    <n v="10"/>
    <d v="2024-04-14T00:00:00"/>
    <d v="1899-12-30T01:55:00"/>
    <n v="50"/>
    <n v="1"/>
    <x v="22"/>
    <x v="2"/>
    <x v="5"/>
    <m/>
    <n v="90000"/>
    <n v="90000"/>
    <n v="5"/>
    <e v="#REF!"/>
    <n v="2024"/>
    <s v="abril"/>
  </r>
  <r>
    <s v="101404202400-50"/>
    <n v="10"/>
    <d v="2024-04-14T00:00:00"/>
    <d v="1899-12-30T03:13:00"/>
    <n v="38"/>
    <n v="2"/>
    <x v="10"/>
    <x v="1"/>
    <x v="1"/>
    <m/>
    <n v="3000"/>
    <n v="6000"/>
    <n v="5"/>
    <e v="#REF!"/>
    <n v="2024"/>
    <s v="abril"/>
  </r>
  <r>
    <s v="021304202423-44"/>
    <n v="2"/>
    <d v="2024-04-14T00:00:00"/>
    <d v="1899-12-30T00:25:00"/>
    <n v="38"/>
    <n v="3"/>
    <x v="10"/>
    <x v="1"/>
    <x v="1"/>
    <m/>
    <n v="3000"/>
    <n v="9000"/>
    <n v="5"/>
    <e v="#REF!"/>
    <n v="2024"/>
    <s v="abril"/>
  </r>
  <r>
    <s v="021304202423-44"/>
    <n v="2"/>
    <d v="2024-04-14T00:00:00"/>
    <d v="1899-12-30T01:00:00"/>
    <n v="38"/>
    <n v="3"/>
    <x v="10"/>
    <x v="1"/>
    <x v="1"/>
    <m/>
    <n v="3000"/>
    <n v="9000"/>
    <n v="5"/>
    <e v="#REF!"/>
    <n v="2024"/>
    <s v="abril"/>
  </r>
  <r>
    <s v="021304202423-44"/>
    <n v="2"/>
    <d v="2024-04-14T00:00:00"/>
    <d v="1899-12-30T01:22:00"/>
    <n v="38"/>
    <n v="1"/>
    <x v="10"/>
    <x v="1"/>
    <x v="1"/>
    <m/>
    <n v="3000"/>
    <n v="3000"/>
    <n v="5"/>
    <e v="#REF!"/>
    <n v="2024"/>
    <s v="abril"/>
  </r>
  <r>
    <s v="021304202423-44"/>
    <n v="2"/>
    <d v="2024-04-14T00:00:00"/>
    <d v="1899-12-30T01:23:00"/>
    <n v="38"/>
    <n v="3"/>
    <x v="10"/>
    <x v="1"/>
    <x v="1"/>
    <m/>
    <n v="3000"/>
    <n v="9000"/>
    <n v="5"/>
    <e v="#REF!"/>
    <n v="2024"/>
    <s v="abril"/>
  </r>
  <r>
    <s v="021304202423-44"/>
    <n v="2"/>
    <d v="2024-04-14T00:00:00"/>
    <d v="1899-12-30T01:23:00"/>
    <n v="38"/>
    <n v="1"/>
    <x v="10"/>
    <x v="1"/>
    <x v="1"/>
    <m/>
    <n v="3000"/>
    <n v="3000"/>
    <n v="5"/>
    <e v="#REF!"/>
    <n v="2024"/>
    <s v="abril"/>
  </r>
  <r>
    <s v="021304202423-44"/>
    <n v="2"/>
    <d v="2024-04-14T00:00:00"/>
    <d v="1899-12-30T01:25:00"/>
    <n v="38"/>
    <n v="3"/>
    <x v="10"/>
    <x v="1"/>
    <x v="1"/>
    <m/>
    <n v="3000"/>
    <n v="9000"/>
    <n v="5"/>
    <e v="#REF!"/>
    <n v="2024"/>
    <s v="abril"/>
  </r>
  <r>
    <s v="021304202423-44"/>
    <n v="2"/>
    <d v="2024-04-14T00:00:00"/>
    <d v="1899-12-30T01:57:00"/>
    <n v="38"/>
    <n v="3"/>
    <x v="10"/>
    <x v="1"/>
    <x v="1"/>
    <m/>
    <n v="3000"/>
    <n v="9000"/>
    <n v="5"/>
    <e v="#REF!"/>
    <n v="2024"/>
    <s v="abril"/>
  </r>
  <r>
    <s v="021304202423-44"/>
    <n v="2"/>
    <d v="2024-04-14T00:00:00"/>
    <d v="1899-12-30T02:31:00"/>
    <n v="38"/>
    <n v="3"/>
    <x v="10"/>
    <x v="1"/>
    <x v="1"/>
    <m/>
    <n v="3000"/>
    <n v="9000"/>
    <n v="5"/>
    <e v="#REF!"/>
    <n v="2024"/>
    <s v="abril"/>
  </r>
  <r>
    <s v="021304202423-44"/>
    <n v="2"/>
    <d v="2024-04-14T00:00:00"/>
    <d v="1899-12-30T03:00:00"/>
    <n v="38"/>
    <n v="3"/>
    <x v="10"/>
    <x v="1"/>
    <x v="1"/>
    <m/>
    <n v="3000"/>
    <n v="9000"/>
    <n v="5"/>
    <e v="#REF!"/>
    <n v="2024"/>
    <s v="abril"/>
  </r>
  <r>
    <s v="021304202423-44"/>
    <n v="2"/>
    <d v="2024-04-14T00:00:00"/>
    <d v="1899-12-30T03:00:00"/>
    <n v="38"/>
    <n v="3"/>
    <x v="10"/>
    <x v="1"/>
    <x v="1"/>
    <m/>
    <n v="3000"/>
    <n v="9000"/>
    <n v="5"/>
    <e v="#REF!"/>
    <n v="2024"/>
    <s v="abril"/>
  </r>
  <r>
    <s v="041404202417-36"/>
    <n v="4"/>
    <d v="2024-04-14T00:00:00"/>
    <d v="1899-12-30T17:36:00"/>
    <n v="87"/>
    <n v="1"/>
    <x v="40"/>
    <x v="2"/>
    <x v="4"/>
    <m/>
    <n v="30000"/>
    <n v="30000"/>
    <n v="5"/>
    <e v="#REF!"/>
    <n v="2024"/>
    <s v="abril"/>
  </r>
  <r>
    <s v="091404202400-43"/>
    <n v="9"/>
    <d v="2024-04-14T00:00:00"/>
    <d v="1899-12-30T15:59:00"/>
    <n v="38"/>
    <n v="1"/>
    <x v="10"/>
    <x v="1"/>
    <x v="1"/>
    <m/>
    <n v="3000"/>
    <n v="3000"/>
    <n v="5"/>
    <e v="#REF!"/>
    <n v="2024"/>
    <s v="abril"/>
  </r>
  <r>
    <s v="091404202400-43"/>
    <n v="9"/>
    <d v="2024-04-14T00:00:00"/>
    <d v="1899-12-30T15:59:00"/>
    <n v="53"/>
    <n v="1"/>
    <x v="20"/>
    <x v="2"/>
    <x v="5"/>
    <m/>
    <n v="75000"/>
    <n v="75000"/>
    <n v="5"/>
    <e v="#REF!"/>
    <n v="2024"/>
    <s v="abril"/>
  </r>
  <r>
    <s v="091404202400-43"/>
    <n v="9"/>
    <d v="2024-04-14T00:00:00"/>
    <d v="1899-12-30T15:59:00"/>
    <n v="30"/>
    <n v="1"/>
    <x v="41"/>
    <x v="1"/>
    <x v="3"/>
    <m/>
    <n v="4000"/>
    <n v="4000"/>
    <n v="5"/>
    <e v="#REF!"/>
    <n v="2024"/>
    <s v="abril"/>
  </r>
  <r>
    <s v="091404202400-43"/>
    <n v="9"/>
    <d v="2024-04-14T00:00:00"/>
    <d v="1899-12-30T17:36:00"/>
    <n v="53"/>
    <n v="1"/>
    <x v="20"/>
    <x v="2"/>
    <x v="5"/>
    <m/>
    <n v="75000"/>
    <n v="75000"/>
    <n v="5"/>
    <e v="#REF!"/>
    <n v="2024"/>
    <s v="abril"/>
  </r>
  <r>
    <s v="091404202400-43"/>
    <n v="9"/>
    <d v="2024-04-14T00:00:00"/>
    <d v="1899-12-30T17:36:00"/>
    <n v="29"/>
    <n v="1"/>
    <x v="6"/>
    <x v="1"/>
    <x v="3"/>
    <m/>
    <n v="2000"/>
    <n v="2000"/>
    <n v="5"/>
    <e v="#REF!"/>
    <n v="2024"/>
    <s v="abril"/>
  </r>
  <r>
    <s v="091404202400-43"/>
    <n v="9"/>
    <d v="2024-04-14T00:00:00"/>
    <d v="1899-12-30T17:49:00"/>
    <n v="38"/>
    <n v="1"/>
    <x v="10"/>
    <x v="1"/>
    <x v="1"/>
    <m/>
    <n v="3000"/>
    <n v="3000"/>
    <n v="5"/>
    <e v="#REF!"/>
    <n v="2024"/>
    <s v="abril"/>
  </r>
  <r>
    <s v="091404202400-43"/>
    <n v="9"/>
    <d v="2024-04-14T00:00:00"/>
    <d v="1899-12-30T17:50:00"/>
    <n v="30"/>
    <n v="1"/>
    <x v="41"/>
    <x v="1"/>
    <x v="3"/>
    <m/>
    <n v="4000"/>
    <n v="4000"/>
    <n v="5"/>
    <e v="#REF!"/>
    <n v="2024"/>
    <s v="abril"/>
  </r>
  <r>
    <s v="091404202400-43"/>
    <n v="9"/>
    <d v="2024-04-14T00:00:00"/>
    <d v="1899-12-30T17:56:00"/>
    <n v="38"/>
    <n v="1"/>
    <x v="10"/>
    <x v="1"/>
    <x v="1"/>
    <m/>
    <n v="3000"/>
    <n v="3000"/>
    <n v="5"/>
    <e v="#REF!"/>
    <n v="2024"/>
    <s v="abril"/>
  </r>
  <r>
    <s v="091404202400-43"/>
    <n v="9"/>
    <d v="2024-04-14T00:00:00"/>
    <d v="1899-12-30T17:58:00"/>
    <n v="39"/>
    <n v="1"/>
    <x v="16"/>
    <x v="1"/>
    <x v="1"/>
    <m/>
    <n v="4000"/>
    <n v="4000"/>
    <n v="5"/>
    <e v="#REF!"/>
    <n v="2024"/>
    <s v="abril"/>
  </r>
  <r>
    <s v="091404202400-43"/>
    <n v="9"/>
    <d v="2024-04-14T00:00:00"/>
    <d v="1899-12-30T18:10:00"/>
    <n v="39"/>
    <n v="1"/>
    <x v="16"/>
    <x v="1"/>
    <x v="1"/>
    <m/>
    <n v="4000"/>
    <n v="4000"/>
    <n v="5"/>
    <e v="#REF!"/>
    <n v="2024"/>
    <s v="abril"/>
  </r>
  <r>
    <s v="091404202400-43"/>
    <n v="9"/>
    <d v="2024-04-14T00:00:00"/>
    <d v="1899-12-30T18:22:00"/>
    <n v="38"/>
    <n v="2"/>
    <x v="10"/>
    <x v="1"/>
    <x v="1"/>
    <m/>
    <n v="3000"/>
    <n v="6000"/>
    <n v="5"/>
    <e v="#REF!"/>
    <n v="2024"/>
    <s v="abril"/>
  </r>
  <r>
    <s v="091404202400-43"/>
    <n v="9"/>
    <d v="2024-04-14T00:00:00"/>
    <d v="1899-12-30T18:32:00"/>
    <n v="30"/>
    <n v="1"/>
    <x v="41"/>
    <x v="1"/>
    <x v="3"/>
    <m/>
    <n v="4000"/>
    <n v="4000"/>
    <n v="5"/>
    <e v="#REF!"/>
    <n v="2024"/>
    <s v="abril"/>
  </r>
  <r>
    <s v="091404202400-43"/>
    <n v="9"/>
    <d v="2024-04-14T00:00:00"/>
    <d v="1899-12-30T18:37:00"/>
    <n v="38"/>
    <n v="2"/>
    <x v="10"/>
    <x v="1"/>
    <x v="1"/>
    <m/>
    <n v="3000"/>
    <n v="6000"/>
    <n v="5"/>
    <e v="#REF!"/>
    <n v="2024"/>
    <s v="abril"/>
  </r>
  <r>
    <s v="091404202400-43"/>
    <n v="9"/>
    <d v="2024-04-14T00:00:00"/>
    <d v="1899-12-30T18:47:00"/>
    <n v="39"/>
    <n v="4"/>
    <x v="16"/>
    <x v="1"/>
    <x v="1"/>
    <m/>
    <n v="4000"/>
    <n v="16000"/>
    <n v="5"/>
    <e v="#REF!"/>
    <n v="2024"/>
    <s v="abril"/>
  </r>
  <r>
    <s v="091404202400-43"/>
    <n v="9"/>
    <d v="2024-04-14T00:00:00"/>
    <d v="1899-12-30T19:01:00"/>
    <n v="53"/>
    <n v="1"/>
    <x v="20"/>
    <x v="2"/>
    <x v="5"/>
    <m/>
    <n v="75000"/>
    <n v="75000"/>
    <n v="5"/>
    <e v="#REF!"/>
    <n v="2024"/>
    <s v="abril"/>
  </r>
  <r>
    <s v="041404202420-39"/>
    <n v="4"/>
    <d v="2024-04-14T00:00:00"/>
    <d v="1899-12-30T20:39:00"/>
    <n v="15"/>
    <n v="1"/>
    <x v="4"/>
    <x v="1"/>
    <x v="2"/>
    <m/>
    <n v="12000"/>
    <n v="12000"/>
    <n v="5"/>
    <e v="#REF!"/>
    <n v="2024"/>
    <s v="abril"/>
  </r>
  <r>
    <s v="041404202420-39"/>
    <n v="4"/>
    <d v="2024-04-14T00:00:00"/>
    <d v="1899-12-30T20:39:00"/>
    <n v="17"/>
    <n v="1"/>
    <x v="42"/>
    <x v="1"/>
    <x v="2"/>
    <m/>
    <n v="12000"/>
    <n v="12000"/>
    <n v="5"/>
    <e v="#REF!"/>
    <n v="2024"/>
    <s v="abril"/>
  </r>
  <r>
    <s v="031404202420-50"/>
    <n v="3"/>
    <d v="2024-04-14T00:00:00"/>
    <d v="1899-12-30T20:50:00"/>
    <n v="38"/>
    <n v="1"/>
    <x v="10"/>
    <x v="1"/>
    <x v="1"/>
    <m/>
    <n v="3000"/>
    <n v="3000"/>
    <n v="5"/>
    <e v="#REF!"/>
    <n v="2024"/>
    <s v="abril"/>
  </r>
  <r>
    <s v="031404202420-50"/>
    <n v="3"/>
    <d v="2024-04-14T00:00:00"/>
    <d v="1899-12-30T21:05:00"/>
    <n v="38"/>
    <n v="1"/>
    <x v="10"/>
    <x v="1"/>
    <x v="1"/>
    <m/>
    <n v="3000"/>
    <n v="3000"/>
    <n v="5"/>
    <e v="#REF!"/>
    <n v="2024"/>
    <s v="abril"/>
  </r>
  <r>
    <s v="031404202420-50"/>
    <n v="3"/>
    <d v="2024-04-14T00:00:00"/>
    <d v="1899-12-30T21:26:00"/>
    <n v="38"/>
    <n v="1"/>
    <x v="10"/>
    <x v="1"/>
    <x v="1"/>
    <m/>
    <n v="3000"/>
    <n v="3000"/>
    <n v="5"/>
    <e v="#REF!"/>
    <n v="2024"/>
    <s v="abril"/>
  </r>
  <r>
    <s v="031404202420-50"/>
    <n v="3"/>
    <d v="2024-04-14T00:00:00"/>
    <d v="1899-12-30T21:52:00"/>
    <n v="38"/>
    <n v="1"/>
    <x v="10"/>
    <x v="1"/>
    <x v="1"/>
    <m/>
    <n v="3000"/>
    <n v="3000"/>
    <n v="5"/>
    <e v="#REF!"/>
    <n v="2024"/>
    <s v="abril"/>
  </r>
  <r>
    <s v="051404202419-05"/>
    <n v="5"/>
    <d v="2024-04-14T00:00:00"/>
    <d v="1899-12-30T19:05:00"/>
    <n v="38"/>
    <n v="2"/>
    <x v="10"/>
    <x v="1"/>
    <x v="1"/>
    <m/>
    <n v="3000"/>
    <n v="6000"/>
    <n v="5"/>
    <e v="#REF!"/>
    <n v="2024"/>
    <s v="abril"/>
  </r>
  <r>
    <s v="051404202419-05"/>
    <n v="5"/>
    <d v="2024-04-14T00:00:00"/>
    <d v="1899-12-30T19:11:00"/>
    <n v="30"/>
    <n v="1"/>
    <x v="41"/>
    <x v="1"/>
    <x v="3"/>
    <m/>
    <n v="4000"/>
    <n v="4000"/>
    <n v="5"/>
    <e v="#REF!"/>
    <n v="2024"/>
    <s v="abril"/>
  </r>
  <r>
    <s v="051404202419-05"/>
    <n v="5"/>
    <d v="2024-04-14T00:00:00"/>
    <d v="1899-12-30T19:28:00"/>
    <n v="38"/>
    <n v="2"/>
    <x v="10"/>
    <x v="1"/>
    <x v="1"/>
    <m/>
    <n v="3000"/>
    <n v="6000"/>
    <n v="5"/>
    <e v="#REF!"/>
    <n v="2024"/>
    <s v="abril"/>
  </r>
  <r>
    <s v="051404202419-05"/>
    <n v="5"/>
    <d v="2024-04-14T00:00:00"/>
    <d v="1899-12-30T19:32:00"/>
    <n v="38"/>
    <n v="2"/>
    <x v="10"/>
    <x v="1"/>
    <x v="1"/>
    <m/>
    <n v="3000"/>
    <n v="6000"/>
    <n v="5"/>
    <e v="#REF!"/>
    <n v="2024"/>
    <s v="abril"/>
  </r>
  <r>
    <s v="051404202419-05"/>
    <n v="5"/>
    <d v="2024-04-14T00:00:00"/>
    <d v="1899-12-30T19:52:00"/>
    <n v="30"/>
    <n v="1"/>
    <x v="41"/>
    <x v="1"/>
    <x v="3"/>
    <m/>
    <n v="4000"/>
    <n v="4000"/>
    <n v="5"/>
    <e v="#REF!"/>
    <n v="2024"/>
    <s v="abril"/>
  </r>
  <r>
    <s v="051404202419-05"/>
    <n v="5"/>
    <d v="2024-04-14T00:00:00"/>
    <d v="1899-12-30T19:55:00"/>
    <n v="38"/>
    <n v="2"/>
    <x v="10"/>
    <x v="1"/>
    <x v="1"/>
    <m/>
    <n v="3000"/>
    <n v="6000"/>
    <n v="5"/>
    <e v="#REF!"/>
    <n v="2024"/>
    <s v="abril"/>
  </r>
  <r>
    <s v="051404202419-05"/>
    <n v="5"/>
    <d v="2024-04-14T00:00:00"/>
    <d v="1899-12-30T20:24:00"/>
    <n v="38"/>
    <n v="1"/>
    <x v="10"/>
    <x v="1"/>
    <x v="1"/>
    <m/>
    <n v="3000"/>
    <n v="3000"/>
    <n v="5"/>
    <e v="#REF!"/>
    <n v="2024"/>
    <s v="abril"/>
  </r>
  <r>
    <s v="051404202419-05"/>
    <n v="5"/>
    <d v="2024-04-14T00:00:00"/>
    <d v="1899-12-30T20:29:00"/>
    <n v="38"/>
    <n v="3"/>
    <x v="10"/>
    <x v="1"/>
    <x v="1"/>
    <m/>
    <n v="3000"/>
    <n v="9000"/>
    <n v="5"/>
    <e v="#REF!"/>
    <n v="2024"/>
    <s v="abril"/>
  </r>
  <r>
    <s v="051404202419-05"/>
    <n v="5"/>
    <d v="2024-04-14T00:00:00"/>
    <d v="1899-12-30T20:29:00"/>
    <n v="38"/>
    <n v="1"/>
    <x v="10"/>
    <x v="1"/>
    <x v="1"/>
    <m/>
    <n v="3000"/>
    <n v="3000"/>
    <n v="5"/>
    <e v="#REF!"/>
    <n v="2024"/>
    <s v="abril"/>
  </r>
  <r>
    <s v="051404202419-05"/>
    <n v="5"/>
    <d v="2024-04-14T00:00:00"/>
    <d v="1899-12-30T20:29:00"/>
    <n v="20"/>
    <n v="2"/>
    <x v="24"/>
    <x v="1"/>
    <x v="2"/>
    <m/>
    <n v="10000"/>
    <n v="20000"/>
    <n v="5"/>
    <e v="#REF!"/>
    <n v="2024"/>
    <s v="abril"/>
  </r>
  <r>
    <s v="051404202419-05"/>
    <n v="5"/>
    <d v="2024-04-14T00:00:00"/>
    <d v="1899-12-30T20:50:00"/>
    <n v="38"/>
    <n v="2"/>
    <x v="10"/>
    <x v="1"/>
    <x v="1"/>
    <m/>
    <n v="3000"/>
    <n v="6000"/>
    <n v="5"/>
    <e v="#REF!"/>
    <n v="2024"/>
    <s v="abril"/>
  </r>
  <r>
    <s v="051404202419-05"/>
    <n v="5"/>
    <d v="2024-04-14T00:00:00"/>
    <d v="1899-12-30T21:13:00"/>
    <n v="38"/>
    <n v="2"/>
    <x v="10"/>
    <x v="1"/>
    <x v="1"/>
    <m/>
    <n v="3000"/>
    <n v="6000"/>
    <n v="5"/>
    <e v="#REF!"/>
    <n v="2024"/>
    <s v="abril"/>
  </r>
  <r>
    <s v="051404202419-05"/>
    <n v="5"/>
    <d v="2024-04-14T00:00:00"/>
    <d v="1899-12-30T21:26:00"/>
    <n v="20"/>
    <n v="1"/>
    <x v="24"/>
    <x v="1"/>
    <x v="2"/>
    <m/>
    <n v="10000"/>
    <n v="10000"/>
    <n v="5"/>
    <e v="#REF!"/>
    <n v="2024"/>
    <s v="abril"/>
  </r>
  <r>
    <s v="051404202419-05"/>
    <n v="5"/>
    <d v="2024-04-14T00:00:00"/>
    <d v="1899-12-30T21:44:00"/>
    <n v="20"/>
    <n v="1"/>
    <x v="24"/>
    <x v="1"/>
    <x v="2"/>
    <m/>
    <n v="10000"/>
    <n v="10000"/>
    <n v="5"/>
    <e v="#REF!"/>
    <n v="2024"/>
    <s v="abril"/>
  </r>
  <r>
    <s v="051404202419-05"/>
    <n v="5"/>
    <d v="2024-04-14T00:00:00"/>
    <d v="1899-12-30T21:44:00"/>
    <n v="38"/>
    <n v="4"/>
    <x v="10"/>
    <x v="1"/>
    <x v="1"/>
    <m/>
    <n v="3000"/>
    <n v="12000"/>
    <n v="5"/>
    <e v="#REF!"/>
    <n v="2024"/>
    <s v="abril"/>
  </r>
  <r>
    <s v="051404202419-05"/>
    <n v="5"/>
    <d v="2024-04-14T00:00:00"/>
    <d v="1899-12-30T22:09:00"/>
    <n v="38"/>
    <n v="3"/>
    <x v="10"/>
    <x v="1"/>
    <x v="1"/>
    <m/>
    <n v="3000"/>
    <n v="9000"/>
    <n v="5"/>
    <e v="#REF!"/>
    <n v="2024"/>
    <s v="abril"/>
  </r>
  <r>
    <s v="091404202422-14"/>
    <n v="9"/>
    <d v="2024-04-14T00:00:00"/>
    <d v="1899-12-30T22:14:00"/>
    <n v="15"/>
    <n v="1"/>
    <x v="4"/>
    <x v="1"/>
    <x v="2"/>
    <m/>
    <n v="12000"/>
    <n v="12000"/>
    <n v="5"/>
    <e v="#REF!"/>
    <n v="2024"/>
    <s v="abril"/>
  </r>
  <r>
    <s v="091404202422-14"/>
    <n v="9"/>
    <d v="2024-04-14T00:00:00"/>
    <d v="1899-12-30T22:14:00"/>
    <n v="93"/>
    <n v="1"/>
    <x v="32"/>
    <x v="1"/>
    <x v="3"/>
    <m/>
    <n v="4000"/>
    <n v="4000"/>
    <n v="5"/>
    <e v="#REF!"/>
    <n v="2024"/>
    <s v="abril"/>
  </r>
  <r>
    <s v="031404202420-50"/>
    <n v="3"/>
    <d v="2024-04-14T00:00:00"/>
    <d v="1899-12-30T22:15:00"/>
    <n v="38"/>
    <n v="1"/>
    <x v="10"/>
    <x v="1"/>
    <x v="1"/>
    <m/>
    <n v="3000"/>
    <n v="3000"/>
    <n v="5"/>
    <e v="#REF!"/>
    <n v="2024"/>
    <s v="abril"/>
  </r>
  <r>
    <s v="091404202422-34"/>
    <n v="9"/>
    <d v="2024-04-14T00:00:00"/>
    <d v="1899-12-30T22:34:00"/>
    <n v="49"/>
    <n v="1"/>
    <x v="30"/>
    <x v="2"/>
    <x v="5"/>
    <m/>
    <n v="70000"/>
    <n v="70000"/>
    <n v="5"/>
    <e v="#REF!"/>
    <n v="2024"/>
    <s v="abril"/>
  </r>
  <r>
    <s v="091404202422-34"/>
    <n v="9"/>
    <d v="2024-04-14T00:00:00"/>
    <d v="1899-12-30T22:48:00"/>
    <n v="38"/>
    <n v="4"/>
    <x v="10"/>
    <x v="1"/>
    <x v="1"/>
    <m/>
    <n v="3000"/>
    <n v="12000"/>
    <n v="5"/>
    <e v="#REF!"/>
    <n v="2024"/>
    <s v="abril"/>
  </r>
  <r>
    <s v="051404202422-33"/>
    <n v="5"/>
    <d v="2024-04-14T00:00:00"/>
    <d v="1899-12-30T22:34:00"/>
    <n v="20"/>
    <n v="3"/>
    <x v="24"/>
    <x v="1"/>
    <x v="2"/>
    <m/>
    <n v="10000"/>
    <n v="30000"/>
    <n v="5"/>
    <e v="#REF!"/>
    <n v="2024"/>
    <s v="abril"/>
  </r>
  <r>
    <s v="051404202422-33"/>
    <n v="5"/>
    <d v="2024-04-14T00:00:00"/>
    <d v="1899-12-30T22:34:00"/>
    <n v="30"/>
    <n v="2"/>
    <x v="41"/>
    <x v="1"/>
    <x v="3"/>
    <m/>
    <n v="4000"/>
    <n v="8000"/>
    <n v="5"/>
    <e v="#REF!"/>
    <n v="2024"/>
    <s v="abril"/>
  </r>
  <r>
    <s v="051404202422-33"/>
    <n v="5"/>
    <d v="2024-04-14T00:00:00"/>
    <d v="1899-12-30T23:10:00"/>
    <n v="38"/>
    <n v="20"/>
    <x v="10"/>
    <x v="1"/>
    <x v="1"/>
    <m/>
    <n v="3000"/>
    <n v="60000"/>
    <n v="5"/>
    <e v="#REF!"/>
    <n v="2024"/>
    <s v="abril"/>
  </r>
  <r>
    <s v="051404202422-33"/>
    <n v="5"/>
    <d v="2024-04-14T00:00:00"/>
    <d v="1899-12-30T23:11:00"/>
    <n v="38"/>
    <n v="2"/>
    <x v="10"/>
    <x v="1"/>
    <x v="1"/>
    <m/>
    <n v="3000"/>
    <n v="6000"/>
    <n v="5"/>
    <e v="#REF!"/>
    <n v="2024"/>
    <s v="abril"/>
  </r>
  <r>
    <s v="051404202422-33"/>
    <n v="5"/>
    <d v="2024-04-14T00:00:00"/>
    <d v="1899-12-30T23:13:00"/>
    <n v="38"/>
    <n v="2"/>
    <x v="10"/>
    <x v="1"/>
    <x v="1"/>
    <m/>
    <n v="3000"/>
    <n v="6000"/>
    <n v="5"/>
    <e v="#REF!"/>
    <n v="2024"/>
    <s v="abril"/>
  </r>
  <r>
    <s v="051404202422-33"/>
    <n v="5"/>
    <d v="2024-04-14T00:00:00"/>
    <d v="1899-12-30T23:14:00"/>
    <n v="38"/>
    <n v="1"/>
    <x v="10"/>
    <x v="1"/>
    <x v="1"/>
    <m/>
    <n v="3000"/>
    <n v="3000"/>
    <n v="5"/>
    <e v="#REF!"/>
    <n v="2024"/>
    <s v="abril"/>
  </r>
  <r>
    <s v="051404202422-33"/>
    <n v="5"/>
    <d v="2024-04-14T00:00:00"/>
    <d v="1899-12-30T23:22:00"/>
    <n v="38"/>
    <n v="1"/>
    <x v="10"/>
    <x v="1"/>
    <x v="1"/>
    <m/>
    <n v="3000"/>
    <n v="3000"/>
    <n v="5"/>
    <e v="#REF!"/>
    <n v="2024"/>
    <s v="abril"/>
  </r>
  <r>
    <s v="091404202423-32"/>
    <n v="9"/>
    <d v="2024-04-14T00:00:00"/>
    <d v="1899-12-30T23:32:00"/>
    <n v="20"/>
    <n v="1"/>
    <x v="24"/>
    <x v="1"/>
    <x v="2"/>
    <m/>
    <n v="10000"/>
    <n v="10000"/>
    <n v="5"/>
    <e v="#REF!"/>
    <n v="2024"/>
    <s v="abril"/>
  </r>
  <r>
    <s v="091404202423-32"/>
    <n v="9"/>
    <d v="2024-04-14T00:00:00"/>
    <d v="1899-12-30T23:32:00"/>
    <n v="93"/>
    <n v="1"/>
    <x v="32"/>
    <x v="1"/>
    <x v="3"/>
    <m/>
    <n v="4000"/>
    <n v="4000"/>
    <n v="5"/>
    <e v="#REF!"/>
    <n v="2024"/>
    <s v="abril"/>
  </r>
  <r>
    <s v="051704202420-32"/>
    <n v="5"/>
    <d v="2024-04-17T00:00:00"/>
    <d v="1899-12-30T20:32:00"/>
    <n v="407"/>
    <n v="1"/>
    <x v="43"/>
    <x v="0"/>
    <x v="0"/>
    <m/>
    <n v="12000"/>
    <n v="12000"/>
    <n v="5"/>
    <e v="#REF!"/>
    <n v="2024"/>
    <s v="abril"/>
  </r>
  <r>
    <s v="051704202420-32"/>
    <n v="5"/>
    <d v="2024-04-17T00:00:00"/>
    <d v="1899-12-30T20:32:00"/>
    <n v="411"/>
    <n v="1"/>
    <x v="44"/>
    <x v="0"/>
    <x v="0"/>
    <m/>
    <n v="12000"/>
    <n v="12000"/>
    <n v="5"/>
    <e v="#REF!"/>
    <n v="2024"/>
    <s v="abril"/>
  </r>
  <r>
    <s v="051704202420-32"/>
    <n v="5"/>
    <d v="2024-04-17T00:00:00"/>
    <d v="1899-12-30T20:32:00"/>
    <n v="401"/>
    <n v="1"/>
    <x v="45"/>
    <x v="0"/>
    <x v="0"/>
    <m/>
    <n v="16000"/>
    <n v="16000"/>
    <n v="5"/>
    <e v="#REF!"/>
    <n v="2024"/>
    <s v="abril"/>
  </r>
  <r>
    <s v="051704202420-32"/>
    <n v="5"/>
    <d v="2024-04-17T00:00:00"/>
    <d v="1899-12-30T20:32:00"/>
    <n v="407"/>
    <n v="1"/>
    <x v="43"/>
    <x v="0"/>
    <x v="0"/>
    <m/>
    <n v="12000"/>
    <n v="12000"/>
    <n v="5"/>
    <e v="#REF!"/>
    <n v="2024"/>
    <s v="abril"/>
  </r>
  <r>
    <s v="051704202420-32"/>
    <n v="5"/>
    <d v="2024-04-17T00:00:00"/>
    <d v="1899-12-30T21:28:00"/>
    <n v="412"/>
    <n v="1"/>
    <x v="46"/>
    <x v="0"/>
    <x v="0"/>
    <m/>
    <n v="10000"/>
    <n v="10000"/>
    <n v="5"/>
    <e v="#REF!"/>
    <n v="2024"/>
    <s v="abril"/>
  </r>
  <r>
    <s v="051704202420-32"/>
    <n v="5"/>
    <d v="2024-04-17T00:00:00"/>
    <d v="1899-12-30T21:28:00"/>
    <n v="412"/>
    <n v="1"/>
    <x v="46"/>
    <x v="0"/>
    <x v="0"/>
    <m/>
    <n v="10000"/>
    <n v="10000"/>
    <n v="5"/>
    <e v="#REF!"/>
    <n v="2024"/>
    <s v="abril"/>
  </r>
  <r>
    <s v="061704202421-28"/>
    <n v="6"/>
    <d v="2024-04-17T00:00:00"/>
    <d v="1899-12-30T21:28:00"/>
    <n v="43"/>
    <n v="1"/>
    <x v="18"/>
    <x v="1"/>
    <x v="1"/>
    <m/>
    <n v="8000"/>
    <n v="8000"/>
    <n v="5"/>
    <e v="#REF!"/>
    <n v="2024"/>
    <s v="abril"/>
  </r>
  <r>
    <s v="061704202421-28"/>
    <n v="6"/>
    <d v="2024-04-17T00:00:00"/>
    <d v="1899-12-30T21:29:00"/>
    <n v="20"/>
    <n v="1"/>
    <x v="24"/>
    <x v="1"/>
    <x v="2"/>
    <m/>
    <n v="10000"/>
    <n v="10000"/>
    <n v="5"/>
    <e v="#REF!"/>
    <n v="2024"/>
    <s v="abril"/>
  </r>
  <r>
    <s v="061704202421-28"/>
    <n v="6"/>
    <d v="2024-04-17T00:00:00"/>
    <d v="1899-12-30T21:30:00"/>
    <n v="43"/>
    <n v="1"/>
    <x v="18"/>
    <x v="1"/>
    <x v="1"/>
    <m/>
    <n v="8000"/>
    <n v="8000"/>
    <n v="5"/>
    <e v="#REF!"/>
    <n v="2024"/>
    <s v="abril"/>
  </r>
  <r>
    <s v="061704202421-28"/>
    <n v="6"/>
    <d v="2024-04-17T00:00:00"/>
    <d v="1899-12-30T21:55:00"/>
    <n v="43"/>
    <n v="1"/>
    <x v="18"/>
    <x v="1"/>
    <x v="1"/>
    <m/>
    <n v="8000"/>
    <n v="8000"/>
    <n v="5"/>
    <e v="#REF!"/>
    <n v="2024"/>
    <s v="abril"/>
  </r>
  <r>
    <s v="061704202421-28"/>
    <n v="6"/>
    <d v="2024-04-17T00:00:00"/>
    <d v="1899-12-30T22:19:00"/>
    <n v="43"/>
    <n v="1"/>
    <x v="18"/>
    <x v="1"/>
    <x v="1"/>
    <m/>
    <n v="8000"/>
    <n v="8000"/>
    <n v="5"/>
    <e v="#REF!"/>
    <n v="2024"/>
    <s v="abril"/>
  </r>
  <r>
    <s v="061704202421-28"/>
    <n v="6"/>
    <d v="2024-04-17T00:00:00"/>
    <d v="1899-12-30T23:03:00"/>
    <n v="43"/>
    <n v="1"/>
    <x v="18"/>
    <x v="1"/>
    <x v="1"/>
    <m/>
    <n v="8000"/>
    <n v="8000"/>
    <n v="5"/>
    <e v="#REF!"/>
    <n v="2024"/>
    <s v="abril"/>
  </r>
  <r>
    <s v="061704202421-28"/>
    <n v="6"/>
    <d v="2024-04-17T00:00:00"/>
    <d v="1899-12-30T23:05:00"/>
    <n v="43"/>
    <n v="1"/>
    <x v="18"/>
    <x v="1"/>
    <x v="1"/>
    <m/>
    <n v="8000"/>
    <n v="8000"/>
    <n v="5"/>
    <e v="#REF!"/>
    <n v="2024"/>
    <s v="abril"/>
  </r>
  <r>
    <s v="061704202421-28"/>
    <n v="6"/>
    <d v="2024-04-17T00:00:00"/>
    <d v="1899-12-30T23:35:00"/>
    <n v="43"/>
    <n v="1"/>
    <x v="18"/>
    <x v="1"/>
    <x v="1"/>
    <m/>
    <n v="8000"/>
    <n v="8000"/>
    <n v="5"/>
    <e v="#REF!"/>
    <n v="2024"/>
    <s v="abril"/>
  </r>
  <r>
    <s v="061704202421-28"/>
    <n v="6"/>
    <d v="2024-04-17T00:00:00"/>
    <d v="1899-12-30T23:35:00"/>
    <n v="43"/>
    <n v="1"/>
    <x v="18"/>
    <x v="1"/>
    <x v="1"/>
    <m/>
    <n v="8000"/>
    <n v="8000"/>
    <n v="5"/>
    <e v="#REF!"/>
    <n v="2024"/>
    <s v="abril"/>
  </r>
  <r>
    <s v="031704202421-34"/>
    <n v="3"/>
    <d v="2024-04-17T00:00:00"/>
    <d v="1899-12-30T21:34:00"/>
    <n v="413"/>
    <n v="1"/>
    <x v="1"/>
    <x v="0"/>
    <x v="0"/>
    <m/>
    <n v="17000"/>
    <n v="17000"/>
    <n v="5"/>
    <e v="#REF!"/>
    <n v="2024"/>
    <s v="abril"/>
  </r>
  <r>
    <s v="031704202421-34"/>
    <n v="3"/>
    <d v="2024-04-17T00:00:00"/>
    <d v="1899-12-30T21:34:00"/>
    <n v="410"/>
    <n v="1"/>
    <x v="0"/>
    <x v="0"/>
    <x v="0"/>
    <m/>
    <n v="17000"/>
    <n v="17000"/>
    <n v="5"/>
    <e v="#REF!"/>
    <n v="2024"/>
    <s v="abril"/>
  </r>
  <r>
    <s v="091804202419-41"/>
    <n v="9"/>
    <d v="2024-04-18T00:00:00"/>
    <d v="1899-12-30T19:41:00"/>
    <n v="30"/>
    <n v="1"/>
    <x v="41"/>
    <x v="1"/>
    <x v="3"/>
    <m/>
    <n v="4000"/>
    <n v="4000"/>
    <n v="5"/>
    <e v="#REF!"/>
    <n v="2024"/>
    <s v="abril"/>
  </r>
  <r>
    <s v="011804202420-41"/>
    <n v="1"/>
    <d v="2024-04-18T00:00:00"/>
    <d v="1899-12-30T20:44:00"/>
    <n v="23"/>
    <n v="1"/>
    <x v="14"/>
    <x v="1"/>
    <x v="6"/>
    <m/>
    <n v="6000"/>
    <n v="6000"/>
    <n v="5"/>
    <e v="#REF!"/>
    <n v="2024"/>
    <s v="abril"/>
  </r>
  <r>
    <s v="011804202420-41"/>
    <n v="1"/>
    <d v="2024-04-18T00:00:00"/>
    <d v="1899-12-30T20:57:00"/>
    <n v="38"/>
    <n v="7"/>
    <x v="10"/>
    <x v="1"/>
    <x v="1"/>
    <m/>
    <n v="3000"/>
    <n v="21000"/>
    <n v="5"/>
    <e v="#REF!"/>
    <n v="2024"/>
    <s v="abril"/>
  </r>
  <r>
    <s v="011804202420-41"/>
    <n v="1"/>
    <d v="2024-04-18T00:00:00"/>
    <d v="1899-12-30T21:11:00"/>
    <n v="38"/>
    <n v="5"/>
    <x v="10"/>
    <x v="1"/>
    <x v="1"/>
    <m/>
    <n v="3000"/>
    <n v="15000"/>
    <n v="5"/>
    <e v="#REF!"/>
    <n v="2024"/>
    <s v="abril"/>
  </r>
  <r>
    <s v="011804202420-41"/>
    <n v="1"/>
    <d v="2024-04-18T00:00:00"/>
    <d v="1899-12-30T21:32:00"/>
    <n v="38"/>
    <n v="4"/>
    <x v="10"/>
    <x v="1"/>
    <x v="1"/>
    <m/>
    <n v="3000"/>
    <n v="12000"/>
    <n v="5"/>
    <e v="#REF!"/>
    <n v="2024"/>
    <s v="abril"/>
  </r>
  <r>
    <s v="011804202420-41"/>
    <n v="1"/>
    <d v="2024-04-18T00:00:00"/>
    <d v="1899-12-30T21:54:00"/>
    <n v="38"/>
    <n v="4"/>
    <x v="10"/>
    <x v="1"/>
    <x v="1"/>
    <m/>
    <n v="3000"/>
    <n v="12000"/>
    <n v="5"/>
    <e v="#REF!"/>
    <n v="2024"/>
    <s v="abril"/>
  </r>
  <r>
    <s v="011804202420-41"/>
    <n v="1"/>
    <d v="2024-04-18T00:00:00"/>
    <d v="1899-12-30T21:56:00"/>
    <n v="20"/>
    <n v="1"/>
    <x v="24"/>
    <x v="1"/>
    <x v="2"/>
    <m/>
    <n v="10000"/>
    <n v="10000"/>
    <n v="5"/>
    <e v="#REF!"/>
    <n v="2024"/>
    <s v="abril"/>
  </r>
  <r>
    <s v="011804202420-41"/>
    <n v="1"/>
    <d v="2024-04-18T00:00:00"/>
    <d v="1899-12-30T22:03:00"/>
    <n v="38"/>
    <n v="2"/>
    <x v="10"/>
    <x v="1"/>
    <x v="1"/>
    <m/>
    <n v="3000"/>
    <n v="6000"/>
    <n v="5"/>
    <e v="#REF!"/>
    <n v="2024"/>
    <s v="abril"/>
  </r>
  <r>
    <s v="011804202420-41"/>
    <n v="1"/>
    <d v="2024-04-18T00:00:00"/>
    <d v="1899-12-30T22:05:00"/>
    <n v="38"/>
    <n v="1"/>
    <x v="10"/>
    <x v="1"/>
    <x v="1"/>
    <m/>
    <n v="3000"/>
    <n v="3000"/>
    <n v="5"/>
    <e v="#REF!"/>
    <n v="2024"/>
    <s v="abril"/>
  </r>
  <r>
    <s v="011804202420-41"/>
    <n v="1"/>
    <d v="2024-04-18T00:00:00"/>
    <d v="1899-12-30T22:09:00"/>
    <n v="38"/>
    <n v="1"/>
    <x v="10"/>
    <x v="1"/>
    <x v="1"/>
    <m/>
    <n v="3000"/>
    <n v="3000"/>
    <n v="5"/>
    <e v="#REF!"/>
    <n v="2024"/>
    <s v="abril"/>
  </r>
  <r>
    <s v="011804202420-41"/>
    <n v="1"/>
    <d v="2024-04-18T00:00:00"/>
    <d v="1899-12-30T22:10:00"/>
    <n v="38"/>
    <n v="2"/>
    <x v="10"/>
    <x v="1"/>
    <x v="1"/>
    <m/>
    <n v="3000"/>
    <n v="6000"/>
    <n v="5"/>
    <e v="#REF!"/>
    <n v="2024"/>
    <s v="abril"/>
  </r>
  <r>
    <s v="011804202422-20"/>
    <n v="1"/>
    <d v="2024-04-18T00:00:00"/>
    <d v="1899-12-30T22:20:00"/>
    <n v="38"/>
    <n v="6"/>
    <x v="10"/>
    <x v="1"/>
    <x v="1"/>
    <m/>
    <n v="3000"/>
    <n v="18000"/>
    <n v="5"/>
    <e v="#REF!"/>
    <n v="2024"/>
    <s v="abril"/>
  </r>
  <r>
    <s v="011804202422-20"/>
    <n v="1"/>
    <d v="2024-04-18T00:00:00"/>
    <d v="1899-12-30T22:37:00"/>
    <n v="38"/>
    <n v="5"/>
    <x v="10"/>
    <x v="1"/>
    <x v="1"/>
    <m/>
    <n v="3000"/>
    <n v="15000"/>
    <n v="5"/>
    <e v="#REF!"/>
    <n v="2024"/>
    <s v="abril"/>
  </r>
  <r>
    <s v="021804202421-22"/>
    <n v="2"/>
    <d v="2024-04-18T00:00:00"/>
    <d v="1899-12-30T21:22:00"/>
    <n v="49"/>
    <n v="1"/>
    <x v="30"/>
    <x v="2"/>
    <x v="5"/>
    <m/>
    <n v="70000"/>
    <n v="70000"/>
    <n v="5"/>
    <e v="#REF!"/>
    <n v="2024"/>
    <s v="abril"/>
  </r>
  <r>
    <s v="011804202422-20"/>
    <n v="1"/>
    <d v="2024-04-18T00:00:00"/>
    <d v="1899-12-30T22:39:00"/>
    <n v="38"/>
    <n v="1"/>
    <x v="10"/>
    <x v="1"/>
    <x v="1"/>
    <m/>
    <n v="3000"/>
    <n v="3000"/>
    <n v="5"/>
    <e v="#REF!"/>
    <n v="2024"/>
    <s v="abril"/>
  </r>
  <r>
    <s v="021804202422-52"/>
    <n v="2"/>
    <d v="2024-04-18T00:00:00"/>
    <d v="1899-12-30T22:52:00"/>
    <n v="49"/>
    <n v="1"/>
    <x v="30"/>
    <x v="2"/>
    <x v="5"/>
    <m/>
    <n v="70000"/>
    <n v="70000"/>
    <n v="5"/>
    <e v="#REF!"/>
    <n v="2024"/>
    <s v="abril"/>
  </r>
  <r>
    <s v="031804202423-03"/>
    <n v="3"/>
    <d v="2024-04-18T00:00:00"/>
    <d v="1899-12-30T23:03:00"/>
    <n v="39"/>
    <n v="2"/>
    <x v="16"/>
    <x v="1"/>
    <x v="1"/>
    <m/>
    <n v="4000"/>
    <n v="8000"/>
    <n v="5"/>
    <e v="#REF!"/>
    <n v="2024"/>
    <s v="abril"/>
  </r>
  <r>
    <s v="011904202419-48"/>
    <n v="1"/>
    <d v="2024-04-19T00:00:00"/>
    <d v="1899-12-30T19:48:00"/>
    <n v="2"/>
    <n v="1"/>
    <x v="47"/>
    <x v="1"/>
    <x v="0"/>
    <m/>
    <n v="10000"/>
    <n v="10000"/>
    <n v="5"/>
    <e v="#REF!"/>
    <n v="2024"/>
    <s v="abril"/>
  </r>
  <r>
    <s v="041904202420-40"/>
    <n v="4"/>
    <d v="2024-04-19T00:00:00"/>
    <d v="1899-12-30T20:40:00"/>
    <n v="44"/>
    <n v="1"/>
    <x v="15"/>
    <x v="1"/>
    <x v="1"/>
    <m/>
    <n v="4000"/>
    <n v="4000"/>
    <n v="5"/>
    <e v="#REF!"/>
    <n v="2024"/>
    <s v="abril"/>
  </r>
  <r>
    <s v="041904202420-40"/>
    <n v="4"/>
    <d v="2024-04-19T00:00:00"/>
    <d v="1899-12-30T20:54:00"/>
    <n v="44"/>
    <n v="1"/>
    <x v="15"/>
    <x v="1"/>
    <x v="1"/>
    <m/>
    <n v="4000"/>
    <n v="4000"/>
    <n v="5"/>
    <e v="#REF!"/>
    <n v="2024"/>
    <s v="abril"/>
  </r>
  <r>
    <s v="041904202420-40"/>
    <n v="4"/>
    <d v="2024-04-19T00:00:00"/>
    <d v="1899-12-30T21:06:00"/>
    <n v="44"/>
    <n v="1"/>
    <x v="15"/>
    <x v="1"/>
    <x v="1"/>
    <m/>
    <n v="4000"/>
    <n v="4000"/>
    <n v="5"/>
    <e v="#REF!"/>
    <n v="2024"/>
    <s v="abril"/>
  </r>
  <r>
    <s v="041904202420-40"/>
    <n v="4"/>
    <d v="2024-04-19T00:00:00"/>
    <d v="1899-12-30T21:31:00"/>
    <n v="44"/>
    <n v="1"/>
    <x v="15"/>
    <x v="1"/>
    <x v="1"/>
    <m/>
    <n v="4000"/>
    <n v="4000"/>
    <n v="5"/>
    <e v="#REF!"/>
    <n v="2024"/>
    <s v="abril"/>
  </r>
  <r>
    <s v="041904202420-40"/>
    <n v="4"/>
    <d v="2024-04-19T00:00:00"/>
    <d v="1899-12-30T21:41:00"/>
    <n v="44"/>
    <n v="1"/>
    <x v="15"/>
    <x v="1"/>
    <x v="1"/>
    <m/>
    <n v="4000"/>
    <n v="4000"/>
    <n v="5"/>
    <e v="#REF!"/>
    <n v="2024"/>
    <s v="abril"/>
  </r>
  <r>
    <s v="031904202420-39"/>
    <n v="3"/>
    <d v="2024-04-19T00:00:00"/>
    <d v="1899-12-30T20:39:00"/>
    <n v="40"/>
    <n v="1"/>
    <x v="29"/>
    <x v="1"/>
    <x v="1"/>
    <m/>
    <n v="3500"/>
    <n v="3500"/>
    <n v="5"/>
    <e v="#REF!"/>
    <n v="2024"/>
    <s v="abril"/>
  </r>
  <r>
    <s v="031904202420-39"/>
    <n v="3"/>
    <d v="2024-04-19T00:00:00"/>
    <d v="1899-12-30T20:54:00"/>
    <n v="40"/>
    <n v="1"/>
    <x v="29"/>
    <x v="1"/>
    <x v="1"/>
    <m/>
    <n v="3500"/>
    <n v="3500"/>
    <n v="5"/>
    <e v="#REF!"/>
    <n v="2024"/>
    <s v="abril"/>
  </r>
  <r>
    <s v="031904202420-39"/>
    <n v="3"/>
    <d v="2024-04-19T00:00:00"/>
    <d v="1899-12-30T21:04:00"/>
    <n v="40"/>
    <n v="1"/>
    <x v="29"/>
    <x v="1"/>
    <x v="1"/>
    <m/>
    <n v="3500"/>
    <n v="3500"/>
    <n v="5"/>
    <e v="#REF!"/>
    <n v="2024"/>
    <s v="abril"/>
  </r>
  <r>
    <s v="031904202420-39"/>
    <n v="3"/>
    <d v="2024-04-19T00:00:00"/>
    <d v="1899-12-30T21:31:00"/>
    <n v="40"/>
    <n v="1"/>
    <x v="29"/>
    <x v="1"/>
    <x v="1"/>
    <m/>
    <n v="3500"/>
    <n v="3500"/>
    <n v="5"/>
    <e v="#REF!"/>
    <n v="2024"/>
    <s v="abril"/>
  </r>
  <r>
    <s v="031904202420-39"/>
    <n v="3"/>
    <d v="2024-04-19T00:00:00"/>
    <d v="1899-12-30T21:37:00"/>
    <n v="40"/>
    <n v="1"/>
    <x v="29"/>
    <x v="1"/>
    <x v="1"/>
    <m/>
    <n v="3500"/>
    <n v="3500"/>
    <n v="5"/>
    <e v="#REF!"/>
    <n v="2024"/>
    <s v="abril"/>
  </r>
  <r>
    <s v="031904202420-39"/>
    <n v="3"/>
    <d v="2024-04-19T00:00:00"/>
    <d v="1899-12-30T22:07:00"/>
    <n v="40"/>
    <n v="1"/>
    <x v="29"/>
    <x v="1"/>
    <x v="1"/>
    <m/>
    <n v="3500"/>
    <n v="3500"/>
    <n v="5"/>
    <e v="#REF!"/>
    <n v="2024"/>
    <s v="abril"/>
  </r>
  <r>
    <s v="031904202420-39"/>
    <n v="3"/>
    <d v="2024-04-19T00:00:00"/>
    <d v="1899-12-30T22:24:00"/>
    <n v="40"/>
    <n v="1"/>
    <x v="29"/>
    <x v="1"/>
    <x v="1"/>
    <m/>
    <n v="3500"/>
    <n v="3500"/>
    <n v="5"/>
    <e v="#REF!"/>
    <n v="2024"/>
    <s v="abril"/>
  </r>
  <r>
    <s v="071904202422-04"/>
    <n v="7"/>
    <d v="2024-04-19T00:00:00"/>
    <d v="1899-12-30T22:04:00"/>
    <n v="29"/>
    <n v="4"/>
    <x v="6"/>
    <x v="1"/>
    <x v="3"/>
    <m/>
    <n v="2000"/>
    <n v="8000"/>
    <n v="5"/>
    <e v="#REF!"/>
    <n v="2024"/>
    <s v="abril"/>
  </r>
  <r>
    <s v="041904202422-44"/>
    <n v="4"/>
    <d v="2024-04-19T00:00:00"/>
    <d v="1899-12-30T22:44:00"/>
    <n v="40"/>
    <n v="1"/>
    <x v="29"/>
    <x v="1"/>
    <x v="1"/>
    <m/>
    <n v="3500"/>
    <n v="3500"/>
    <n v="5"/>
    <e v="#REF!"/>
    <n v="2024"/>
    <s v="abril"/>
  </r>
  <r>
    <s v="051904202423-14"/>
    <n v="5"/>
    <d v="2024-04-19T00:00:00"/>
    <d v="1899-12-30T23:14:00"/>
    <n v="40"/>
    <n v="1"/>
    <x v="29"/>
    <x v="1"/>
    <x v="1"/>
    <m/>
    <n v="3500"/>
    <n v="3500"/>
    <n v="5"/>
    <e v="#REF!"/>
    <n v="2024"/>
    <s v="abril"/>
  </r>
  <r>
    <s v="021904202420-17"/>
    <n v="2"/>
    <d v="2024-04-19T00:00:00"/>
    <d v="1899-12-30T20:17:00"/>
    <n v="50"/>
    <n v="1"/>
    <x v="22"/>
    <x v="2"/>
    <x v="5"/>
    <m/>
    <n v="90000"/>
    <n v="90000"/>
    <n v="5"/>
    <e v="#REF!"/>
    <n v="2024"/>
    <s v="abril"/>
  </r>
  <r>
    <s v="021904202420-17"/>
    <n v="2"/>
    <d v="2024-04-19T00:00:00"/>
    <d v="1899-12-30T20:41:00"/>
    <n v="45"/>
    <n v="1"/>
    <x v="25"/>
    <x v="1"/>
    <x v="1"/>
    <m/>
    <n v="3000"/>
    <n v="3000"/>
    <n v="5"/>
    <e v="#REF!"/>
    <n v="2024"/>
    <s v="abril"/>
  </r>
  <r>
    <s v="021904202420-17"/>
    <n v="2"/>
    <d v="2024-04-19T00:00:00"/>
    <d v="1899-12-30T20:53:00"/>
    <n v="45"/>
    <n v="1"/>
    <x v="25"/>
    <x v="1"/>
    <x v="1"/>
    <m/>
    <n v="3000"/>
    <n v="3000"/>
    <n v="5"/>
    <e v="#REF!"/>
    <n v="2024"/>
    <s v="abril"/>
  </r>
  <r>
    <s v="021904202420-17"/>
    <n v="2"/>
    <d v="2024-04-19T00:00:00"/>
    <d v="1899-12-30T20:53:00"/>
    <n v="47"/>
    <n v="1"/>
    <x v="13"/>
    <x v="1"/>
    <x v="1"/>
    <m/>
    <n v="2000"/>
    <n v="2000"/>
    <n v="5"/>
    <e v="#REF!"/>
    <n v="2024"/>
    <s v="abril"/>
  </r>
  <r>
    <s v="021904202420-17"/>
    <n v="2"/>
    <d v="2024-04-19T00:00:00"/>
    <d v="1899-12-30T20:53:00"/>
    <n v="39"/>
    <n v="1"/>
    <x v="16"/>
    <x v="1"/>
    <x v="1"/>
    <m/>
    <n v="4000"/>
    <n v="4000"/>
    <n v="5"/>
    <e v="#REF!"/>
    <n v="2024"/>
    <s v="abril"/>
  </r>
  <r>
    <s v="021904202420-17"/>
    <n v="2"/>
    <d v="2024-04-19T00:00:00"/>
    <d v="1899-12-30T21:26:00"/>
    <n v="45"/>
    <n v="1"/>
    <x v="25"/>
    <x v="1"/>
    <x v="1"/>
    <m/>
    <n v="3000"/>
    <n v="3000"/>
    <n v="5"/>
    <e v="#REF!"/>
    <n v="2024"/>
    <s v="abril"/>
  </r>
  <r>
    <s v="021904202420-17"/>
    <n v="2"/>
    <d v="2024-04-19T00:00:00"/>
    <d v="1899-12-30T21:43:00"/>
    <n v="45"/>
    <n v="1"/>
    <x v="25"/>
    <x v="1"/>
    <x v="1"/>
    <m/>
    <n v="3000"/>
    <n v="3000"/>
    <n v="5"/>
    <e v="#REF!"/>
    <n v="2024"/>
    <s v="abril"/>
  </r>
  <r>
    <s v="021904202420-17"/>
    <n v="2"/>
    <d v="2024-04-19T00:00:00"/>
    <d v="1899-12-30T21:43:00"/>
    <n v="39"/>
    <n v="1"/>
    <x v="16"/>
    <x v="1"/>
    <x v="1"/>
    <m/>
    <n v="4000"/>
    <n v="4000"/>
    <n v="5"/>
    <e v="#REF!"/>
    <n v="2024"/>
    <s v="abril"/>
  </r>
  <r>
    <s v="021904202420-17"/>
    <n v="2"/>
    <d v="2024-04-19T00:00:00"/>
    <d v="1899-12-30T21:43:00"/>
    <n v="47"/>
    <n v="1"/>
    <x v="13"/>
    <x v="1"/>
    <x v="1"/>
    <m/>
    <n v="2000"/>
    <n v="2000"/>
    <n v="5"/>
    <e v="#REF!"/>
    <n v="2024"/>
    <s v="abril"/>
  </r>
  <r>
    <s v="021904202420-17"/>
    <n v="2"/>
    <d v="2024-04-19T00:00:00"/>
    <d v="1899-12-30T22:31:00"/>
    <n v="45"/>
    <n v="1"/>
    <x v="25"/>
    <x v="1"/>
    <x v="1"/>
    <m/>
    <n v="3000"/>
    <n v="3000"/>
    <n v="5"/>
    <e v="#REF!"/>
    <n v="2024"/>
    <s v="abril"/>
  </r>
  <r>
    <s v="021904202420-17"/>
    <n v="2"/>
    <d v="2024-04-19T00:00:00"/>
    <d v="1899-12-30T22:38:00"/>
    <n v="39"/>
    <n v="1"/>
    <x v="16"/>
    <x v="1"/>
    <x v="1"/>
    <m/>
    <n v="4000"/>
    <n v="4000"/>
    <n v="5"/>
    <e v="#REF!"/>
    <n v="2024"/>
    <s v="abril"/>
  </r>
  <r>
    <s v="021904202420-17"/>
    <n v="2"/>
    <d v="2024-04-19T00:00:00"/>
    <d v="1899-12-30T22:38:00"/>
    <n v="47"/>
    <n v="1"/>
    <x v="13"/>
    <x v="1"/>
    <x v="1"/>
    <m/>
    <n v="2000"/>
    <n v="2000"/>
    <n v="5"/>
    <e v="#REF!"/>
    <n v="2024"/>
    <s v="abril"/>
  </r>
  <r>
    <s v="021904202420-17"/>
    <n v="2"/>
    <d v="2024-04-19T00:00:00"/>
    <d v="1899-12-30T22:49:00"/>
    <n v="45"/>
    <n v="1"/>
    <x v="25"/>
    <x v="1"/>
    <x v="1"/>
    <m/>
    <n v="3000"/>
    <n v="3000"/>
    <n v="5"/>
    <e v="#REF!"/>
    <n v="2024"/>
    <s v="abril"/>
  </r>
  <r>
    <s v="021904202420-17"/>
    <n v="2"/>
    <d v="2024-04-19T00:00:00"/>
    <d v="1899-12-30T23:15:00"/>
    <n v="45"/>
    <n v="1"/>
    <x v="25"/>
    <x v="1"/>
    <x v="1"/>
    <m/>
    <n v="3000"/>
    <n v="3000"/>
    <n v="5"/>
    <e v="#REF!"/>
    <n v="2024"/>
    <s v="abril"/>
  </r>
  <r>
    <s v="021904202420-17"/>
    <n v="2"/>
    <d v="2024-04-19T00:00:00"/>
    <d v="1899-12-30T23:22:00"/>
    <n v="29"/>
    <n v="1"/>
    <x v="6"/>
    <x v="1"/>
    <x v="3"/>
    <m/>
    <n v="2000"/>
    <n v="2000"/>
    <n v="5"/>
    <e v="#REF!"/>
    <n v="2024"/>
    <s v="abril"/>
  </r>
  <r>
    <s v="021904202420-17"/>
    <n v="2"/>
    <d v="2024-04-19T00:00:00"/>
    <d v="1899-12-30T23:44:00"/>
    <n v="45"/>
    <n v="1"/>
    <x v="25"/>
    <x v="1"/>
    <x v="1"/>
    <m/>
    <n v="3000"/>
    <n v="3000"/>
    <n v="5"/>
    <e v="#REF!"/>
    <n v="2024"/>
    <s v="abril"/>
  </r>
  <r>
    <s v="021904202420-17"/>
    <n v="2"/>
    <d v="2024-04-19T00:00:00"/>
    <d v="1899-12-30T23:45:00"/>
    <n v="39"/>
    <n v="1"/>
    <x v="16"/>
    <x v="1"/>
    <x v="1"/>
    <m/>
    <n v="4000"/>
    <n v="4000"/>
    <n v="5"/>
    <e v="#REF!"/>
    <n v="2024"/>
    <s v="abril"/>
  </r>
  <r>
    <s v="021904202420-17"/>
    <n v="2"/>
    <d v="2024-04-19T00:00:00"/>
    <d v="1899-12-30T23:45:00"/>
    <n v="47"/>
    <n v="1"/>
    <x v="13"/>
    <x v="1"/>
    <x v="1"/>
    <m/>
    <n v="2000"/>
    <n v="2000"/>
    <n v="5"/>
    <e v="#REF!"/>
    <n v="2024"/>
    <s v="abril"/>
  </r>
  <r>
    <s v="021904202420-17"/>
    <n v="2"/>
    <d v="2024-04-19T00:00:00"/>
    <d v="1899-12-30T23:51:00"/>
    <n v="45"/>
    <n v="1"/>
    <x v="25"/>
    <x v="1"/>
    <x v="1"/>
    <m/>
    <n v="3000"/>
    <n v="3000"/>
    <n v="5"/>
    <e v="#REF!"/>
    <n v="2024"/>
    <s v="abril"/>
  </r>
  <r>
    <s v="161904202422-22"/>
    <n v="16"/>
    <d v="2024-04-19T00:00:00"/>
    <d v="1899-12-30T22:22:00"/>
    <n v="40"/>
    <n v="7"/>
    <x v="29"/>
    <x v="1"/>
    <x v="1"/>
    <m/>
    <n v="3500"/>
    <n v="24500"/>
    <n v="5"/>
    <e v="#REF!"/>
    <n v="2024"/>
    <s v="abril"/>
  </r>
  <r>
    <s v="161904202422-22"/>
    <n v="16"/>
    <d v="2024-04-19T00:00:00"/>
    <d v="1899-12-30T22:49:00"/>
    <n v="40"/>
    <n v="3"/>
    <x v="29"/>
    <x v="1"/>
    <x v="1"/>
    <m/>
    <n v="3500"/>
    <n v="10500"/>
    <n v="5"/>
    <e v="#REF!"/>
    <n v="2024"/>
    <s v="abril"/>
  </r>
  <r>
    <s v="161904202422-22"/>
    <n v="16"/>
    <d v="2024-04-19T00:00:00"/>
    <d v="1899-12-30T22:54:00"/>
    <n v="40"/>
    <n v="1"/>
    <x v="29"/>
    <x v="1"/>
    <x v="1"/>
    <m/>
    <n v="3500"/>
    <n v="3500"/>
    <n v="5"/>
    <e v="#REF!"/>
    <n v="2024"/>
    <s v="abril"/>
  </r>
  <r>
    <s v="161904202422-22"/>
    <n v="16"/>
    <d v="2024-04-19T00:00:00"/>
    <d v="1899-12-30T23:16:00"/>
    <n v="40"/>
    <n v="1"/>
    <x v="29"/>
    <x v="1"/>
    <x v="1"/>
    <m/>
    <n v="3500"/>
    <n v="3500"/>
    <n v="5"/>
    <e v="#REF!"/>
    <n v="2024"/>
    <s v="abril"/>
  </r>
  <r>
    <s v="161904202422-22"/>
    <n v="16"/>
    <d v="2024-04-19T00:00:00"/>
    <d v="1899-12-30T23:19:00"/>
    <n v="40"/>
    <n v="1"/>
    <x v="29"/>
    <x v="1"/>
    <x v="1"/>
    <m/>
    <n v="3500"/>
    <n v="3500"/>
    <n v="5"/>
    <e v="#REF!"/>
    <n v="2024"/>
    <s v="abril"/>
  </r>
  <r>
    <s v="161904202422-22"/>
    <n v="16"/>
    <d v="2024-04-19T00:00:00"/>
    <d v="1899-12-30T23:19:00"/>
    <n v="92"/>
    <n v="1"/>
    <x v="48"/>
    <x v="1"/>
    <x v="1"/>
    <m/>
    <n v="5000"/>
    <n v="5000"/>
    <n v="5"/>
    <e v="#REF!"/>
    <n v="2024"/>
    <s v="abril"/>
  </r>
  <r>
    <s v="161904202422-22"/>
    <n v="16"/>
    <d v="2024-04-19T00:00:00"/>
    <d v="1899-12-30T23:31:00"/>
    <n v="15"/>
    <n v="1"/>
    <x v="4"/>
    <x v="1"/>
    <x v="2"/>
    <m/>
    <n v="12000"/>
    <n v="12000"/>
    <n v="5"/>
    <e v="#REF!"/>
    <n v="2024"/>
    <s v="abril"/>
  </r>
  <r>
    <s v="161904202422-22"/>
    <n v="16"/>
    <d v="2024-04-19T00:00:00"/>
    <d v="1899-12-30T23:43:00"/>
    <n v="47"/>
    <n v="3"/>
    <x v="13"/>
    <x v="1"/>
    <x v="1"/>
    <m/>
    <n v="2000"/>
    <n v="6000"/>
    <n v="5"/>
    <e v="#REF!"/>
    <n v="2024"/>
    <s v="abril"/>
  </r>
  <r>
    <s v="022004202400-13"/>
    <n v="2"/>
    <d v="2024-04-20T00:00:00"/>
    <d v="1899-12-30T00:13:00"/>
    <n v="45"/>
    <n v="1"/>
    <x v="25"/>
    <x v="1"/>
    <x v="1"/>
    <m/>
    <n v="3000"/>
    <n v="3000"/>
    <n v="5"/>
    <e v="#REF!"/>
    <n v="2024"/>
    <s v="abril"/>
  </r>
  <r>
    <s v="022004202400-13"/>
    <n v="2"/>
    <d v="2024-04-20T00:00:00"/>
    <d v="1899-12-30T00:16:00"/>
    <n v="39"/>
    <n v="1"/>
    <x v="16"/>
    <x v="1"/>
    <x v="1"/>
    <m/>
    <n v="4000"/>
    <n v="4000"/>
    <n v="5"/>
    <e v="#REF!"/>
    <n v="2024"/>
    <s v="abril"/>
  </r>
  <r>
    <s v="141904202421-53"/>
    <n v="14"/>
    <d v="2024-04-19T00:00:00"/>
    <d v="1899-12-30T21:53:00"/>
    <n v="45"/>
    <n v="3"/>
    <x v="25"/>
    <x v="1"/>
    <x v="1"/>
    <m/>
    <n v="3000"/>
    <n v="9000"/>
    <n v="5"/>
    <e v="#REF!"/>
    <n v="2024"/>
    <s v="abril"/>
  </r>
  <r>
    <s v="141904202421-53"/>
    <n v="14"/>
    <d v="2024-04-19T00:00:00"/>
    <d v="1899-12-30T22:31:00"/>
    <n v="45"/>
    <n v="3"/>
    <x v="25"/>
    <x v="1"/>
    <x v="1"/>
    <m/>
    <n v="3000"/>
    <n v="9000"/>
    <n v="5"/>
    <e v="#REF!"/>
    <n v="2024"/>
    <s v="abril"/>
  </r>
  <r>
    <s v="141904202421-53"/>
    <n v="14"/>
    <d v="2024-04-19T00:00:00"/>
    <d v="1899-12-30T22:39:00"/>
    <n v="45"/>
    <n v="3"/>
    <x v="25"/>
    <x v="1"/>
    <x v="1"/>
    <m/>
    <n v="3000"/>
    <n v="9000"/>
    <n v="5"/>
    <e v="#REF!"/>
    <n v="2024"/>
    <s v="abril"/>
  </r>
  <r>
    <s v="141904202421-53"/>
    <n v="14"/>
    <d v="2024-04-19T00:00:00"/>
    <d v="1899-12-30T22:50:00"/>
    <n v="45"/>
    <n v="3"/>
    <x v="25"/>
    <x v="1"/>
    <x v="1"/>
    <m/>
    <n v="3000"/>
    <n v="9000"/>
    <n v="5"/>
    <e v="#REF!"/>
    <n v="2024"/>
    <s v="abril"/>
  </r>
  <r>
    <s v="141904202421-53"/>
    <n v="14"/>
    <d v="2024-04-19T00:00:00"/>
    <d v="1899-12-30T23:22:00"/>
    <n v="45"/>
    <n v="3"/>
    <x v="25"/>
    <x v="1"/>
    <x v="1"/>
    <m/>
    <n v="3000"/>
    <n v="9000"/>
    <n v="5"/>
    <e v="#REF!"/>
    <n v="2024"/>
    <s v="abril"/>
  </r>
  <r>
    <s v="141904202421-53"/>
    <n v="14"/>
    <d v="2024-04-19T00:00:00"/>
    <d v="1899-12-30T23:36:00"/>
    <n v="45"/>
    <n v="1"/>
    <x v="25"/>
    <x v="1"/>
    <x v="1"/>
    <m/>
    <n v="3000"/>
    <n v="3000"/>
    <n v="5"/>
    <e v="#REF!"/>
    <n v="2024"/>
    <s v="abril"/>
  </r>
  <r>
    <s v="141904202421-53"/>
    <n v="14"/>
    <d v="2024-04-19T00:00:00"/>
    <d v="1899-12-30T23:46:00"/>
    <n v="45"/>
    <n v="1"/>
    <x v="25"/>
    <x v="1"/>
    <x v="1"/>
    <m/>
    <n v="3000"/>
    <n v="3000"/>
    <n v="5"/>
    <e v="#REF!"/>
    <n v="2024"/>
    <s v="abril"/>
  </r>
  <r>
    <s v="141904202421-53"/>
    <n v="14"/>
    <d v="2024-04-19T00:00:00"/>
    <d v="1899-12-30T23:53:00"/>
    <n v="45"/>
    <n v="1"/>
    <x v="25"/>
    <x v="1"/>
    <x v="1"/>
    <m/>
    <n v="3000"/>
    <n v="3000"/>
    <n v="5"/>
    <e v="#REF!"/>
    <n v="2024"/>
    <s v="abril"/>
  </r>
  <r>
    <s v="141904202421-53"/>
    <n v="14"/>
    <d v="2024-04-20T00:00:00"/>
    <d v="1899-12-30T00:07:00"/>
    <n v="45"/>
    <n v="2"/>
    <x v="25"/>
    <x v="1"/>
    <x v="1"/>
    <m/>
    <n v="3000"/>
    <n v="6000"/>
    <n v="5"/>
    <e v="#REF!"/>
    <n v="2024"/>
    <s v="abril"/>
  </r>
  <r>
    <s v="052004202400-40"/>
    <n v="5"/>
    <d v="2024-04-20T00:00:00"/>
    <d v="1899-12-30T00:40:00"/>
    <n v="39"/>
    <n v="1"/>
    <x v="16"/>
    <x v="1"/>
    <x v="1"/>
    <m/>
    <n v="4000"/>
    <n v="4000"/>
    <n v="5"/>
    <e v="#REF!"/>
    <n v="2024"/>
    <s v="abril"/>
  </r>
  <r>
    <s v="012004202400-12"/>
    <n v="1"/>
    <d v="2024-04-20T00:00:00"/>
    <d v="1899-12-30T00:12:00"/>
    <n v="44"/>
    <n v="1"/>
    <x v="15"/>
    <x v="1"/>
    <x v="1"/>
    <m/>
    <n v="4000"/>
    <n v="4000"/>
    <n v="5"/>
    <e v="#REF!"/>
    <n v="2024"/>
    <s v="abril"/>
  </r>
  <r>
    <s v="012004202400-12"/>
    <n v="1"/>
    <d v="2024-04-20T00:00:00"/>
    <d v="1899-12-30T00:13:00"/>
    <n v="39"/>
    <n v="1"/>
    <x v="16"/>
    <x v="1"/>
    <x v="1"/>
    <m/>
    <n v="4000"/>
    <n v="4000"/>
    <n v="5"/>
    <e v="#REF!"/>
    <n v="2024"/>
    <s v="abril"/>
  </r>
  <r>
    <s v="012004202400-12"/>
    <n v="1"/>
    <d v="2024-04-20T00:00:00"/>
    <d v="1899-12-30T00:23:00"/>
    <n v="39"/>
    <n v="1"/>
    <x v="16"/>
    <x v="1"/>
    <x v="1"/>
    <m/>
    <n v="4000"/>
    <n v="4000"/>
    <n v="5"/>
    <e v="#REF!"/>
    <n v="2024"/>
    <s v="abril"/>
  </r>
  <r>
    <s v="012004202400-12"/>
    <n v="1"/>
    <d v="2024-04-20T00:00:00"/>
    <d v="1899-12-30T00:32:00"/>
    <n v="39"/>
    <n v="1"/>
    <x v="16"/>
    <x v="1"/>
    <x v="1"/>
    <m/>
    <n v="4000"/>
    <n v="4000"/>
    <n v="5"/>
    <e v="#REF!"/>
    <n v="2024"/>
    <s v="abril"/>
  </r>
  <r>
    <s v="012004202400-12"/>
    <n v="1"/>
    <d v="2024-04-20T00:00:00"/>
    <d v="1899-12-30T00:32:00"/>
    <n v="44"/>
    <n v="1"/>
    <x v="15"/>
    <x v="1"/>
    <x v="1"/>
    <m/>
    <n v="4000"/>
    <n v="4000"/>
    <n v="5"/>
    <e v="#REF!"/>
    <n v="2024"/>
    <s v="abril"/>
  </r>
  <r>
    <s v="012004202400-12"/>
    <n v="1"/>
    <d v="2024-04-20T00:00:00"/>
    <d v="1899-12-30T00:53:00"/>
    <n v="44"/>
    <n v="2"/>
    <x v="15"/>
    <x v="1"/>
    <x v="1"/>
    <m/>
    <n v="4000"/>
    <n v="8000"/>
    <n v="5"/>
    <e v="#REF!"/>
    <n v="2024"/>
    <s v="abril"/>
  </r>
  <r>
    <s v="012004202401-36"/>
    <n v="1"/>
    <d v="2024-04-20T00:00:00"/>
    <d v="1899-12-30T01:36:00"/>
    <n v="44"/>
    <n v="1"/>
    <x v="15"/>
    <x v="1"/>
    <x v="1"/>
    <m/>
    <n v="4000"/>
    <n v="4000"/>
    <n v="5"/>
    <e v="#REF!"/>
    <n v="2024"/>
    <s v="abril"/>
  </r>
  <r>
    <s v="171904202417-58"/>
    <n v="17"/>
    <d v="2024-04-19T00:00:00"/>
    <d v="1899-12-30T17:58:00"/>
    <n v="38"/>
    <n v="1"/>
    <x v="10"/>
    <x v="1"/>
    <x v="1"/>
    <m/>
    <n v="3000"/>
    <n v="3000"/>
    <n v="5"/>
    <e v="#REF!"/>
    <n v="2024"/>
    <s v="abril"/>
  </r>
  <r>
    <s v="171904202417-58"/>
    <n v="17"/>
    <d v="2024-04-19T00:00:00"/>
    <d v="1899-12-30T17:59:00"/>
    <n v="38"/>
    <n v="1"/>
    <x v="10"/>
    <x v="1"/>
    <x v="1"/>
    <m/>
    <n v="3000"/>
    <n v="3000"/>
    <n v="5"/>
    <e v="#REF!"/>
    <n v="2024"/>
    <s v="abril"/>
  </r>
  <r>
    <s v="171904202417-58"/>
    <n v="17"/>
    <d v="2024-04-19T00:00:00"/>
    <d v="1899-12-30T20:55:00"/>
    <n v="21"/>
    <n v="1"/>
    <x v="49"/>
    <x v="1"/>
    <x v="6"/>
    <m/>
    <n v="6000"/>
    <n v="6000"/>
    <n v="5"/>
    <e v="#REF!"/>
    <n v="2024"/>
    <s v="abril"/>
  </r>
  <r>
    <s v="201904202423-27"/>
    <n v="20"/>
    <d v="2024-04-19T00:00:00"/>
    <d v="1899-12-30T23:27:00"/>
    <n v="38"/>
    <n v="2"/>
    <x v="10"/>
    <x v="1"/>
    <x v="1"/>
    <m/>
    <n v="3000"/>
    <n v="6000"/>
    <n v="5"/>
    <e v="#REF!"/>
    <n v="2024"/>
    <s v="abril"/>
  </r>
  <r>
    <s v="201904202423-27"/>
    <n v="20"/>
    <d v="2024-04-19T00:00:00"/>
    <d v="1899-12-30T23:46:00"/>
    <n v="38"/>
    <n v="2"/>
    <x v="10"/>
    <x v="1"/>
    <x v="1"/>
    <m/>
    <n v="3000"/>
    <n v="6000"/>
    <n v="5"/>
    <e v="#REF!"/>
    <n v="2024"/>
    <s v="abril"/>
  </r>
  <r>
    <s v="201904202423-27"/>
    <n v="20"/>
    <d v="2024-04-19T00:00:00"/>
    <d v="1899-12-30T23:54:00"/>
    <n v="38"/>
    <n v="2"/>
    <x v="10"/>
    <x v="1"/>
    <x v="1"/>
    <m/>
    <n v="3000"/>
    <n v="6000"/>
    <n v="5"/>
    <e v="#REF!"/>
    <n v="2024"/>
    <s v="abril"/>
  </r>
  <r>
    <s v="202004202420-36"/>
    <n v="20"/>
    <d v="2024-04-20T00:00:00"/>
    <d v="1899-12-30T20:36:00"/>
    <n v="38"/>
    <n v="1"/>
    <x v="10"/>
    <x v="1"/>
    <x v="1"/>
    <m/>
    <n v="3000"/>
    <n v="3000"/>
    <n v="5"/>
    <e v="#REF!"/>
    <n v="2024"/>
    <s v="abril"/>
  </r>
  <r>
    <s v="202004202420-36"/>
    <n v="20"/>
    <d v="2024-04-20T00:00:00"/>
    <d v="1899-12-30T20:41:00"/>
    <n v="38"/>
    <n v="1"/>
    <x v="10"/>
    <x v="1"/>
    <x v="1"/>
    <m/>
    <n v="3000"/>
    <n v="3000"/>
    <n v="5"/>
    <e v="#REF!"/>
    <n v="2024"/>
    <s v="abril"/>
  </r>
  <r>
    <s v="062004202421-20"/>
    <n v="6"/>
    <d v="2024-04-20T00:00:00"/>
    <d v="1899-12-30T21:20:00"/>
    <n v="15"/>
    <n v="1"/>
    <x v="4"/>
    <x v="1"/>
    <x v="2"/>
    <m/>
    <n v="12000"/>
    <n v="12000"/>
    <n v="5"/>
    <e v="#REF!"/>
    <n v="2024"/>
    <s v="abril"/>
  </r>
  <r>
    <s v="062004202421-20"/>
    <n v="6"/>
    <d v="2024-04-20T00:00:00"/>
    <d v="1899-12-30T21:20:00"/>
    <n v="42"/>
    <n v="1"/>
    <x v="3"/>
    <x v="1"/>
    <x v="1"/>
    <m/>
    <n v="5000"/>
    <n v="5000"/>
    <n v="5"/>
    <e v="#REF!"/>
    <n v="2024"/>
    <s v="abril"/>
  </r>
  <r>
    <s v="062004202421-20"/>
    <n v="6"/>
    <d v="2024-04-20T00:00:00"/>
    <d v="1899-12-30T21:45:00"/>
    <n v="42"/>
    <n v="1"/>
    <x v="3"/>
    <x v="1"/>
    <x v="1"/>
    <m/>
    <n v="5000"/>
    <n v="5000"/>
    <n v="5"/>
    <e v="#REF!"/>
    <n v="2024"/>
    <s v="abril"/>
  </r>
  <r>
    <s v="022004202420-31"/>
    <n v="2"/>
    <d v="2024-04-20T00:00:00"/>
    <d v="1899-12-30T20:31:00"/>
    <n v="18"/>
    <n v="1"/>
    <x v="37"/>
    <x v="1"/>
    <x v="2"/>
    <m/>
    <n v="12000"/>
    <n v="12000"/>
    <n v="5"/>
    <e v="#REF!"/>
    <n v="2024"/>
    <s v="abril"/>
  </r>
  <r>
    <s v="022004202420-31"/>
    <n v="2"/>
    <d v="2024-04-20T00:00:00"/>
    <d v="1899-12-30T20:31:00"/>
    <n v="47"/>
    <n v="1"/>
    <x v="13"/>
    <x v="1"/>
    <x v="1"/>
    <m/>
    <n v="2000"/>
    <n v="2000"/>
    <n v="5"/>
    <e v="#REF!"/>
    <n v="2024"/>
    <s v="abril"/>
  </r>
  <r>
    <s v="022004202420-31"/>
    <n v="2"/>
    <d v="2024-04-20T00:00:00"/>
    <d v="1899-12-30T21:18:00"/>
    <n v="47"/>
    <n v="1"/>
    <x v="13"/>
    <x v="1"/>
    <x v="1"/>
    <m/>
    <n v="2000"/>
    <n v="2000"/>
    <n v="5"/>
    <e v="#REF!"/>
    <n v="2024"/>
    <s v="abril"/>
  </r>
  <r>
    <s v="022004202420-31"/>
    <n v="2"/>
    <d v="2024-04-20T00:00:00"/>
    <d v="1899-12-30T21:34:00"/>
    <n v="38"/>
    <n v="1"/>
    <x v="10"/>
    <x v="1"/>
    <x v="1"/>
    <m/>
    <n v="3000"/>
    <n v="3000"/>
    <n v="5"/>
    <e v="#REF!"/>
    <n v="2024"/>
    <s v="abril"/>
  </r>
  <r>
    <s v="022004202420-31"/>
    <n v="2"/>
    <d v="2024-04-20T00:00:00"/>
    <d v="1899-12-30T21:34:00"/>
    <n v="38"/>
    <n v="1"/>
    <x v="10"/>
    <x v="1"/>
    <x v="1"/>
    <m/>
    <n v="3000"/>
    <n v="3000"/>
    <n v="5"/>
    <e v="#REF!"/>
    <n v="2024"/>
    <s v="abril"/>
  </r>
  <r>
    <s v="022004202420-31"/>
    <n v="2"/>
    <d v="2024-04-20T00:00:00"/>
    <d v="1899-12-30T21:34:00"/>
    <n v="38"/>
    <n v="1"/>
    <x v="10"/>
    <x v="1"/>
    <x v="1"/>
    <m/>
    <n v="3000"/>
    <n v="3000"/>
    <n v="5"/>
    <e v="#REF!"/>
    <n v="2024"/>
    <s v="abril"/>
  </r>
  <r>
    <s v="022004202420-31"/>
    <n v="2"/>
    <d v="2024-04-20T00:00:00"/>
    <d v="1899-12-30T21:34:00"/>
    <n v="38"/>
    <n v="1"/>
    <x v="10"/>
    <x v="1"/>
    <x v="1"/>
    <m/>
    <n v="3000"/>
    <n v="3000"/>
    <n v="5"/>
    <e v="#REF!"/>
    <n v="2024"/>
    <s v="abril"/>
  </r>
  <r>
    <s v="022004202420-31"/>
    <n v="2"/>
    <d v="2024-04-20T00:00:00"/>
    <d v="1899-12-30T21:34:00"/>
    <n v="38"/>
    <n v="1"/>
    <x v="10"/>
    <x v="1"/>
    <x v="1"/>
    <m/>
    <n v="3000"/>
    <n v="3000"/>
    <n v="5"/>
    <e v="#REF!"/>
    <n v="2024"/>
    <s v="abril"/>
  </r>
  <r>
    <s v="022004202420-31"/>
    <n v="2"/>
    <d v="2024-04-20T00:00:00"/>
    <d v="1899-12-30T21:46:00"/>
    <n v="38"/>
    <n v="1"/>
    <x v="10"/>
    <x v="1"/>
    <x v="1"/>
    <m/>
    <n v="3000"/>
    <n v="3000"/>
    <n v="5"/>
    <e v="#REF!"/>
    <n v="2024"/>
    <s v="abril"/>
  </r>
  <r>
    <s v="052004202419-17"/>
    <n v="5"/>
    <d v="2024-04-20T00:00:00"/>
    <d v="1899-12-30T19:17:00"/>
    <n v="44"/>
    <n v="2"/>
    <x v="15"/>
    <x v="1"/>
    <x v="1"/>
    <m/>
    <n v="4000"/>
    <n v="8000"/>
    <n v="5"/>
    <e v="#REF!"/>
    <n v="2024"/>
    <s v="abril"/>
  </r>
  <r>
    <s v="052004202419-17"/>
    <n v="5"/>
    <d v="2024-04-20T00:00:00"/>
    <d v="1899-12-30T19:24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19:24:00"/>
    <n v="41"/>
    <n v="1"/>
    <x v="50"/>
    <x v="1"/>
    <x v="1"/>
    <m/>
    <n v="3500"/>
    <n v="3500"/>
    <n v="5"/>
    <e v="#REF!"/>
    <n v="2024"/>
    <s v="abril"/>
  </r>
  <r>
    <s v="052004202419-17"/>
    <n v="5"/>
    <d v="2024-04-20T00:00:00"/>
    <d v="1899-12-30T19:24:00"/>
    <n v="47"/>
    <n v="1"/>
    <x v="13"/>
    <x v="1"/>
    <x v="1"/>
    <m/>
    <n v="2000"/>
    <n v="2000"/>
    <n v="5"/>
    <e v="#REF!"/>
    <n v="2024"/>
    <s v="abril"/>
  </r>
  <r>
    <s v="052004202419-17"/>
    <n v="5"/>
    <d v="2024-04-20T00:00:00"/>
    <d v="1899-12-30T19:39:00"/>
    <n v="15"/>
    <n v="1"/>
    <x v="4"/>
    <x v="1"/>
    <x v="2"/>
    <m/>
    <n v="12000"/>
    <n v="12000"/>
    <n v="5"/>
    <e v="#REF!"/>
    <n v="2024"/>
    <s v="abril"/>
  </r>
  <r>
    <s v="052004202419-17"/>
    <n v="5"/>
    <d v="2024-04-20T00:00:00"/>
    <d v="1899-12-30T19:49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20:10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20:10:00"/>
    <n v="41"/>
    <n v="1"/>
    <x v="50"/>
    <x v="1"/>
    <x v="1"/>
    <m/>
    <n v="3500"/>
    <n v="3500"/>
    <n v="5"/>
    <e v="#REF!"/>
    <n v="2024"/>
    <s v="abril"/>
  </r>
  <r>
    <s v="052004202419-17"/>
    <n v="5"/>
    <d v="2024-04-20T00:00:00"/>
    <d v="1899-12-30T20:10:00"/>
    <n v="47"/>
    <n v="1"/>
    <x v="13"/>
    <x v="1"/>
    <x v="1"/>
    <m/>
    <n v="2000"/>
    <n v="2000"/>
    <n v="5"/>
    <e v="#REF!"/>
    <n v="2024"/>
    <s v="abril"/>
  </r>
  <r>
    <s v="052004202419-17"/>
    <n v="5"/>
    <d v="2024-04-20T00:00:00"/>
    <d v="1899-12-30T20:29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20:38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20:52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21:06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21:18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21:19:00"/>
    <n v="41"/>
    <n v="1"/>
    <x v="50"/>
    <x v="1"/>
    <x v="1"/>
    <m/>
    <n v="3500"/>
    <n v="3500"/>
    <n v="5"/>
    <e v="#REF!"/>
    <n v="2024"/>
    <s v="abril"/>
  </r>
  <r>
    <s v="052004202419-17"/>
    <n v="5"/>
    <d v="2024-04-20T00:00:00"/>
    <d v="1899-12-30T21:19:00"/>
    <n v="47"/>
    <n v="1"/>
    <x v="13"/>
    <x v="1"/>
    <x v="1"/>
    <m/>
    <n v="2000"/>
    <n v="2000"/>
    <n v="5"/>
    <e v="#REF!"/>
    <n v="2024"/>
    <s v="abril"/>
  </r>
  <r>
    <s v="052004202419-17"/>
    <n v="5"/>
    <d v="2024-04-20T00:00:00"/>
    <d v="1899-12-30T21:34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21:52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22:06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22:29:00"/>
    <n v="44"/>
    <n v="1"/>
    <x v="15"/>
    <x v="1"/>
    <x v="1"/>
    <m/>
    <n v="4000"/>
    <n v="4000"/>
    <n v="5"/>
    <e v="#REF!"/>
    <n v="2024"/>
    <s v="abril"/>
  </r>
  <r>
    <s v="052004202419-17"/>
    <n v="5"/>
    <d v="2024-04-20T00:00:00"/>
    <d v="1899-12-30T22:40:00"/>
    <n v="44"/>
    <n v="1"/>
    <x v="15"/>
    <x v="1"/>
    <x v="1"/>
    <m/>
    <n v="4000"/>
    <n v="4000"/>
    <n v="5"/>
    <e v="#REF!"/>
    <n v="2024"/>
    <s v="abril"/>
  </r>
  <r>
    <s v="042004202419-17"/>
    <n v="4"/>
    <d v="2024-04-20T00:00:00"/>
    <d v="1899-12-30T19:17:00"/>
    <n v="39"/>
    <n v="9"/>
    <x v="16"/>
    <x v="1"/>
    <x v="1"/>
    <m/>
    <n v="4000"/>
    <n v="36000"/>
    <n v="5"/>
    <e v="#REF!"/>
    <n v="2024"/>
    <s v="abril"/>
  </r>
  <r>
    <s v="042004202419-17"/>
    <n v="4"/>
    <d v="2024-04-20T00:00:00"/>
    <d v="1899-12-30T19:41:00"/>
    <n v="39"/>
    <n v="1"/>
    <x v="16"/>
    <x v="1"/>
    <x v="1"/>
    <m/>
    <n v="4000"/>
    <n v="4000"/>
    <n v="5"/>
    <e v="#REF!"/>
    <n v="2024"/>
    <s v="abril"/>
  </r>
  <r>
    <s v="042004202419-17"/>
    <n v="4"/>
    <d v="2024-04-20T00:00:00"/>
    <d v="1899-12-30T19:50:00"/>
    <n v="39"/>
    <n v="1"/>
    <x v="16"/>
    <x v="1"/>
    <x v="1"/>
    <m/>
    <n v="4000"/>
    <n v="4000"/>
    <n v="5"/>
    <e v="#REF!"/>
    <n v="2024"/>
    <s v="abril"/>
  </r>
  <r>
    <s v="042004202419-17"/>
    <n v="4"/>
    <d v="2024-04-20T00:00:00"/>
    <d v="1899-12-30T19:50:00"/>
    <n v="47"/>
    <n v="1"/>
    <x v="13"/>
    <x v="1"/>
    <x v="1"/>
    <m/>
    <n v="2000"/>
    <n v="2000"/>
    <n v="5"/>
    <e v="#REF!"/>
    <n v="2024"/>
    <s v="abril"/>
  </r>
  <r>
    <s v="042004202419-17"/>
    <n v="4"/>
    <d v="2024-04-20T00:00:00"/>
    <d v="1899-12-30T20:11:00"/>
    <n v="39"/>
    <n v="1"/>
    <x v="16"/>
    <x v="1"/>
    <x v="1"/>
    <m/>
    <n v="4000"/>
    <n v="4000"/>
    <n v="5"/>
    <e v="#REF!"/>
    <n v="2024"/>
    <s v="abril"/>
  </r>
  <r>
    <s v="042004202419-17"/>
    <n v="4"/>
    <d v="2024-04-20T00:00:00"/>
    <d v="1899-12-30T20:11:00"/>
    <n v="39"/>
    <n v="1"/>
    <x v="16"/>
    <x v="1"/>
    <x v="1"/>
    <m/>
    <n v="4000"/>
    <n v="4000"/>
    <n v="5"/>
    <e v="#REF!"/>
    <n v="2024"/>
    <s v="abril"/>
  </r>
  <r>
    <s v="042004202419-17"/>
    <n v="4"/>
    <d v="2024-04-20T00:00:00"/>
    <d v="1899-12-30T20:11:00"/>
    <n v="47"/>
    <n v="1"/>
    <x v="13"/>
    <x v="1"/>
    <x v="1"/>
    <m/>
    <n v="2000"/>
    <n v="2000"/>
    <n v="5"/>
    <e v="#REF!"/>
    <n v="2024"/>
    <s v="abril"/>
  </r>
  <r>
    <s v="042004202419-17"/>
    <n v="4"/>
    <d v="2024-04-20T00:00:00"/>
    <d v="1899-12-30T20:42:00"/>
    <n v="39"/>
    <n v="1"/>
    <x v="16"/>
    <x v="1"/>
    <x v="1"/>
    <m/>
    <n v="4000"/>
    <n v="4000"/>
    <n v="5"/>
    <e v="#REF!"/>
    <n v="2024"/>
    <s v="abril"/>
  </r>
  <r>
    <s v="042004202419-17"/>
    <n v="4"/>
    <d v="2024-04-20T00:00:00"/>
    <d v="1899-12-30T20:42:00"/>
    <n v="39"/>
    <n v="1"/>
    <x v="16"/>
    <x v="1"/>
    <x v="1"/>
    <m/>
    <n v="4000"/>
    <n v="4000"/>
    <n v="5"/>
    <e v="#REF!"/>
    <n v="2024"/>
    <s v="abril"/>
  </r>
  <r>
    <s v="042004202419-17"/>
    <n v="4"/>
    <d v="2024-04-20T00:00:00"/>
    <d v="1899-12-30T21:07:00"/>
    <n v="39"/>
    <n v="2"/>
    <x v="16"/>
    <x v="1"/>
    <x v="1"/>
    <m/>
    <n v="4000"/>
    <n v="8000"/>
    <n v="5"/>
    <e v="#REF!"/>
    <n v="2024"/>
    <s v="abril"/>
  </r>
  <r>
    <s v="042004202419-17"/>
    <n v="4"/>
    <d v="2024-04-20T00:00:00"/>
    <d v="1899-12-30T21:33:00"/>
    <n v="39"/>
    <n v="2"/>
    <x v="16"/>
    <x v="1"/>
    <x v="1"/>
    <m/>
    <n v="4000"/>
    <n v="8000"/>
    <n v="5"/>
    <e v="#REF!"/>
    <n v="2024"/>
    <s v="abril"/>
  </r>
  <r>
    <s v="042004202419-17"/>
    <n v="4"/>
    <d v="2024-04-20T00:00:00"/>
    <d v="1899-12-30T21:36:00"/>
    <n v="39"/>
    <n v="1"/>
    <x v="16"/>
    <x v="1"/>
    <x v="1"/>
    <m/>
    <n v="4000"/>
    <n v="4000"/>
    <n v="5"/>
    <e v="#REF!"/>
    <n v="2024"/>
    <s v="abril"/>
  </r>
  <r>
    <s v="042004202419-17"/>
    <n v="4"/>
    <d v="2024-04-20T00:00:00"/>
    <d v="1899-12-30T22:00:00"/>
    <n v="39"/>
    <n v="3"/>
    <x v="16"/>
    <x v="1"/>
    <x v="1"/>
    <m/>
    <n v="4000"/>
    <n v="12000"/>
    <n v="5"/>
    <e v="#REF!"/>
    <n v="2024"/>
    <s v="abril"/>
  </r>
  <r>
    <s v="042004202419-17"/>
    <n v="4"/>
    <d v="2024-04-20T00:00:00"/>
    <d v="1899-12-30T22:32:00"/>
    <n v="39"/>
    <n v="3"/>
    <x v="16"/>
    <x v="1"/>
    <x v="1"/>
    <m/>
    <n v="4000"/>
    <n v="12000"/>
    <n v="5"/>
    <e v="#REF!"/>
    <n v="2024"/>
    <s v="abril"/>
  </r>
  <r>
    <s v="062004202422-30"/>
    <n v="6"/>
    <d v="2024-04-20T00:00:00"/>
    <d v="1899-12-30T22:30:00"/>
    <n v="40"/>
    <n v="1"/>
    <x v="29"/>
    <x v="1"/>
    <x v="1"/>
    <m/>
    <n v="3500"/>
    <n v="3500"/>
    <n v="5"/>
    <e v="#REF!"/>
    <n v="2024"/>
    <s v="abril"/>
  </r>
  <r>
    <s v="062004202422-30"/>
    <n v="6"/>
    <d v="2024-04-20T00:00:00"/>
    <d v="1899-12-30T22:30:00"/>
    <n v="47"/>
    <n v="1"/>
    <x v="13"/>
    <x v="1"/>
    <x v="1"/>
    <m/>
    <n v="2000"/>
    <n v="2000"/>
    <n v="5"/>
    <e v="#REF!"/>
    <n v="2024"/>
    <s v="abril"/>
  </r>
  <r>
    <s v="062004202422-30"/>
    <n v="6"/>
    <d v="2024-04-20T00:00:00"/>
    <d v="1899-12-30T22:33:00"/>
    <n v="18"/>
    <n v="1"/>
    <x v="37"/>
    <x v="1"/>
    <x v="2"/>
    <m/>
    <n v="12000"/>
    <n v="12000"/>
    <n v="5"/>
    <e v="#REF!"/>
    <n v="2024"/>
    <s v="abril"/>
  </r>
  <r>
    <s v="092004202422-07"/>
    <n v="9"/>
    <d v="2024-04-20T00:00:00"/>
    <d v="1899-12-30T22:07:00"/>
    <n v="49"/>
    <n v="1"/>
    <x v="30"/>
    <x v="2"/>
    <x v="5"/>
    <m/>
    <n v="70000"/>
    <n v="70000"/>
    <n v="5"/>
    <e v="#REF!"/>
    <n v="2024"/>
    <s v="abril"/>
  </r>
  <r>
    <s v="092004202422-07"/>
    <n v="9"/>
    <d v="2024-04-20T00:00:00"/>
    <d v="1899-12-30T22:39:00"/>
    <n v="34"/>
    <n v="1"/>
    <x v="38"/>
    <x v="1"/>
    <x v="3"/>
    <m/>
    <n v="10000"/>
    <n v="10000"/>
    <n v="5"/>
    <e v="#REF!"/>
    <n v="2024"/>
    <s v="abril"/>
  </r>
  <r>
    <s v="102004202422-11"/>
    <n v="10"/>
    <d v="2024-04-20T00:00:00"/>
    <d v="1899-12-30T22:11:00"/>
    <n v="20"/>
    <n v="3"/>
    <x v="24"/>
    <x v="1"/>
    <x v="2"/>
    <m/>
    <n v="10000"/>
    <n v="30000"/>
    <n v="5"/>
    <e v="#REF!"/>
    <n v="2024"/>
    <s v="abril"/>
  </r>
  <r>
    <s v="102004202422-11"/>
    <n v="10"/>
    <d v="2024-04-20T00:00:00"/>
    <d v="1899-12-30T22:35:00"/>
    <n v="20"/>
    <n v="1"/>
    <x v="24"/>
    <x v="1"/>
    <x v="2"/>
    <m/>
    <n v="10000"/>
    <n v="10000"/>
    <n v="5"/>
    <e v="#REF!"/>
    <n v="2024"/>
    <s v="abril"/>
  </r>
  <r>
    <s v="102004202422-11"/>
    <n v="10"/>
    <d v="2024-04-20T00:00:00"/>
    <d v="1899-12-30T22:49:00"/>
    <n v="50"/>
    <n v="1"/>
    <x v="22"/>
    <x v="2"/>
    <x v="5"/>
    <m/>
    <n v="90000"/>
    <n v="90000"/>
    <n v="5"/>
    <e v="#REF!"/>
    <n v="2024"/>
    <s v="abril"/>
  </r>
  <r>
    <s v="172004202420-49"/>
    <n v="17"/>
    <d v="2024-04-20T00:00:00"/>
    <d v="1899-12-30T20:49:00"/>
    <n v="38"/>
    <n v="1"/>
    <x v="10"/>
    <x v="1"/>
    <x v="1"/>
    <m/>
    <n v="3000"/>
    <n v="3000"/>
    <n v="5"/>
    <e v="#REF!"/>
    <n v="2024"/>
    <s v="abril"/>
  </r>
  <r>
    <s v="172004202420-49"/>
    <n v="17"/>
    <d v="2024-04-20T00:00:00"/>
    <d v="1899-12-30T21:14:00"/>
    <n v="38"/>
    <n v="1"/>
    <x v="10"/>
    <x v="1"/>
    <x v="1"/>
    <m/>
    <n v="3000"/>
    <n v="3000"/>
    <n v="5"/>
    <e v="#REF!"/>
    <n v="2024"/>
    <s v="abril"/>
  </r>
  <r>
    <s v="172004202420-49"/>
    <n v="17"/>
    <d v="2024-04-20T00:00:00"/>
    <d v="1899-12-30T21:46:00"/>
    <n v="38"/>
    <n v="1"/>
    <x v="10"/>
    <x v="1"/>
    <x v="1"/>
    <m/>
    <n v="3000"/>
    <n v="3000"/>
    <n v="5"/>
    <e v="#REF!"/>
    <n v="2024"/>
    <s v="abril"/>
  </r>
  <r>
    <s v="172004202420-49"/>
    <n v="17"/>
    <d v="2024-04-20T00:00:00"/>
    <d v="1899-12-30T22:25:00"/>
    <n v="38"/>
    <n v="1"/>
    <x v="10"/>
    <x v="1"/>
    <x v="1"/>
    <m/>
    <n v="3000"/>
    <n v="3000"/>
    <n v="5"/>
    <e v="#REF!"/>
    <n v="2024"/>
    <s v="abril"/>
  </r>
  <r>
    <s v="182004202421-17"/>
    <n v="18"/>
    <d v="2024-04-20T00:00:00"/>
    <d v="1899-12-30T21:17:00"/>
    <n v="40"/>
    <n v="5"/>
    <x v="29"/>
    <x v="1"/>
    <x v="1"/>
    <m/>
    <n v="3500"/>
    <n v="17500"/>
    <n v="5"/>
    <e v="#REF!"/>
    <n v="2024"/>
    <s v="abril"/>
  </r>
  <r>
    <s v="182004202421-17"/>
    <n v="18"/>
    <d v="2024-04-20T00:00:00"/>
    <d v="1899-12-30T21:32:00"/>
    <n v="40"/>
    <n v="2"/>
    <x v="29"/>
    <x v="1"/>
    <x v="1"/>
    <m/>
    <n v="3500"/>
    <n v="7000"/>
    <n v="5"/>
    <e v="#REF!"/>
    <n v="2024"/>
    <s v="abril"/>
  </r>
  <r>
    <s v="182004202421-17"/>
    <n v="18"/>
    <d v="2024-04-20T00:00:00"/>
    <d v="1899-12-30T21:55:00"/>
    <n v="40"/>
    <n v="2"/>
    <x v="29"/>
    <x v="1"/>
    <x v="1"/>
    <m/>
    <n v="3500"/>
    <n v="7000"/>
    <n v="5"/>
    <e v="#REF!"/>
    <n v="2024"/>
    <s v="abril"/>
  </r>
  <r>
    <s v="182004202421-17"/>
    <n v="18"/>
    <d v="2024-04-20T00:00:00"/>
    <d v="1899-12-30T22:25:00"/>
    <n v="40"/>
    <n v="3"/>
    <x v="29"/>
    <x v="1"/>
    <x v="1"/>
    <m/>
    <n v="3500"/>
    <n v="10500"/>
    <n v="5"/>
    <e v="#REF!"/>
    <n v="2024"/>
    <s v="abril"/>
  </r>
  <r>
    <s v="182004202421-17"/>
    <n v="18"/>
    <d v="2024-04-20T00:00:00"/>
    <d v="1899-12-30T22:40:00"/>
    <n v="40"/>
    <n v="1"/>
    <x v="29"/>
    <x v="1"/>
    <x v="1"/>
    <m/>
    <n v="3500"/>
    <n v="3500"/>
    <n v="5"/>
    <e v="#REF!"/>
    <n v="2024"/>
    <s v="abril"/>
  </r>
  <r>
    <s v="182004202421-17"/>
    <n v="18"/>
    <d v="2024-04-20T00:00:00"/>
    <d v="1899-12-30T22:50:00"/>
    <n v="47"/>
    <n v="1"/>
    <x v="13"/>
    <x v="1"/>
    <x v="1"/>
    <m/>
    <n v="2000"/>
    <n v="2000"/>
    <n v="5"/>
    <e v="#REF!"/>
    <n v="2024"/>
    <s v="abril"/>
  </r>
  <r>
    <s v="182004202421-17"/>
    <n v="18"/>
    <d v="2024-04-20T00:00:00"/>
    <d v="1899-12-30T22:50:00"/>
    <n v="47"/>
    <n v="1"/>
    <x v="13"/>
    <x v="1"/>
    <x v="1"/>
    <m/>
    <n v="2000"/>
    <n v="2000"/>
    <n v="5"/>
    <e v="#REF!"/>
    <n v="2024"/>
    <s v="abril"/>
  </r>
  <r>
    <s v="182004202421-17"/>
    <n v="18"/>
    <d v="2024-04-20T00:00:00"/>
    <d v="1899-12-30T22:51:00"/>
    <n v="40"/>
    <n v="1"/>
    <x v="29"/>
    <x v="1"/>
    <x v="1"/>
    <m/>
    <n v="3500"/>
    <n v="3500"/>
    <n v="5"/>
    <e v="#REF!"/>
    <n v="2024"/>
    <s v="abril"/>
  </r>
  <r>
    <s v="182004202421-17"/>
    <n v="18"/>
    <d v="2024-04-20T00:00:00"/>
    <d v="1899-12-30T22:52:00"/>
    <n v="40"/>
    <n v="1"/>
    <x v="29"/>
    <x v="1"/>
    <x v="1"/>
    <m/>
    <n v="3500"/>
    <n v="3500"/>
    <n v="5"/>
    <e v="#REF!"/>
    <n v="2024"/>
    <s v="abril"/>
  </r>
  <r>
    <s v="042004202419-17"/>
    <n v="4"/>
    <d v="2024-04-20T00:00:00"/>
    <d v="1899-12-30T22:55:00"/>
    <n v="39"/>
    <n v="3"/>
    <x v="16"/>
    <x v="1"/>
    <x v="1"/>
    <m/>
    <n v="4000"/>
    <n v="12000"/>
    <n v="5"/>
    <e v="#REF!"/>
    <n v="2024"/>
    <s v="abril"/>
  </r>
  <r>
    <s v="032004202423-08"/>
    <n v="3"/>
    <d v="2024-04-20T00:00:00"/>
    <d v="1899-12-30T23:08:00"/>
    <n v="38"/>
    <n v="3"/>
    <x v="10"/>
    <x v="1"/>
    <x v="1"/>
    <m/>
    <n v="3000"/>
    <n v="9000"/>
    <n v="5"/>
    <e v="#REF!"/>
    <n v="2024"/>
    <s v="abril"/>
  </r>
  <r>
    <s v="032004202423-08"/>
    <n v="3"/>
    <d v="2024-04-20T00:00:00"/>
    <d v="1899-12-30T23:21:00"/>
    <n v="38"/>
    <n v="2"/>
    <x v="10"/>
    <x v="1"/>
    <x v="1"/>
    <m/>
    <n v="3000"/>
    <n v="6000"/>
    <n v="5"/>
    <e v="#REF!"/>
    <n v="2024"/>
    <s v="abril"/>
  </r>
  <r>
    <s v="152104202400-38"/>
    <n v="15"/>
    <d v="2024-04-21T00:00:00"/>
    <d v="1899-12-30T00:38:00"/>
    <n v="29"/>
    <n v="1"/>
    <x v="6"/>
    <x v="1"/>
    <x v="3"/>
    <m/>
    <n v="2000"/>
    <n v="2000"/>
    <n v="5"/>
    <e v="#REF!"/>
    <n v="2024"/>
    <s v="abril"/>
  </r>
  <r>
    <s v="062004202423-01"/>
    <n v="6"/>
    <d v="2024-04-20T00:00:00"/>
    <d v="1899-12-30T23:01:00"/>
    <n v="18"/>
    <n v="1"/>
    <x v="37"/>
    <x v="1"/>
    <x v="2"/>
    <m/>
    <n v="12000"/>
    <n v="12000"/>
    <n v="5"/>
    <e v="#REF!"/>
    <n v="2024"/>
    <s v="abril"/>
  </r>
  <r>
    <s v="062004202423-01"/>
    <n v="6"/>
    <d v="2024-04-20T00:00:00"/>
    <d v="1899-12-30T23:02:00"/>
    <n v="40"/>
    <n v="1"/>
    <x v="29"/>
    <x v="1"/>
    <x v="1"/>
    <m/>
    <n v="3500"/>
    <n v="3500"/>
    <n v="5"/>
    <e v="#REF!"/>
    <n v="2024"/>
    <s v="abril"/>
  </r>
  <r>
    <s v="062004202423-01"/>
    <n v="6"/>
    <d v="2024-04-20T00:00:00"/>
    <d v="1899-12-30T23:02:00"/>
    <n v="47"/>
    <n v="1"/>
    <x v="13"/>
    <x v="1"/>
    <x v="1"/>
    <m/>
    <n v="2000"/>
    <n v="2000"/>
    <n v="5"/>
    <e v="#REF!"/>
    <n v="2024"/>
    <s v="abril"/>
  </r>
  <r>
    <s v="062004202423-01"/>
    <n v="6"/>
    <d v="2024-04-20T00:00:00"/>
    <d v="1899-12-30T23:22:00"/>
    <n v="38"/>
    <n v="4"/>
    <x v="10"/>
    <x v="1"/>
    <x v="1"/>
    <m/>
    <n v="3000"/>
    <n v="12000"/>
    <n v="5"/>
    <e v="#REF!"/>
    <n v="2024"/>
    <s v="abril"/>
  </r>
  <r>
    <s v="062004202423-01"/>
    <n v="6"/>
    <d v="2024-04-20T00:00:00"/>
    <d v="1899-12-30T23:39:00"/>
    <n v="38"/>
    <n v="2"/>
    <x v="10"/>
    <x v="1"/>
    <x v="1"/>
    <m/>
    <n v="3000"/>
    <n v="6000"/>
    <n v="5"/>
    <e v="#REF!"/>
    <n v="2024"/>
    <s v="abril"/>
  </r>
  <r>
    <s v="062004202423-01"/>
    <n v="6"/>
    <d v="2024-04-21T00:00:00"/>
    <d v="1899-12-30T00:12:00"/>
    <n v="38"/>
    <n v="2"/>
    <x v="10"/>
    <x v="1"/>
    <x v="1"/>
    <m/>
    <n v="3000"/>
    <n v="6000"/>
    <n v="5"/>
    <e v="#REF!"/>
    <n v="2024"/>
    <s v="abril"/>
  </r>
  <r>
    <s v="042004202423-16"/>
    <n v="4"/>
    <d v="2024-04-20T00:00:00"/>
    <d v="1899-12-30T23:16:00"/>
    <n v="39"/>
    <n v="3"/>
    <x v="16"/>
    <x v="1"/>
    <x v="1"/>
    <m/>
    <n v="4000"/>
    <n v="12000"/>
    <n v="5"/>
    <e v="#REF!"/>
    <n v="2024"/>
    <s v="abril"/>
  </r>
  <r>
    <s v="042004202423-16"/>
    <n v="4"/>
    <d v="2024-04-20T00:00:00"/>
    <d v="1899-12-30T23:45:00"/>
    <n v="39"/>
    <n v="3"/>
    <x v="16"/>
    <x v="1"/>
    <x v="1"/>
    <m/>
    <n v="4000"/>
    <n v="12000"/>
    <n v="5"/>
    <e v="#REF!"/>
    <n v="2024"/>
    <s v="abril"/>
  </r>
  <r>
    <s v="042004202423-16"/>
    <n v="4"/>
    <d v="2024-04-21T00:00:00"/>
    <d v="1899-12-30T00:05:00"/>
    <n v="39"/>
    <n v="3"/>
    <x v="16"/>
    <x v="1"/>
    <x v="1"/>
    <m/>
    <n v="4000"/>
    <n v="12000"/>
    <n v="5"/>
    <e v="#REF!"/>
    <n v="2024"/>
    <s v="abril"/>
  </r>
  <r>
    <s v="042004202423-16"/>
    <n v="4"/>
    <d v="2024-04-21T00:00:00"/>
    <d v="1899-12-30T00:35:00"/>
    <n v="39"/>
    <n v="3"/>
    <x v="16"/>
    <x v="1"/>
    <x v="1"/>
    <m/>
    <n v="4000"/>
    <n v="12000"/>
    <n v="5"/>
    <e v="#REF!"/>
    <n v="2024"/>
    <s v="abril"/>
  </r>
  <r>
    <s v="092004202423-03"/>
    <n v="9"/>
    <d v="2024-04-20T00:00:00"/>
    <d v="1899-12-30T23:03:00"/>
    <n v="49"/>
    <n v="1"/>
    <x v="30"/>
    <x v="2"/>
    <x v="5"/>
    <m/>
    <n v="70000"/>
    <n v="70000"/>
    <n v="5"/>
    <e v="#REF!"/>
    <n v="2024"/>
    <s v="abril"/>
  </r>
  <r>
    <s v="092004202423-03"/>
    <n v="9"/>
    <d v="2024-04-20T00:00:00"/>
    <d v="1899-12-30T23:03:00"/>
    <n v="34"/>
    <n v="1"/>
    <x v="38"/>
    <x v="1"/>
    <x v="3"/>
    <m/>
    <n v="10000"/>
    <n v="10000"/>
    <n v="5"/>
    <e v="#REF!"/>
    <n v="2024"/>
    <s v="abril"/>
  </r>
  <r>
    <s v="092004202423-03"/>
    <n v="9"/>
    <d v="2024-04-20T00:00:00"/>
    <d v="1899-12-30T23:28:00"/>
    <n v="30"/>
    <n v="2"/>
    <x v="41"/>
    <x v="1"/>
    <x v="3"/>
    <m/>
    <n v="4000"/>
    <n v="8000"/>
    <n v="5"/>
    <e v="#REF!"/>
    <n v="2024"/>
    <s v="abril"/>
  </r>
  <r>
    <s v="102004202423-04"/>
    <n v="10"/>
    <d v="2024-04-20T00:00:00"/>
    <d v="1899-12-30T23:04:00"/>
    <n v="20"/>
    <n v="4"/>
    <x v="24"/>
    <x v="1"/>
    <x v="2"/>
    <m/>
    <n v="10000"/>
    <n v="40000"/>
    <n v="5"/>
    <e v="#REF!"/>
    <n v="2024"/>
    <s v="abril"/>
  </r>
  <r>
    <s v="102004202423-04"/>
    <n v="10"/>
    <d v="2024-04-20T00:00:00"/>
    <d v="1899-12-30T23:04:00"/>
    <n v="50"/>
    <n v="1"/>
    <x v="22"/>
    <x v="2"/>
    <x v="5"/>
    <m/>
    <n v="90000"/>
    <n v="90000"/>
    <n v="5"/>
    <e v="#REF!"/>
    <n v="2024"/>
    <s v="abril"/>
  </r>
  <r>
    <s v="102004202423-04"/>
    <n v="10"/>
    <d v="2024-04-20T00:00:00"/>
    <d v="1899-12-30T23:12:00"/>
    <n v="35"/>
    <n v="1"/>
    <x v="21"/>
    <x v="1"/>
    <x v="3"/>
    <m/>
    <n v="10000"/>
    <n v="10000"/>
    <n v="5"/>
    <e v="#REF!"/>
    <n v="2024"/>
    <s v="abril"/>
  </r>
  <r>
    <s v="102004202423-04"/>
    <n v="10"/>
    <d v="2024-04-21T00:00:00"/>
    <d v="1899-12-30T00:13:00"/>
    <n v="20"/>
    <n v="1"/>
    <x v="24"/>
    <x v="1"/>
    <x v="2"/>
    <m/>
    <n v="10000"/>
    <n v="10000"/>
    <n v="5"/>
    <e v="#REF!"/>
    <n v="2024"/>
    <s v="abril"/>
  </r>
  <r>
    <s v="182004202423-06"/>
    <n v="18"/>
    <d v="2024-04-20T00:00:00"/>
    <d v="1899-12-30T23:06:00"/>
    <n v="40"/>
    <n v="18"/>
    <x v="29"/>
    <x v="1"/>
    <x v="1"/>
    <m/>
    <n v="3500"/>
    <n v="63000"/>
    <n v="5"/>
    <e v="#REF!"/>
    <n v="2024"/>
    <s v="abril"/>
  </r>
  <r>
    <s v="182004202423-06"/>
    <n v="18"/>
    <d v="2024-04-20T00:00:00"/>
    <d v="1899-12-30T23:06:00"/>
    <n v="47"/>
    <n v="2"/>
    <x v="13"/>
    <x v="1"/>
    <x v="1"/>
    <m/>
    <n v="2000"/>
    <n v="4000"/>
    <n v="5"/>
    <e v="#REF!"/>
    <n v="2024"/>
    <s v="abril"/>
  </r>
  <r>
    <s v="182004202423-06"/>
    <n v="18"/>
    <d v="2024-04-20T00:00:00"/>
    <d v="1899-12-30T23:28:00"/>
    <n v="49"/>
    <n v="1"/>
    <x v="30"/>
    <x v="2"/>
    <x v="5"/>
    <m/>
    <n v="70000"/>
    <n v="70000"/>
    <n v="5"/>
    <e v="#REF!"/>
    <n v="2024"/>
    <s v="abril"/>
  </r>
  <r>
    <s v="182004202423-06"/>
    <n v="18"/>
    <d v="2024-04-20T00:00:00"/>
    <d v="1899-12-30T23:43:00"/>
    <n v="40"/>
    <n v="1"/>
    <x v="29"/>
    <x v="1"/>
    <x v="1"/>
    <m/>
    <n v="3500"/>
    <n v="3500"/>
    <n v="5"/>
    <e v="#REF!"/>
    <n v="2024"/>
    <s v="abril"/>
  </r>
  <r>
    <s v="182004202423-06"/>
    <n v="18"/>
    <d v="2024-04-21T00:00:00"/>
    <d v="1899-12-30T00:14:00"/>
    <n v="29"/>
    <n v="1"/>
    <x v="6"/>
    <x v="1"/>
    <x v="3"/>
    <m/>
    <n v="2000"/>
    <n v="2000"/>
    <n v="5"/>
    <e v="#REF!"/>
    <n v="2024"/>
    <s v="abril"/>
  </r>
  <r>
    <s v="182004202423-06"/>
    <n v="18"/>
    <d v="2024-04-21T00:00:00"/>
    <d v="1899-12-30T00:35:00"/>
    <n v="49"/>
    <n v="1"/>
    <x v="30"/>
    <x v="2"/>
    <x v="5"/>
    <m/>
    <n v="70000"/>
    <n v="70000"/>
    <n v="5"/>
    <e v="#REF!"/>
    <n v="2024"/>
    <s v="abril"/>
  </r>
  <r>
    <s v="182004202423-06"/>
    <n v="18"/>
    <d v="2024-04-21T00:00:00"/>
    <d v="1899-12-30T01:56:00"/>
    <n v="42"/>
    <n v="1"/>
    <x v="3"/>
    <x v="1"/>
    <x v="1"/>
    <m/>
    <n v="5000"/>
    <n v="5000"/>
    <n v="5"/>
    <e v="#REF!"/>
    <n v="2024"/>
    <s v="abril"/>
  </r>
  <r>
    <s v="182004202423-06"/>
    <n v="18"/>
    <d v="2024-04-21T00:00:00"/>
    <d v="1899-12-30T01:56:00"/>
    <n v="47"/>
    <n v="1"/>
    <x v="13"/>
    <x v="1"/>
    <x v="1"/>
    <m/>
    <n v="2000"/>
    <n v="2000"/>
    <n v="5"/>
    <e v="#REF!"/>
    <n v="2024"/>
    <s v="abril"/>
  </r>
  <r>
    <s v="182004202423-06"/>
    <n v="18"/>
    <d v="2024-04-21T00:00:00"/>
    <d v="1899-12-30T02:00:00"/>
    <n v="40"/>
    <n v="1"/>
    <x v="29"/>
    <x v="1"/>
    <x v="1"/>
    <m/>
    <n v="3500"/>
    <n v="3500"/>
    <n v="5"/>
    <e v="#REF!"/>
    <n v="2024"/>
    <s v="abril"/>
  </r>
  <r>
    <s v="112104202401-11"/>
    <n v="11"/>
    <d v="2024-04-21T00:00:00"/>
    <d v="1899-12-30T01:11:00"/>
    <n v="50"/>
    <n v="1"/>
    <x v="22"/>
    <x v="2"/>
    <x v="5"/>
    <m/>
    <n v="90000"/>
    <n v="90000"/>
    <n v="5"/>
    <e v="#REF!"/>
    <n v="2024"/>
    <s v="abril"/>
  </r>
  <r>
    <s v="172004202423-05"/>
    <n v="17"/>
    <d v="2024-04-20T00:00:00"/>
    <d v="1899-12-30T23:05:00"/>
    <n v="38"/>
    <n v="5"/>
    <x v="10"/>
    <x v="1"/>
    <x v="1"/>
    <m/>
    <n v="3000"/>
    <n v="15000"/>
    <n v="5"/>
    <e v="#REF!"/>
    <n v="2024"/>
    <s v="abril"/>
  </r>
  <r>
    <s v="172004202423-05"/>
    <n v="17"/>
    <d v="2024-04-20T00:00:00"/>
    <d v="1899-12-30T23:08:00"/>
    <n v="38"/>
    <n v="1"/>
    <x v="10"/>
    <x v="1"/>
    <x v="1"/>
    <m/>
    <n v="3000"/>
    <n v="3000"/>
    <n v="5"/>
    <e v="#REF!"/>
    <n v="2024"/>
    <s v="abril"/>
  </r>
  <r>
    <s v="172004202423-05"/>
    <n v="17"/>
    <d v="2024-04-20T00:00:00"/>
    <d v="1899-12-30T23:40:00"/>
    <n v="38"/>
    <n v="1"/>
    <x v="10"/>
    <x v="1"/>
    <x v="1"/>
    <m/>
    <n v="3000"/>
    <n v="3000"/>
    <n v="5"/>
    <e v="#REF!"/>
    <n v="2024"/>
    <s v="abril"/>
  </r>
  <r>
    <s v="022104202414-59"/>
    <n v="2"/>
    <d v="2024-04-21T00:00:00"/>
    <d v="1899-12-30T14:59:00"/>
    <n v="422"/>
    <n v="1"/>
    <x v="51"/>
    <x v="0"/>
    <x v="1"/>
    <m/>
    <n v="20000"/>
    <n v="20000"/>
    <n v="5"/>
    <e v="#REF!"/>
    <n v="2024"/>
    <s v="abril"/>
  </r>
  <r>
    <s v="072104202416-58"/>
    <n v="7"/>
    <d v="2024-04-21T00:00:00"/>
    <d v="1899-12-30T16:58:00"/>
    <n v="50"/>
    <n v="1"/>
    <x v="22"/>
    <x v="2"/>
    <x v="5"/>
    <m/>
    <n v="90000"/>
    <n v="90000"/>
    <n v="5"/>
    <e v="#REF!"/>
    <n v="2024"/>
    <s v="abril"/>
  </r>
  <r>
    <s v="032104202415-19"/>
    <n v="3"/>
    <d v="2024-04-21T00:00:00"/>
    <d v="1899-12-30T15:19:00"/>
    <n v="45"/>
    <n v="1"/>
    <x v="25"/>
    <x v="1"/>
    <x v="1"/>
    <m/>
    <n v="3000"/>
    <n v="3000"/>
    <n v="5"/>
    <e v="#REF!"/>
    <n v="2024"/>
    <s v="abril"/>
  </r>
  <r>
    <s v="032104202415-19"/>
    <n v="3"/>
    <d v="2024-04-21T00:00:00"/>
    <d v="1899-12-30T15:38:00"/>
    <n v="45"/>
    <n v="1"/>
    <x v="25"/>
    <x v="1"/>
    <x v="1"/>
    <m/>
    <n v="3000"/>
    <n v="3000"/>
    <n v="5"/>
    <e v="#REF!"/>
    <n v="2024"/>
    <s v="abril"/>
  </r>
  <r>
    <s v="032104202415-19"/>
    <n v="3"/>
    <d v="2024-04-21T00:00:00"/>
    <d v="1899-12-30T15:58:00"/>
    <n v="45"/>
    <n v="1"/>
    <x v="25"/>
    <x v="1"/>
    <x v="1"/>
    <m/>
    <n v="3000"/>
    <n v="3000"/>
    <n v="5"/>
    <e v="#REF!"/>
    <n v="2024"/>
    <s v="abril"/>
  </r>
  <r>
    <s v="032104202415-19"/>
    <n v="3"/>
    <d v="2024-04-21T00:00:00"/>
    <d v="1899-12-30T16:25:00"/>
    <n v="45"/>
    <n v="1"/>
    <x v="25"/>
    <x v="1"/>
    <x v="1"/>
    <m/>
    <n v="3000"/>
    <n v="3000"/>
    <n v="5"/>
    <e v="#REF!"/>
    <n v="2024"/>
    <s v="abril"/>
  </r>
  <r>
    <s v="032104202415-19"/>
    <n v="3"/>
    <d v="2024-04-21T00:00:00"/>
    <d v="1899-12-30T16:40:00"/>
    <n v="45"/>
    <n v="1"/>
    <x v="25"/>
    <x v="1"/>
    <x v="1"/>
    <m/>
    <n v="3000"/>
    <n v="3000"/>
    <n v="5"/>
    <e v="#REF!"/>
    <n v="2024"/>
    <s v="abril"/>
  </r>
  <r>
    <s v="032104202415-19"/>
    <n v="3"/>
    <d v="2024-04-21T00:00:00"/>
    <d v="1899-12-30T16:55:00"/>
    <n v="45"/>
    <n v="1"/>
    <x v="25"/>
    <x v="1"/>
    <x v="1"/>
    <m/>
    <n v="3000"/>
    <n v="3000"/>
    <n v="5"/>
    <e v="#REF!"/>
    <n v="2024"/>
    <s v="abril"/>
  </r>
  <r>
    <s v="012104202414-09"/>
    <n v="1"/>
    <d v="2024-04-21T00:00:00"/>
    <d v="1899-12-30T14:09:00"/>
    <n v="45"/>
    <n v="1"/>
    <x v="25"/>
    <x v="1"/>
    <x v="1"/>
    <m/>
    <n v="3000"/>
    <n v="3000"/>
    <n v="5"/>
    <e v="#REF!"/>
    <n v="2024"/>
    <s v="abril"/>
  </r>
  <r>
    <s v="012104202414-09"/>
    <n v="1"/>
    <d v="2024-04-21T00:00:00"/>
    <d v="1899-12-30T14:58:00"/>
    <n v="45"/>
    <n v="1"/>
    <x v="25"/>
    <x v="1"/>
    <x v="1"/>
    <m/>
    <n v="3000"/>
    <n v="3000"/>
    <n v="5"/>
    <e v="#REF!"/>
    <n v="2024"/>
    <s v="abril"/>
  </r>
  <r>
    <s v="012104202414-09"/>
    <n v="1"/>
    <d v="2024-04-21T00:00:00"/>
    <d v="1899-12-30T14:58:00"/>
    <n v="45"/>
    <n v="1"/>
    <x v="25"/>
    <x v="1"/>
    <x v="1"/>
    <m/>
    <n v="3000"/>
    <n v="3000"/>
    <n v="5"/>
    <e v="#REF!"/>
    <n v="2024"/>
    <s v="abril"/>
  </r>
  <r>
    <s v="012104202414-09"/>
    <n v="1"/>
    <d v="2024-04-21T00:00:00"/>
    <d v="1899-12-30T15:19:00"/>
    <n v="45"/>
    <n v="1"/>
    <x v="25"/>
    <x v="1"/>
    <x v="1"/>
    <m/>
    <n v="3000"/>
    <n v="3000"/>
    <n v="5"/>
    <e v="#REF!"/>
    <n v="2024"/>
    <s v="abril"/>
  </r>
  <r>
    <s v="012104202414-09"/>
    <n v="1"/>
    <d v="2024-04-21T00:00:00"/>
    <d v="1899-12-30T15:33:00"/>
    <n v="45"/>
    <n v="1"/>
    <x v="25"/>
    <x v="1"/>
    <x v="1"/>
    <m/>
    <n v="3000"/>
    <n v="3000"/>
    <n v="5"/>
    <e v="#REF!"/>
    <n v="2024"/>
    <s v="abril"/>
  </r>
  <r>
    <s v="012104202414-09"/>
    <n v="1"/>
    <d v="2024-04-21T00:00:00"/>
    <d v="1899-12-30T15:54:00"/>
    <n v="45"/>
    <n v="1"/>
    <x v="25"/>
    <x v="1"/>
    <x v="1"/>
    <m/>
    <n v="3000"/>
    <n v="3000"/>
    <n v="5"/>
    <e v="#REF!"/>
    <n v="2024"/>
    <s v="abril"/>
  </r>
  <r>
    <s v="012104202414-09"/>
    <n v="1"/>
    <d v="2024-04-21T00:00:00"/>
    <d v="1899-12-30T16:14:00"/>
    <n v="45"/>
    <n v="1"/>
    <x v="25"/>
    <x v="1"/>
    <x v="1"/>
    <m/>
    <n v="3000"/>
    <n v="3000"/>
    <n v="5"/>
    <e v="#REF!"/>
    <n v="2024"/>
    <s v="abril"/>
  </r>
  <r>
    <s v="012104202414-09"/>
    <n v="1"/>
    <d v="2024-04-21T00:00:00"/>
    <d v="1899-12-30T16:40:00"/>
    <n v="45"/>
    <n v="1"/>
    <x v="25"/>
    <x v="1"/>
    <x v="1"/>
    <m/>
    <n v="3000"/>
    <n v="3000"/>
    <n v="5"/>
    <e v="#REF!"/>
    <n v="2024"/>
    <s v="abril"/>
  </r>
  <r>
    <s v="012104202414-09"/>
    <n v="1"/>
    <d v="2024-04-21T00:00:00"/>
    <d v="1899-12-30T16:55:00"/>
    <n v="45"/>
    <n v="1"/>
    <x v="25"/>
    <x v="1"/>
    <x v="1"/>
    <m/>
    <n v="3000"/>
    <n v="3000"/>
    <n v="5"/>
    <e v="#REF!"/>
    <n v="2024"/>
    <s v="abril"/>
  </r>
  <r>
    <s v="122104202418-50"/>
    <n v="12"/>
    <d v="2024-04-21T00:00:00"/>
    <d v="1899-12-30T18:50:00"/>
    <n v="39"/>
    <n v="2"/>
    <x v="16"/>
    <x v="1"/>
    <x v="1"/>
    <m/>
    <n v="4000"/>
    <n v="8000"/>
    <n v="5"/>
    <e v="#REF!"/>
    <n v="2024"/>
    <s v="abril"/>
  </r>
  <r>
    <s v="122104202420-00"/>
    <n v="12"/>
    <d v="2024-04-21T00:00:00"/>
    <d v="1899-12-30T20:00:00"/>
    <n v="38"/>
    <n v="3"/>
    <x v="10"/>
    <x v="1"/>
    <x v="1"/>
    <m/>
    <n v="3000"/>
    <n v="9000"/>
    <n v="5"/>
    <e v="#REF!"/>
    <n v="2024"/>
    <s v="abril"/>
  </r>
  <r>
    <s v="122104202420-00"/>
    <n v="12"/>
    <d v="2024-04-21T00:00:00"/>
    <d v="1899-12-30T20:05:00"/>
    <n v="38"/>
    <n v="1"/>
    <x v="10"/>
    <x v="1"/>
    <x v="1"/>
    <m/>
    <n v="3000"/>
    <n v="3000"/>
    <n v="5"/>
    <e v="#REF!"/>
    <n v="2024"/>
    <s v="abril"/>
  </r>
  <r>
    <s v="022104202418-43"/>
    <n v="2"/>
    <d v="2024-04-21T00:00:00"/>
    <d v="1899-12-30T18:43:00"/>
    <n v="38"/>
    <n v="1"/>
    <x v="10"/>
    <x v="1"/>
    <x v="1"/>
    <m/>
    <n v="3000"/>
    <n v="3000"/>
    <n v="5"/>
    <e v="#REF!"/>
    <n v="2024"/>
    <s v="abril"/>
  </r>
  <r>
    <s v="022104202418-43"/>
    <n v="2"/>
    <d v="2024-04-21T00:00:00"/>
    <d v="1899-12-30T19:01:00"/>
    <n v="38"/>
    <n v="1"/>
    <x v="10"/>
    <x v="1"/>
    <x v="1"/>
    <m/>
    <n v="3000"/>
    <n v="3000"/>
    <n v="5"/>
    <e v="#REF!"/>
    <n v="2024"/>
    <s v="abril"/>
  </r>
  <r>
    <s v="022104202418-43"/>
    <n v="2"/>
    <d v="2024-04-21T00:00:00"/>
    <d v="1899-12-30T19:27:00"/>
    <n v="38"/>
    <n v="2"/>
    <x v="10"/>
    <x v="1"/>
    <x v="1"/>
    <m/>
    <n v="3000"/>
    <n v="6000"/>
    <n v="5"/>
    <e v="#REF!"/>
    <n v="2024"/>
    <s v="abril"/>
  </r>
  <r>
    <s v="022104202418-43"/>
    <n v="2"/>
    <d v="2024-04-21T00:00:00"/>
    <d v="1899-12-30T20:15:00"/>
    <n v="38"/>
    <n v="2"/>
    <x v="10"/>
    <x v="1"/>
    <x v="1"/>
    <m/>
    <n v="3000"/>
    <n v="6000"/>
    <n v="5"/>
    <e v="#REF!"/>
    <n v="2024"/>
    <s v="abril"/>
  </r>
  <r>
    <s v="032104202420-32"/>
    <n v="3"/>
    <d v="2024-04-21T00:00:00"/>
    <d v="1899-12-30T20:32:00"/>
    <n v="38"/>
    <n v="3"/>
    <x v="10"/>
    <x v="1"/>
    <x v="1"/>
    <m/>
    <n v="3000"/>
    <n v="9000"/>
    <n v="5"/>
    <e v="#REF!"/>
    <n v="2024"/>
    <s v="abril"/>
  </r>
  <r>
    <s v="122104202421-38"/>
    <n v="12"/>
    <d v="2024-04-21T00:00:00"/>
    <d v="1899-12-30T21:38:00"/>
    <n v="38"/>
    <n v="1"/>
    <x v="10"/>
    <x v="1"/>
    <x v="1"/>
    <m/>
    <n v="3000"/>
    <n v="3000"/>
    <n v="5"/>
    <e v="#REF!"/>
    <n v="2024"/>
    <s v="abril"/>
  </r>
  <r>
    <s v="072104202419-22"/>
    <n v="7"/>
    <d v="2024-04-21T00:00:00"/>
    <d v="1899-12-30T19:22:00"/>
    <n v="39"/>
    <n v="6"/>
    <x v="16"/>
    <x v="1"/>
    <x v="1"/>
    <m/>
    <n v="4000"/>
    <n v="24000"/>
    <n v="5"/>
    <e v="#REF!"/>
    <n v="2024"/>
    <s v="abril"/>
  </r>
  <r>
    <s v="032104202420-36"/>
    <n v="3"/>
    <d v="2024-04-21T00:00:00"/>
    <d v="1899-12-30T20:36:00"/>
    <n v="38"/>
    <n v="3"/>
    <x v="10"/>
    <x v="1"/>
    <x v="1"/>
    <m/>
    <n v="3000"/>
    <n v="9000"/>
    <n v="5"/>
    <e v="#REF!"/>
    <n v="2024"/>
    <s v="abril"/>
  </r>
  <r>
    <s v="032104202420-36"/>
    <n v="3"/>
    <d v="2024-04-21T00:00:00"/>
    <d v="1899-12-30T21:46:00"/>
    <n v="38"/>
    <n v="2"/>
    <x v="10"/>
    <x v="1"/>
    <x v="1"/>
    <m/>
    <n v="3000"/>
    <n v="6000"/>
    <n v="5"/>
    <e v="#REF!"/>
    <n v="2024"/>
    <s v="abril"/>
  </r>
  <r>
    <s v="032104202420-36"/>
    <n v="3"/>
    <d v="2024-04-21T00:00:00"/>
    <d v="1899-12-30T22:24:00"/>
    <n v="38"/>
    <n v="2"/>
    <x v="10"/>
    <x v="1"/>
    <x v="1"/>
    <m/>
    <n v="3000"/>
    <n v="6000"/>
    <n v="5"/>
    <e v="#REF!"/>
    <n v="2024"/>
    <s v="abril"/>
  </r>
  <r>
    <s v="052104202416-36"/>
    <n v="5"/>
    <d v="2024-04-21T00:00:00"/>
    <d v="1899-12-30T16:36:00"/>
    <n v="38"/>
    <n v="1"/>
    <x v="10"/>
    <x v="1"/>
    <x v="1"/>
    <m/>
    <n v="3000"/>
    <n v="3000"/>
    <n v="5"/>
    <e v="#REF!"/>
    <n v="2024"/>
    <s v="abril"/>
  </r>
  <r>
    <s v="052104202416-36"/>
    <n v="5"/>
    <d v="2024-04-21T00:00:00"/>
    <d v="1899-12-30T16:38:00"/>
    <n v="40"/>
    <n v="1"/>
    <x v="29"/>
    <x v="1"/>
    <x v="1"/>
    <m/>
    <n v="3500"/>
    <n v="3500"/>
    <n v="5"/>
    <e v="#REF!"/>
    <n v="2024"/>
    <s v="abril"/>
  </r>
  <r>
    <s v="052104202416-36"/>
    <n v="5"/>
    <d v="2024-04-21T00:00:00"/>
    <d v="1899-12-30T16:54:00"/>
    <n v="38"/>
    <n v="1"/>
    <x v="10"/>
    <x v="1"/>
    <x v="1"/>
    <m/>
    <n v="3000"/>
    <n v="3000"/>
    <n v="5"/>
    <e v="#REF!"/>
    <n v="2024"/>
    <s v="abril"/>
  </r>
  <r>
    <s v="052104202416-36"/>
    <n v="5"/>
    <d v="2024-04-21T00:00:00"/>
    <d v="1899-12-30T16:55:00"/>
    <n v="40"/>
    <n v="1"/>
    <x v="29"/>
    <x v="1"/>
    <x v="1"/>
    <m/>
    <n v="3500"/>
    <n v="3500"/>
    <n v="5"/>
    <e v="#REF!"/>
    <n v="2024"/>
    <s v="abril"/>
  </r>
  <r>
    <s v="052104202416-36"/>
    <n v="5"/>
    <d v="2024-04-21T00:00:00"/>
    <d v="1899-12-30T19:30:00"/>
    <n v="38"/>
    <n v="1"/>
    <x v="10"/>
    <x v="1"/>
    <x v="1"/>
    <m/>
    <n v="3000"/>
    <n v="3000"/>
    <n v="5"/>
    <e v="#REF!"/>
    <n v="2024"/>
    <s v="abril"/>
  </r>
  <r>
    <s v="052104202416-36"/>
    <n v="5"/>
    <d v="2024-04-21T00:00:00"/>
    <d v="1899-12-30T19:30:00"/>
    <n v="40"/>
    <n v="1"/>
    <x v="29"/>
    <x v="1"/>
    <x v="1"/>
    <m/>
    <n v="3500"/>
    <n v="3500"/>
    <n v="5"/>
    <e v="#REF!"/>
    <n v="2024"/>
    <s v="abril"/>
  </r>
  <r>
    <s v="052104202416-36"/>
    <n v="5"/>
    <d v="2024-04-21T00:00:00"/>
    <d v="1899-12-30T19:46:00"/>
    <n v="38"/>
    <n v="3"/>
    <x v="10"/>
    <x v="1"/>
    <x v="1"/>
    <m/>
    <n v="3000"/>
    <n v="9000"/>
    <n v="5"/>
    <e v="#REF!"/>
    <n v="2024"/>
    <s v="abril"/>
  </r>
  <r>
    <s v="052104202416-36"/>
    <n v="5"/>
    <d v="2024-04-21T00:00:00"/>
    <d v="1899-12-30T21:41:00"/>
    <n v="38"/>
    <n v="2"/>
    <x v="10"/>
    <x v="1"/>
    <x v="1"/>
    <m/>
    <n v="3000"/>
    <n v="6000"/>
    <n v="5"/>
    <e v="#REF!"/>
    <n v="2024"/>
    <s v="abril"/>
  </r>
  <r>
    <s v="052104202416-36"/>
    <n v="5"/>
    <d v="2024-04-21T00:00:00"/>
    <d v="1899-12-30T22:11:00"/>
    <n v="40"/>
    <n v="1"/>
    <x v="29"/>
    <x v="1"/>
    <x v="1"/>
    <m/>
    <n v="3500"/>
    <n v="3500"/>
    <n v="5"/>
    <e v="#REF!"/>
    <n v="2024"/>
    <s v="abril"/>
  </r>
  <r>
    <s v="022404202418-39"/>
    <n v="2"/>
    <d v="2024-04-24T00:00:00"/>
    <d v="1899-12-30T18:39:00"/>
    <n v="39"/>
    <n v="6"/>
    <x v="16"/>
    <x v="1"/>
    <x v="1"/>
    <m/>
    <n v="4000"/>
    <n v="24000"/>
    <n v="5"/>
    <e v="#REF!"/>
    <n v="2024"/>
    <s v="abril"/>
  </r>
  <r>
    <s v="012404202420-58"/>
    <n v="1"/>
    <d v="2024-04-24T00:00:00"/>
    <d v="1899-12-30T20:58:00"/>
    <n v="39"/>
    <n v="4"/>
    <x v="16"/>
    <x v="1"/>
    <x v="1"/>
    <m/>
    <n v="4000"/>
    <n v="16000"/>
    <n v="5"/>
    <e v="#REF!"/>
    <n v="2024"/>
    <s v="abril"/>
  </r>
  <r>
    <s v="022504202418-30"/>
    <n v="2"/>
    <d v="2024-04-25T00:00:00"/>
    <d v="1899-12-30T18:30:00"/>
    <n v="42"/>
    <n v="2"/>
    <x v="3"/>
    <x v="1"/>
    <x v="1"/>
    <m/>
    <n v="5000"/>
    <n v="10000"/>
    <n v="5"/>
    <e v="#REF!"/>
    <n v="2024"/>
    <s v="abril"/>
  </r>
  <r>
    <s v="012504202418-31"/>
    <n v="1"/>
    <d v="2024-04-25T00:00:00"/>
    <d v="1899-12-30T18:31:00"/>
    <n v="38"/>
    <n v="28"/>
    <x v="10"/>
    <x v="1"/>
    <x v="1"/>
    <m/>
    <n v="3000"/>
    <n v="84000"/>
    <n v="5"/>
    <e v="#REF!"/>
    <n v="2024"/>
    <s v="abril"/>
  </r>
  <r>
    <s v="012504202420-21"/>
    <n v="1"/>
    <d v="2024-04-25T00:00:00"/>
    <d v="1899-12-30T20:21:00"/>
    <n v="50"/>
    <n v="1"/>
    <x v="22"/>
    <x v="2"/>
    <x v="5"/>
    <s v="Se hace descuento de 5.000 quedando como precio final 85.000"/>
    <n v="90000"/>
    <n v="90000"/>
    <n v="5"/>
    <e v="#REF!"/>
    <n v="2024"/>
    <s v="abril"/>
  </r>
  <r>
    <s v="012504202420-21"/>
    <n v="1"/>
    <d v="2024-04-25T00:00:00"/>
    <d v="1899-12-30T22:05:00"/>
    <n v="29"/>
    <n v="1"/>
    <x v="6"/>
    <x v="1"/>
    <x v="3"/>
    <m/>
    <n v="2000"/>
    <n v="2000"/>
    <n v="5"/>
    <e v="#REF!"/>
    <n v="2024"/>
    <s v="abril"/>
  </r>
  <r>
    <s v="012504202420-21"/>
    <n v="1"/>
    <d v="2024-04-25T00:00:00"/>
    <d v="1899-12-30T22:06:00"/>
    <n v="20"/>
    <n v="1"/>
    <x v="24"/>
    <x v="1"/>
    <x v="2"/>
    <m/>
    <n v="10000"/>
    <n v="10000"/>
    <n v="5"/>
    <e v="#REF!"/>
    <n v="2024"/>
    <s v="abril"/>
  </r>
  <r>
    <s v="022504202422-15"/>
    <n v="2"/>
    <d v="2024-04-25T00:00:00"/>
    <d v="1899-12-30T22:15:00"/>
    <n v="21"/>
    <n v="1"/>
    <x v="49"/>
    <x v="1"/>
    <x v="6"/>
    <m/>
    <n v="6000"/>
    <n v="6000"/>
    <n v="5"/>
    <e v="#REF!"/>
    <n v="2024"/>
    <s v="abril"/>
  </r>
  <r>
    <s v="012604202417-44"/>
    <n v="1"/>
    <d v="2024-04-26T00:00:00"/>
    <d v="1899-12-30T17:44:00"/>
    <n v="41"/>
    <n v="1"/>
    <x v="50"/>
    <x v="1"/>
    <x v="1"/>
    <m/>
    <n v="3500"/>
    <n v="3500"/>
    <n v="5"/>
    <e v="#REF!"/>
    <n v="2024"/>
    <s v="abril"/>
  </r>
  <r>
    <s v="012604202417-44"/>
    <n v="1"/>
    <d v="2024-04-26T00:00:00"/>
    <d v="1899-12-30T17:52:00"/>
    <n v="41"/>
    <n v="1"/>
    <x v="50"/>
    <x v="1"/>
    <x v="1"/>
    <m/>
    <n v="3500"/>
    <n v="3500"/>
    <n v="5"/>
    <e v="#REF!"/>
    <n v="2024"/>
    <s v="abril"/>
  </r>
  <r>
    <s v="092604202418-53"/>
    <n v="9"/>
    <d v="2024-04-26T00:00:00"/>
    <d v="1899-12-30T18:53:00"/>
    <n v="46"/>
    <n v="4"/>
    <x v="17"/>
    <x v="1"/>
    <x v="1"/>
    <m/>
    <n v="3000"/>
    <n v="12000"/>
    <n v="5"/>
    <e v="#REF!"/>
    <n v="2024"/>
    <s v="abril"/>
  </r>
  <r>
    <s v="032604202419-28"/>
    <n v="3"/>
    <d v="2024-04-26T00:00:00"/>
    <d v="1899-12-30T19:28:00"/>
    <n v="38"/>
    <n v="1"/>
    <x v="10"/>
    <x v="1"/>
    <x v="1"/>
    <m/>
    <n v="3000"/>
    <n v="3000"/>
    <n v="5"/>
    <e v="#REF!"/>
    <n v="2024"/>
    <s v="abril"/>
  </r>
  <r>
    <s v="032604202419-28"/>
    <n v="3"/>
    <d v="2024-04-26T00:00:00"/>
    <d v="1899-12-30T19:28:00"/>
    <n v="44"/>
    <n v="1"/>
    <x v="15"/>
    <x v="1"/>
    <x v="1"/>
    <m/>
    <n v="4000"/>
    <n v="4000"/>
    <n v="5"/>
    <e v="#REF!"/>
    <n v="2024"/>
    <s v="abril"/>
  </r>
  <r>
    <s v="032604202419-28"/>
    <n v="3"/>
    <d v="2024-04-26T00:00:00"/>
    <d v="1899-12-30T19:28:00"/>
    <n v="47"/>
    <n v="1"/>
    <x v="13"/>
    <x v="1"/>
    <x v="1"/>
    <m/>
    <n v="2000"/>
    <n v="2000"/>
    <n v="5"/>
    <e v="#REF!"/>
    <n v="2024"/>
    <s v="abril"/>
  </r>
  <r>
    <s v="032604202419-28"/>
    <n v="3"/>
    <d v="2024-04-26T00:00:00"/>
    <d v="1899-12-30T19:43:00"/>
    <n v="44"/>
    <n v="1"/>
    <x v="15"/>
    <x v="1"/>
    <x v="1"/>
    <m/>
    <n v="4000"/>
    <n v="4000"/>
    <n v="5"/>
    <e v="#REF!"/>
    <n v="2024"/>
    <s v="abril"/>
  </r>
  <r>
    <s v="032604202419-28"/>
    <n v="3"/>
    <d v="2024-04-26T00:00:00"/>
    <d v="1899-12-30T20:05:00"/>
    <n v="38"/>
    <n v="1"/>
    <x v="10"/>
    <x v="1"/>
    <x v="1"/>
    <m/>
    <n v="3000"/>
    <n v="3000"/>
    <n v="5"/>
    <e v="#REF!"/>
    <n v="2024"/>
    <s v="abril"/>
  </r>
  <r>
    <s v="032604202419-28"/>
    <n v="3"/>
    <d v="2024-04-26T00:00:00"/>
    <d v="1899-12-30T20:05:00"/>
    <n v="44"/>
    <n v="1"/>
    <x v="15"/>
    <x v="1"/>
    <x v="1"/>
    <m/>
    <n v="4000"/>
    <n v="4000"/>
    <n v="5"/>
    <e v="#REF!"/>
    <n v="2024"/>
    <s v="abril"/>
  </r>
  <r>
    <s v="032604202419-28"/>
    <n v="3"/>
    <d v="2024-04-26T00:00:00"/>
    <d v="1899-12-30T20:25:00"/>
    <n v="44"/>
    <n v="1"/>
    <x v="15"/>
    <x v="1"/>
    <x v="1"/>
    <m/>
    <n v="4000"/>
    <n v="4000"/>
    <n v="5"/>
    <e v="#REF!"/>
    <n v="2024"/>
    <s v="abril"/>
  </r>
  <r>
    <s v="032604202419-28"/>
    <n v="3"/>
    <d v="2024-04-26T00:00:00"/>
    <d v="1899-12-30T20:42:00"/>
    <n v="44"/>
    <n v="1"/>
    <x v="15"/>
    <x v="1"/>
    <x v="1"/>
    <m/>
    <n v="4000"/>
    <n v="4000"/>
    <n v="5"/>
    <e v="#REF!"/>
    <n v="2024"/>
    <s v="abril"/>
  </r>
  <r>
    <s v="032604202419-28"/>
    <n v="3"/>
    <d v="2024-04-26T00:00:00"/>
    <d v="1899-12-30T20:57:00"/>
    <n v="44"/>
    <n v="1"/>
    <x v="15"/>
    <x v="1"/>
    <x v="1"/>
    <m/>
    <n v="4000"/>
    <n v="4000"/>
    <n v="5"/>
    <e v="#REF!"/>
    <n v="2024"/>
    <s v="abril"/>
  </r>
  <r>
    <s v="032604202419-28"/>
    <n v="3"/>
    <d v="2024-04-26T00:00:00"/>
    <d v="1899-12-30T21:03:00"/>
    <n v="47"/>
    <n v="1"/>
    <x v="13"/>
    <x v="1"/>
    <x v="1"/>
    <m/>
    <n v="2000"/>
    <n v="2000"/>
    <n v="5"/>
    <e v="#REF!"/>
    <n v="2024"/>
    <s v="abril"/>
  </r>
  <r>
    <s v="032604202419-28"/>
    <n v="3"/>
    <d v="2024-04-26T00:00:00"/>
    <d v="1899-12-30T21:11:00"/>
    <n v="44"/>
    <n v="1"/>
    <x v="15"/>
    <x v="1"/>
    <x v="1"/>
    <m/>
    <n v="4000"/>
    <n v="4000"/>
    <n v="5"/>
    <e v="#REF!"/>
    <n v="2024"/>
    <s v="abril"/>
  </r>
  <r>
    <s v="052604202420-07"/>
    <n v="5"/>
    <d v="2024-04-26T00:00:00"/>
    <d v="1899-12-30T20:07:00"/>
    <n v="39"/>
    <n v="2"/>
    <x v="16"/>
    <x v="1"/>
    <x v="1"/>
    <m/>
    <n v="4000"/>
    <n v="8000"/>
    <n v="5"/>
    <e v="#REF!"/>
    <n v="2024"/>
    <s v="abril"/>
  </r>
  <r>
    <s v="052604202420-07"/>
    <n v="5"/>
    <d v="2024-04-26T00:00:00"/>
    <d v="1899-12-30T20:07:00"/>
    <n v="47"/>
    <n v="1"/>
    <x v="13"/>
    <x v="1"/>
    <x v="1"/>
    <m/>
    <n v="2000"/>
    <n v="2000"/>
    <n v="5"/>
    <e v="#REF!"/>
    <n v="2024"/>
    <s v="abril"/>
  </r>
  <r>
    <s v="052604202420-07"/>
    <n v="5"/>
    <d v="2024-04-26T00:00:00"/>
    <d v="1899-12-30T20:42:00"/>
    <n v="39"/>
    <n v="1"/>
    <x v="16"/>
    <x v="1"/>
    <x v="1"/>
    <m/>
    <n v="4000"/>
    <n v="4000"/>
    <n v="5"/>
    <e v="#REF!"/>
    <n v="2024"/>
    <s v="abril"/>
  </r>
  <r>
    <s v="052604202420-07"/>
    <n v="5"/>
    <d v="2024-04-26T00:00:00"/>
    <d v="1899-12-30T21:05:00"/>
    <n v="39"/>
    <n v="1"/>
    <x v="16"/>
    <x v="1"/>
    <x v="1"/>
    <m/>
    <n v="4000"/>
    <n v="4000"/>
    <n v="5"/>
    <e v="#REF!"/>
    <n v="2024"/>
    <s v="abril"/>
  </r>
  <r>
    <s v="052604202420-07"/>
    <n v="5"/>
    <d v="2024-04-26T00:00:00"/>
    <d v="1899-12-30T21:07:00"/>
    <n v="48"/>
    <n v="1"/>
    <x v="52"/>
    <x v="2"/>
    <x v="5"/>
    <m/>
    <n v="35000"/>
    <n v="35000"/>
    <n v="5"/>
    <e v="#REF!"/>
    <n v="2024"/>
    <s v="abril"/>
  </r>
  <r>
    <s v="062604202421-25"/>
    <n v="6"/>
    <d v="2024-04-26T00:00:00"/>
    <d v="1899-12-30T21:25:00"/>
    <n v="42"/>
    <n v="1"/>
    <x v="3"/>
    <x v="1"/>
    <x v="1"/>
    <m/>
    <n v="5000"/>
    <n v="5000"/>
    <n v="5"/>
    <e v="#REF!"/>
    <n v="2024"/>
    <s v="abril"/>
  </r>
  <r>
    <s v="062604202421-25"/>
    <n v="6"/>
    <d v="2024-04-26T00:00:00"/>
    <d v="1899-12-30T21:25:00"/>
    <n v="42"/>
    <n v="1"/>
    <x v="3"/>
    <x v="1"/>
    <x v="1"/>
    <m/>
    <n v="5000"/>
    <n v="5000"/>
    <n v="5"/>
    <e v="#REF!"/>
    <n v="2024"/>
    <s v="abril"/>
  </r>
  <r>
    <s v="172604202420-52"/>
    <n v="17"/>
    <d v="2024-04-26T00:00:00"/>
    <d v="1899-12-30T20:52:00"/>
    <n v="40"/>
    <n v="1"/>
    <x v="29"/>
    <x v="1"/>
    <x v="1"/>
    <m/>
    <n v="3500"/>
    <n v="3500"/>
    <n v="5"/>
    <e v="#REF!"/>
    <n v="2024"/>
    <s v="abril"/>
  </r>
  <r>
    <s v="172604202420-52"/>
    <n v="17"/>
    <d v="2024-04-26T00:00:00"/>
    <d v="1899-12-30T21:06:00"/>
    <n v="40"/>
    <n v="1"/>
    <x v="29"/>
    <x v="1"/>
    <x v="1"/>
    <m/>
    <n v="3500"/>
    <n v="3500"/>
    <n v="5"/>
    <e v="#REF!"/>
    <n v="2024"/>
    <s v="abril"/>
  </r>
  <r>
    <s v="172604202420-52"/>
    <n v="17"/>
    <d v="2024-04-26T00:00:00"/>
    <d v="1899-12-30T21:38:00"/>
    <n v="40"/>
    <n v="1"/>
    <x v="29"/>
    <x v="1"/>
    <x v="1"/>
    <m/>
    <n v="3500"/>
    <n v="3500"/>
    <n v="5"/>
    <e v="#REF!"/>
    <n v="2024"/>
    <s v="abril"/>
  </r>
  <r>
    <s v="032604202419-28"/>
    <n v="3"/>
    <d v="2024-04-26T00:00:00"/>
    <d v="1899-12-30T21:44:00"/>
    <n v="44"/>
    <n v="1"/>
    <x v="15"/>
    <x v="1"/>
    <x v="1"/>
    <m/>
    <n v="4000"/>
    <n v="4000"/>
    <n v="5"/>
    <e v="#REF!"/>
    <n v="2024"/>
    <s v="abril"/>
  </r>
  <r>
    <s v="062604202421-25"/>
    <n v="6"/>
    <d v="2024-04-26T00:00:00"/>
    <d v="1899-12-30T21:25:00"/>
    <n v="42"/>
    <n v="1"/>
    <x v="3"/>
    <x v="1"/>
    <x v="1"/>
    <m/>
    <n v="5000"/>
    <n v="5000"/>
    <n v="5"/>
    <e v="#REF!"/>
    <n v="2024"/>
    <s v="abril"/>
  </r>
  <r>
    <s v="062604202421-25"/>
    <n v="6"/>
    <d v="2024-04-26T00:00:00"/>
    <d v="1899-12-30T21:25:00"/>
    <n v="42"/>
    <n v="1"/>
    <x v="3"/>
    <x v="1"/>
    <x v="1"/>
    <m/>
    <n v="5000"/>
    <n v="5000"/>
    <n v="5"/>
    <e v="#REF!"/>
    <n v="2024"/>
    <s v="abril"/>
  </r>
  <r>
    <s v="062604202421-25"/>
    <n v="6"/>
    <d v="2024-04-26T00:00:00"/>
    <d v="1899-12-30T21:52:00"/>
    <n v="42"/>
    <n v="2"/>
    <x v="3"/>
    <x v="1"/>
    <x v="1"/>
    <m/>
    <n v="5000"/>
    <n v="10000"/>
    <n v="5"/>
    <e v="#REF!"/>
    <n v="2024"/>
    <s v="abril"/>
  </r>
  <r>
    <s v="062604202421-25"/>
    <n v="6"/>
    <d v="2024-04-26T00:00:00"/>
    <d v="1899-12-30T22:14:00"/>
    <n v="42"/>
    <n v="1"/>
    <x v="3"/>
    <x v="1"/>
    <x v="1"/>
    <m/>
    <n v="5000"/>
    <n v="5000"/>
    <n v="5"/>
    <e v="#REF!"/>
    <n v="2024"/>
    <s v="abril"/>
  </r>
  <r>
    <s v="062604202421-25"/>
    <n v="6"/>
    <d v="2024-04-26T00:00:00"/>
    <d v="1899-12-30T22:32:00"/>
    <n v="42"/>
    <n v="1"/>
    <x v="3"/>
    <x v="1"/>
    <x v="1"/>
    <m/>
    <n v="5000"/>
    <n v="5000"/>
    <n v="5"/>
    <e v="#REF!"/>
    <n v="2024"/>
    <s v="abril"/>
  </r>
  <r>
    <s v="082604202421-59"/>
    <n v="8"/>
    <d v="2024-04-26T00:00:00"/>
    <d v="1899-12-30T21:59:00"/>
    <n v="39"/>
    <n v="1"/>
    <x v="16"/>
    <x v="1"/>
    <x v="1"/>
    <m/>
    <n v="4000"/>
    <n v="4000"/>
    <n v="5"/>
    <e v="#REF!"/>
    <n v="2024"/>
    <s v="abril"/>
  </r>
  <r>
    <s v="082604202421-59"/>
    <n v="8"/>
    <d v="2024-04-26T00:00:00"/>
    <d v="1899-12-30T21:59:00"/>
    <n v="42"/>
    <n v="1"/>
    <x v="3"/>
    <x v="1"/>
    <x v="1"/>
    <m/>
    <n v="5000"/>
    <n v="5000"/>
    <n v="5"/>
    <e v="#REF!"/>
    <n v="2024"/>
    <s v="abril"/>
  </r>
  <r>
    <s v="082604202421-59"/>
    <n v="8"/>
    <d v="2024-04-26T00:00:00"/>
    <d v="1899-12-30T21:59:00"/>
    <n v="47"/>
    <n v="1"/>
    <x v="13"/>
    <x v="1"/>
    <x v="1"/>
    <m/>
    <n v="2000"/>
    <n v="2000"/>
    <n v="5"/>
    <e v="#REF!"/>
    <n v="2024"/>
    <s v="abril"/>
  </r>
  <r>
    <s v="082604202421-59"/>
    <n v="8"/>
    <d v="2024-04-26T00:00:00"/>
    <d v="1899-12-30T21:59:00"/>
    <n v="40"/>
    <n v="1"/>
    <x v="29"/>
    <x v="1"/>
    <x v="1"/>
    <m/>
    <n v="3500"/>
    <n v="3500"/>
    <n v="5"/>
    <e v="#REF!"/>
    <n v="2024"/>
    <s v="abril"/>
  </r>
  <r>
    <s v="082604202421-59"/>
    <n v="8"/>
    <d v="2024-04-26T00:00:00"/>
    <d v="1899-12-30T21:59:00"/>
    <n v="47"/>
    <n v="1"/>
    <x v="13"/>
    <x v="1"/>
    <x v="1"/>
    <m/>
    <n v="2000"/>
    <n v="2000"/>
    <n v="5"/>
    <e v="#REF!"/>
    <n v="2024"/>
    <s v="abril"/>
  </r>
  <r>
    <s v="082604202421-59"/>
    <n v="8"/>
    <d v="2024-04-26T00:00:00"/>
    <d v="1899-12-30T22:31:00"/>
    <n v="42"/>
    <n v="1"/>
    <x v="3"/>
    <x v="1"/>
    <x v="1"/>
    <m/>
    <n v="5000"/>
    <n v="5000"/>
    <n v="5"/>
    <e v="#REF!"/>
    <n v="2024"/>
    <s v="abril"/>
  </r>
  <r>
    <s v="082604202421-59"/>
    <n v="8"/>
    <d v="2024-04-26T00:00:00"/>
    <d v="1899-12-30T22:31:00"/>
    <n v="47"/>
    <n v="1"/>
    <x v="13"/>
    <x v="1"/>
    <x v="1"/>
    <m/>
    <n v="2000"/>
    <n v="2000"/>
    <n v="5"/>
    <e v="#REF!"/>
    <n v="2024"/>
    <s v="abril"/>
  </r>
  <r>
    <s v="082604202421-59"/>
    <n v="8"/>
    <d v="2024-04-26T00:00:00"/>
    <d v="1899-12-30T22:31:00"/>
    <n v="39"/>
    <n v="1"/>
    <x v="16"/>
    <x v="1"/>
    <x v="1"/>
    <m/>
    <n v="4000"/>
    <n v="4000"/>
    <n v="5"/>
    <e v="#REF!"/>
    <n v="2024"/>
    <s v="abril"/>
  </r>
  <r>
    <s v="072604202421-52"/>
    <n v="7"/>
    <d v="2024-04-26T00:00:00"/>
    <d v="1899-12-30T21:52:00"/>
    <n v="44"/>
    <n v="1"/>
    <x v="15"/>
    <x v="1"/>
    <x v="1"/>
    <m/>
    <n v="4000"/>
    <n v="4000"/>
    <n v="5"/>
    <e v="#REF!"/>
    <n v="2024"/>
    <s v="abril"/>
  </r>
  <r>
    <s v="072604202421-52"/>
    <n v="7"/>
    <d v="2024-04-26T00:00:00"/>
    <d v="1899-12-30T21:52:00"/>
    <n v="47"/>
    <n v="1"/>
    <x v="13"/>
    <x v="1"/>
    <x v="1"/>
    <m/>
    <n v="2000"/>
    <n v="2000"/>
    <n v="5"/>
    <e v="#REF!"/>
    <n v="2024"/>
    <s v="abril"/>
  </r>
  <r>
    <s v="072604202421-52"/>
    <n v="7"/>
    <d v="2024-04-26T00:00:00"/>
    <d v="1899-12-30T21:52:00"/>
    <n v="39"/>
    <n v="2"/>
    <x v="16"/>
    <x v="1"/>
    <x v="1"/>
    <m/>
    <n v="4000"/>
    <n v="8000"/>
    <n v="5"/>
    <e v="#REF!"/>
    <n v="2024"/>
    <s v="abril"/>
  </r>
  <r>
    <s v="072604202421-52"/>
    <n v="7"/>
    <d v="2024-04-26T00:00:00"/>
    <d v="1899-12-30T22:07:00"/>
    <n v="39"/>
    <n v="3"/>
    <x v="16"/>
    <x v="1"/>
    <x v="1"/>
    <m/>
    <n v="4000"/>
    <n v="12000"/>
    <n v="5"/>
    <e v="#REF!"/>
    <n v="2024"/>
    <s v="abril"/>
  </r>
  <r>
    <s v="072604202421-52"/>
    <n v="7"/>
    <d v="2024-04-26T00:00:00"/>
    <d v="1899-12-30T22:28:00"/>
    <n v="48"/>
    <n v="1"/>
    <x v="52"/>
    <x v="2"/>
    <x v="5"/>
    <m/>
    <n v="35000"/>
    <n v="35000"/>
    <n v="5"/>
    <e v="#REF!"/>
    <n v="2024"/>
    <s v="abril"/>
  </r>
  <r>
    <s v="072604202421-52"/>
    <n v="7"/>
    <d v="2024-04-26T00:00:00"/>
    <d v="1899-12-30T23:24:00"/>
    <n v="29"/>
    <n v="1"/>
    <x v="6"/>
    <x v="1"/>
    <x v="3"/>
    <m/>
    <n v="2000"/>
    <n v="2000"/>
    <n v="5"/>
    <e v="#REF!"/>
    <n v="2024"/>
    <s v="abril"/>
  </r>
  <r>
    <s v="052604202420-07"/>
    <n v="5"/>
    <d v="2024-04-26T00:00:00"/>
    <d v="1899-12-30T20:07:00"/>
    <n v="39"/>
    <n v="2"/>
    <x v="16"/>
    <x v="1"/>
    <x v="1"/>
    <m/>
    <n v="4000"/>
    <n v="8000"/>
    <n v="5"/>
    <e v="#REF!"/>
    <n v="2024"/>
    <s v="abril"/>
  </r>
  <r>
    <s v="052604202420-07"/>
    <n v="5"/>
    <d v="2024-04-26T00:00:00"/>
    <d v="1899-12-30T20:07:00"/>
    <n v="47"/>
    <n v="1"/>
    <x v="13"/>
    <x v="1"/>
    <x v="1"/>
    <m/>
    <n v="2000"/>
    <n v="2000"/>
    <n v="5"/>
    <e v="#REF!"/>
    <n v="2024"/>
    <s v="abril"/>
  </r>
  <r>
    <s v="052604202420-07"/>
    <n v="5"/>
    <d v="2024-04-26T00:00:00"/>
    <d v="1899-12-30T20:42:00"/>
    <n v="39"/>
    <n v="1"/>
    <x v="16"/>
    <x v="1"/>
    <x v="1"/>
    <m/>
    <n v="4000"/>
    <n v="4000"/>
    <n v="5"/>
    <e v="#REF!"/>
    <n v="2024"/>
    <s v="abril"/>
  </r>
  <r>
    <s v="052604202420-07"/>
    <n v="5"/>
    <d v="2024-04-26T00:00:00"/>
    <d v="1899-12-30T21:05:00"/>
    <n v="39"/>
    <n v="1"/>
    <x v="16"/>
    <x v="1"/>
    <x v="1"/>
    <m/>
    <n v="4000"/>
    <n v="4000"/>
    <n v="5"/>
    <e v="#REF!"/>
    <n v="2024"/>
    <s v="abril"/>
  </r>
  <r>
    <s v="052604202420-07"/>
    <n v="5"/>
    <d v="2024-04-26T00:00:00"/>
    <d v="1899-12-30T21:07:00"/>
    <n v="48"/>
    <n v="1"/>
    <x v="52"/>
    <x v="2"/>
    <x v="5"/>
    <m/>
    <n v="35000"/>
    <n v="35000"/>
    <n v="5"/>
    <e v="#REF!"/>
    <n v="2024"/>
    <s v="abril"/>
  </r>
  <r>
    <s v="052604202420-07"/>
    <n v="5"/>
    <d v="2024-04-26T00:00:00"/>
    <d v="1899-12-30T22:58:00"/>
    <n v="48"/>
    <n v="1"/>
    <x v="52"/>
    <x v="2"/>
    <x v="5"/>
    <m/>
    <n v="35000"/>
    <n v="35000"/>
    <n v="5"/>
    <e v="#REF!"/>
    <n v="2024"/>
    <s v="abril"/>
  </r>
  <r>
    <s v="172604202420-52"/>
    <n v="17"/>
    <d v="2024-04-26T00:00:00"/>
    <d v="1899-12-30T20:52:00"/>
    <n v="40"/>
    <n v="1"/>
    <x v="29"/>
    <x v="1"/>
    <x v="1"/>
    <m/>
    <n v="3500"/>
    <n v="3500"/>
    <n v="5"/>
    <e v="#REF!"/>
    <n v="2024"/>
    <s v="abril"/>
  </r>
  <r>
    <s v="172604202420-52"/>
    <n v="17"/>
    <d v="2024-04-26T00:00:00"/>
    <d v="1899-12-30T21:06:00"/>
    <n v="40"/>
    <n v="1"/>
    <x v="29"/>
    <x v="1"/>
    <x v="1"/>
    <m/>
    <n v="3500"/>
    <n v="3500"/>
    <n v="5"/>
    <e v="#REF!"/>
    <n v="2024"/>
    <s v="abril"/>
  </r>
  <r>
    <s v="172604202420-52"/>
    <n v="17"/>
    <d v="2024-04-26T00:00:00"/>
    <d v="1899-12-30T21:38:00"/>
    <n v="40"/>
    <n v="1"/>
    <x v="29"/>
    <x v="1"/>
    <x v="1"/>
    <m/>
    <n v="3500"/>
    <n v="3500"/>
    <n v="5"/>
    <e v="#REF!"/>
    <n v="2024"/>
    <s v="abril"/>
  </r>
  <r>
    <s v="172604202420-52"/>
    <n v="17"/>
    <d v="2024-04-26T00:00:00"/>
    <d v="1899-12-30T22:16:00"/>
    <n v="40"/>
    <n v="1"/>
    <x v="29"/>
    <x v="1"/>
    <x v="1"/>
    <m/>
    <n v="3500"/>
    <n v="3500"/>
    <n v="5"/>
    <e v="#REF!"/>
    <n v="2024"/>
    <s v="abril"/>
  </r>
  <r>
    <s v="172604202420-52"/>
    <n v="17"/>
    <d v="2024-04-26T00:00:00"/>
    <d v="1899-12-30T22:59:00"/>
    <n v="40"/>
    <n v="1"/>
    <x v="29"/>
    <x v="1"/>
    <x v="1"/>
    <m/>
    <n v="3500"/>
    <n v="3500"/>
    <n v="5"/>
    <e v="#REF!"/>
    <n v="2024"/>
    <s v="abril"/>
  </r>
  <r>
    <s v="172604202420-52"/>
    <n v="17"/>
    <d v="2024-04-26T00:00:00"/>
    <d v="1899-12-30T23:42:00"/>
    <n v="40"/>
    <n v="1"/>
    <x v="29"/>
    <x v="1"/>
    <x v="1"/>
    <m/>
    <n v="3500"/>
    <n v="3500"/>
    <n v="5"/>
    <e v="#REF!"/>
    <n v="2024"/>
    <s v="abril"/>
  </r>
  <r>
    <s v="182604202421-54"/>
    <n v="18"/>
    <d v="2024-04-26T00:00:00"/>
    <d v="1899-12-30T21:54:00"/>
    <n v="38"/>
    <n v="1"/>
    <x v="10"/>
    <x v="1"/>
    <x v="1"/>
    <m/>
    <n v="3000"/>
    <n v="3000"/>
    <n v="5"/>
    <e v="#REF!"/>
    <n v="2024"/>
    <s v="abril"/>
  </r>
  <r>
    <s v="192604202423-56"/>
    <n v="19"/>
    <d v="2024-04-26T00:00:00"/>
    <d v="1899-12-30T23:56:00"/>
    <n v="38"/>
    <n v="2"/>
    <x v="10"/>
    <x v="1"/>
    <x v="1"/>
    <m/>
    <n v="3000"/>
    <n v="6000"/>
    <n v="5"/>
    <e v="#REF!"/>
    <n v="2024"/>
    <s v="abril"/>
  </r>
  <r>
    <s v="202704202400-08"/>
    <n v="20"/>
    <d v="2024-04-27T00:00:00"/>
    <d v="1899-12-30T00:08:00"/>
    <n v="38"/>
    <n v="2"/>
    <x v="10"/>
    <x v="1"/>
    <x v="1"/>
    <m/>
    <n v="3000"/>
    <n v="6000"/>
    <n v="5"/>
    <e v="#REF!"/>
    <n v="2024"/>
    <s v="abril"/>
  </r>
  <r>
    <s v="172604202420-52"/>
    <n v="17"/>
    <d v="2024-04-27T00:00:00"/>
    <d v="1899-12-30T00:37:00"/>
    <n v="39"/>
    <n v="2"/>
    <x v="16"/>
    <x v="1"/>
    <x v="1"/>
    <m/>
    <n v="4000"/>
    <n v="8000"/>
    <n v="5"/>
    <e v="#REF!"/>
    <n v="2024"/>
    <s v="abril"/>
  </r>
  <r>
    <s v="182604202421-54"/>
    <n v="18"/>
    <d v="2024-04-26T00:00:00"/>
    <d v="1899-12-30T21:54:00"/>
    <n v="38"/>
    <n v="1"/>
    <x v="10"/>
    <x v="1"/>
    <x v="1"/>
    <m/>
    <n v="3000"/>
    <n v="3000"/>
    <n v="5"/>
    <e v="#REF!"/>
    <n v="2024"/>
    <s v="abril"/>
  </r>
  <r>
    <s v="192604202423-56"/>
    <n v="19"/>
    <d v="2024-04-26T00:00:00"/>
    <d v="1899-12-30T23:56:00"/>
    <n v="38"/>
    <n v="2"/>
    <x v="10"/>
    <x v="1"/>
    <x v="1"/>
    <m/>
    <n v="3000"/>
    <n v="6000"/>
    <n v="5"/>
    <e v="#REF!"/>
    <n v="2024"/>
    <s v="abril"/>
  </r>
  <r>
    <s v="202704202400-08"/>
    <n v="20"/>
    <d v="2024-04-27T00:00:00"/>
    <d v="1899-12-30T00:08:00"/>
    <n v="38"/>
    <n v="2"/>
    <x v="10"/>
    <x v="1"/>
    <x v="1"/>
    <m/>
    <n v="3000"/>
    <n v="6000"/>
    <n v="5"/>
    <e v="#REF!"/>
    <n v="2024"/>
    <s v="abril"/>
  </r>
  <r>
    <s v="202704202400-08"/>
    <n v="20"/>
    <d v="2024-04-27T00:00:00"/>
    <d v="1899-12-30T00:54:00"/>
    <n v="38"/>
    <n v="4"/>
    <x v="10"/>
    <x v="1"/>
    <x v="1"/>
    <m/>
    <n v="3000"/>
    <n v="12000"/>
    <n v="5"/>
    <e v="#REF!"/>
    <n v="2024"/>
    <s v="abril"/>
  </r>
  <r>
    <s v="182704202417-36"/>
    <n v="18"/>
    <d v="2024-04-27T00:00:00"/>
    <d v="1899-12-30T17:36:00"/>
    <n v="38"/>
    <n v="3"/>
    <x v="10"/>
    <x v="1"/>
    <x v="1"/>
    <m/>
    <n v="3000"/>
    <n v="9000"/>
    <n v="5"/>
    <e v="#REF!"/>
    <n v="2024"/>
    <s v="abril"/>
  </r>
  <r>
    <s v="182704202417-36"/>
    <n v="18"/>
    <d v="2024-04-27T00:00:00"/>
    <d v="1899-12-30T17:55:00"/>
    <n v="38"/>
    <n v="3"/>
    <x v="10"/>
    <x v="1"/>
    <x v="1"/>
    <m/>
    <n v="3000"/>
    <n v="9000"/>
    <n v="5"/>
    <e v="#REF!"/>
    <n v="2024"/>
    <s v="abril"/>
  </r>
  <r>
    <s v="182704202417-36"/>
    <n v="18"/>
    <d v="2024-04-27T00:00:00"/>
    <d v="1899-12-30T18:55:00"/>
    <n v="38"/>
    <n v="4"/>
    <x v="10"/>
    <x v="1"/>
    <x v="1"/>
    <m/>
    <n v="3000"/>
    <n v="12000"/>
    <n v="5"/>
    <e v="#REF!"/>
    <n v="2024"/>
    <s v="abril"/>
  </r>
  <r>
    <s v="012704202421-55"/>
    <n v="1"/>
    <d v="2024-04-27T00:00:00"/>
    <d v="1899-12-30T21:55:00"/>
    <n v="39"/>
    <n v="4"/>
    <x v="16"/>
    <x v="1"/>
    <x v="1"/>
    <m/>
    <n v="4000"/>
    <n v="16000"/>
    <n v="5"/>
    <e v="#REF!"/>
    <n v="2024"/>
    <s v="abril"/>
  </r>
  <r>
    <s v="042704202421-30"/>
    <n v="4"/>
    <d v="2024-04-27T00:00:00"/>
    <d v="1899-12-30T21:30:00"/>
    <n v="21"/>
    <n v="1"/>
    <x v="49"/>
    <x v="1"/>
    <x v="6"/>
    <m/>
    <n v="6000"/>
    <n v="6000"/>
    <n v="5"/>
    <e v="#REF!"/>
    <n v="2024"/>
    <s v="abril"/>
  </r>
  <r>
    <s v="042704202421-30"/>
    <n v="4"/>
    <d v="2024-04-27T00:00:00"/>
    <d v="1899-12-30T21:30:00"/>
    <n v="38"/>
    <n v="1"/>
    <x v="10"/>
    <x v="1"/>
    <x v="1"/>
    <m/>
    <n v="3000"/>
    <n v="3000"/>
    <n v="5"/>
    <e v="#REF!"/>
    <n v="2024"/>
    <s v="abril"/>
  </r>
  <r>
    <s v="042704202421-30"/>
    <n v="4"/>
    <d v="2024-04-27T00:00:00"/>
    <d v="1899-12-30T21:30:00"/>
    <n v="47"/>
    <n v="1"/>
    <x v="13"/>
    <x v="1"/>
    <x v="1"/>
    <m/>
    <n v="2000"/>
    <n v="2000"/>
    <n v="5"/>
    <e v="#REF!"/>
    <n v="2024"/>
    <s v="abril"/>
  </r>
  <r>
    <s v="102704202421-29"/>
    <n v="10"/>
    <d v="2024-04-27T00:00:00"/>
    <d v="1899-12-30T21:29:00"/>
    <n v="11"/>
    <n v="1"/>
    <x v="53"/>
    <x v="1"/>
    <x v="0"/>
    <m/>
    <n v="12000"/>
    <n v="12000"/>
    <n v="5"/>
    <e v="#REF!"/>
    <n v="2024"/>
    <s v="abril"/>
  </r>
  <r>
    <s v="102704202421-29"/>
    <n v="10"/>
    <d v="2024-04-27T00:00:00"/>
    <d v="1899-12-30T21:29:00"/>
    <n v="3"/>
    <n v="1"/>
    <x v="26"/>
    <x v="1"/>
    <x v="0"/>
    <m/>
    <n v="16000"/>
    <n v="16000"/>
    <n v="5"/>
    <e v="#REF!"/>
    <n v="2024"/>
    <s v="abril"/>
  </r>
  <r>
    <s v="092704202420-24"/>
    <n v="9"/>
    <d v="2024-04-27T00:00:00"/>
    <d v="1899-12-30T20:24:00"/>
    <n v="6"/>
    <n v="1"/>
    <x v="54"/>
    <x v="1"/>
    <x v="0"/>
    <m/>
    <n v="16000"/>
    <n v="16000"/>
    <n v="5"/>
    <e v="#REF!"/>
    <n v="2024"/>
    <s v="abril"/>
  </r>
  <r>
    <s v="092704202420-24"/>
    <n v="9"/>
    <d v="2024-04-27T00:00:00"/>
    <d v="1899-12-30T20:24:00"/>
    <n v="38"/>
    <n v="3"/>
    <x v="10"/>
    <x v="1"/>
    <x v="1"/>
    <m/>
    <n v="3000"/>
    <n v="9000"/>
    <n v="5"/>
    <e v="#REF!"/>
    <n v="2024"/>
    <s v="abril"/>
  </r>
  <r>
    <s v="092704202420-24"/>
    <n v="9"/>
    <d v="2024-04-27T00:00:00"/>
    <d v="1899-12-30T20:37:00"/>
    <n v="38"/>
    <n v="2"/>
    <x v="10"/>
    <x v="1"/>
    <x v="1"/>
    <m/>
    <n v="3000"/>
    <n v="6000"/>
    <n v="5"/>
    <e v="#REF!"/>
    <n v="2024"/>
    <s v="abril"/>
  </r>
  <r>
    <s v="092704202420-24"/>
    <n v="9"/>
    <d v="2024-04-27T00:00:00"/>
    <d v="1899-12-30T20:37:00"/>
    <n v="30"/>
    <n v="1"/>
    <x v="41"/>
    <x v="1"/>
    <x v="3"/>
    <m/>
    <n v="4000"/>
    <n v="4000"/>
    <n v="5"/>
    <e v="#REF!"/>
    <n v="2024"/>
    <s v="abril"/>
  </r>
  <r>
    <s v="092704202420-24"/>
    <n v="9"/>
    <d v="2024-04-27T00:00:00"/>
    <d v="1899-12-30T20:52:00"/>
    <n v="38"/>
    <n v="4"/>
    <x v="10"/>
    <x v="1"/>
    <x v="1"/>
    <m/>
    <n v="3000"/>
    <n v="12000"/>
    <n v="5"/>
    <e v="#REF!"/>
    <n v="2024"/>
    <s v="abril"/>
  </r>
  <r>
    <s v="092704202420-24"/>
    <n v="9"/>
    <d v="2024-04-27T00:00:00"/>
    <d v="1899-12-30T20:56:00"/>
    <n v="50"/>
    <n v="1"/>
    <x v="22"/>
    <x v="2"/>
    <x v="5"/>
    <m/>
    <n v="90000"/>
    <n v="90000"/>
    <n v="5"/>
    <e v="#REF!"/>
    <n v="2024"/>
    <s v="abril"/>
  </r>
  <r>
    <s v="092704202420-24"/>
    <n v="9"/>
    <d v="2024-04-27T00:00:00"/>
    <d v="1899-12-30T21:02:00"/>
    <n v="17"/>
    <n v="1"/>
    <x v="42"/>
    <x v="1"/>
    <x v="2"/>
    <m/>
    <n v="12000"/>
    <n v="12000"/>
    <n v="5"/>
    <e v="#REF!"/>
    <n v="2024"/>
    <s v="abril"/>
  </r>
  <r>
    <s v="092704202420-24"/>
    <n v="9"/>
    <d v="2024-04-27T00:00:00"/>
    <d v="1899-12-30T21:29:00"/>
    <n v="17"/>
    <n v="2"/>
    <x v="42"/>
    <x v="1"/>
    <x v="2"/>
    <m/>
    <n v="12000"/>
    <n v="24000"/>
    <n v="5"/>
    <e v="#REF!"/>
    <n v="2024"/>
    <s v="abril"/>
  </r>
  <r>
    <s v="092704202420-24"/>
    <n v="9"/>
    <d v="2024-04-27T00:00:00"/>
    <d v="1899-12-30T21:31:00"/>
    <n v="38"/>
    <n v="1"/>
    <x v="10"/>
    <x v="1"/>
    <x v="1"/>
    <m/>
    <n v="3000"/>
    <n v="3000"/>
    <n v="5"/>
    <e v="#REF!"/>
    <n v="2024"/>
    <s v="abril"/>
  </r>
  <r>
    <s v="092704202420-24"/>
    <n v="9"/>
    <d v="2024-04-27T00:00:00"/>
    <d v="1899-12-30T21:32:00"/>
    <n v="17"/>
    <n v="1"/>
    <x v="42"/>
    <x v="1"/>
    <x v="2"/>
    <m/>
    <n v="12000"/>
    <n v="12000"/>
    <n v="5"/>
    <e v="#REF!"/>
    <n v="2024"/>
    <s v="abril"/>
  </r>
  <r>
    <s v="092704202420-24"/>
    <n v="9"/>
    <d v="2024-04-27T00:00:00"/>
    <d v="1899-12-30T22:00:00"/>
    <n v="38"/>
    <n v="1"/>
    <x v="10"/>
    <x v="1"/>
    <x v="1"/>
    <m/>
    <n v="3000"/>
    <n v="3000"/>
    <n v="5"/>
    <e v="#REF!"/>
    <n v="2024"/>
    <s v="abril"/>
  </r>
  <r>
    <s v="092704202420-24"/>
    <n v="9"/>
    <d v="2024-04-27T00:00:00"/>
    <d v="1899-12-30T22:12:00"/>
    <n v="38"/>
    <n v="3"/>
    <x v="10"/>
    <x v="1"/>
    <x v="1"/>
    <m/>
    <n v="3000"/>
    <n v="9000"/>
    <n v="5"/>
    <e v="#REF!"/>
    <n v="2024"/>
    <s v="abril"/>
  </r>
  <r>
    <s v="092704202420-24"/>
    <n v="9"/>
    <d v="2024-04-27T00:00:00"/>
    <d v="1899-12-30T22:30:00"/>
    <n v="50"/>
    <n v="1"/>
    <x v="22"/>
    <x v="2"/>
    <x v="5"/>
    <m/>
    <n v="90000"/>
    <n v="90000"/>
    <n v="5"/>
    <e v="#REF!"/>
    <n v="2024"/>
    <s v="abril"/>
  </r>
  <r>
    <s v="092704202420-24"/>
    <n v="9"/>
    <d v="2024-04-27T00:00:00"/>
    <d v="1899-12-30T22:54:00"/>
    <n v="38"/>
    <n v="1"/>
    <x v="10"/>
    <x v="1"/>
    <x v="1"/>
    <m/>
    <n v="3000"/>
    <n v="3000"/>
    <n v="5"/>
    <e v="#REF!"/>
    <n v="2024"/>
    <s v="abril"/>
  </r>
  <r>
    <s v="092704202420-24"/>
    <n v="9"/>
    <d v="2024-04-27T00:00:00"/>
    <d v="1899-12-30T23:03:00"/>
    <n v="39"/>
    <n v="1"/>
    <x v="16"/>
    <x v="1"/>
    <x v="1"/>
    <m/>
    <n v="4000"/>
    <n v="4000"/>
    <n v="5"/>
    <e v="#REF!"/>
    <n v="2024"/>
    <s v="abril"/>
  </r>
  <r>
    <s v="092704202420-24"/>
    <n v="9"/>
    <d v="2024-04-27T00:00:00"/>
    <d v="1899-12-30T23:19:00"/>
    <n v="38"/>
    <n v="1"/>
    <x v="10"/>
    <x v="1"/>
    <x v="1"/>
    <m/>
    <n v="3000"/>
    <n v="3000"/>
    <n v="5"/>
    <e v="#REF!"/>
    <n v="2024"/>
    <s v="abril"/>
  </r>
  <r>
    <s v="092704202420-24"/>
    <n v="9"/>
    <d v="2024-04-28T00:00:00"/>
    <d v="1899-12-30T01:49:00"/>
    <n v="38"/>
    <n v="2"/>
    <x v="10"/>
    <x v="1"/>
    <x v="1"/>
    <m/>
    <n v="3000"/>
    <n v="6000"/>
    <n v="5"/>
    <e v="#REF!"/>
    <n v="2024"/>
    <s v="abril"/>
  </r>
  <r>
    <s v="092704202420-24"/>
    <n v="9"/>
    <d v="2024-04-28T00:00:00"/>
    <d v="1899-12-30T01:50:00"/>
    <n v="17"/>
    <n v="4"/>
    <x v="42"/>
    <x v="1"/>
    <x v="2"/>
    <m/>
    <n v="12000"/>
    <n v="48000"/>
    <n v="5"/>
    <e v="#REF!"/>
    <n v="2024"/>
    <s v="abril"/>
  </r>
  <r>
    <s v="102704202422-40"/>
    <n v="10"/>
    <d v="2024-04-27T00:00:00"/>
    <d v="1899-12-30T22:40:00"/>
    <n v="5"/>
    <n v="1"/>
    <x v="55"/>
    <x v="1"/>
    <x v="0"/>
    <m/>
    <n v="15000"/>
    <n v="15000"/>
    <n v="5"/>
    <e v="#REF!"/>
    <n v="2024"/>
    <s v="abril"/>
  </r>
  <r>
    <s v="102704202422-40"/>
    <n v="10"/>
    <d v="2024-04-27T00:00:00"/>
    <d v="1899-12-30T22:40:00"/>
    <n v="3"/>
    <n v="1"/>
    <x v="26"/>
    <x v="1"/>
    <x v="0"/>
    <m/>
    <n v="16000"/>
    <n v="16000"/>
    <n v="5"/>
    <e v="#REF!"/>
    <n v="2024"/>
    <s v="abril"/>
  </r>
  <r>
    <s v="102704202422-40"/>
    <n v="10"/>
    <d v="2024-04-27T00:00:00"/>
    <d v="1899-12-30T22:40:00"/>
    <n v="15"/>
    <n v="1"/>
    <x v="4"/>
    <x v="1"/>
    <x v="2"/>
    <m/>
    <n v="12000"/>
    <n v="12000"/>
    <n v="5"/>
    <e v="#REF!"/>
    <n v="2024"/>
    <s v="abril"/>
  </r>
  <r>
    <s v="102704202422-40"/>
    <n v="10"/>
    <d v="2024-04-27T00:00:00"/>
    <d v="1899-12-30T22:56:00"/>
    <n v="46"/>
    <n v="1"/>
    <x v="17"/>
    <x v="1"/>
    <x v="1"/>
    <m/>
    <n v="3000"/>
    <n v="3000"/>
    <n v="5"/>
    <e v="#REF!"/>
    <n v="2024"/>
    <s v="abril"/>
  </r>
  <r>
    <s v="102704202422-40"/>
    <n v="10"/>
    <d v="2024-04-27T00:00:00"/>
    <d v="1899-12-30T23:13:00"/>
    <n v="46"/>
    <n v="1"/>
    <x v="17"/>
    <x v="1"/>
    <x v="1"/>
    <m/>
    <n v="3000"/>
    <n v="3000"/>
    <n v="5"/>
    <e v="#REF!"/>
    <n v="2024"/>
    <s v="abril"/>
  </r>
  <r>
    <s v="102704202422-40"/>
    <n v="10"/>
    <d v="2024-04-27T00:00:00"/>
    <d v="1899-12-30T23:18:00"/>
    <n v="46"/>
    <n v="1"/>
    <x v="17"/>
    <x v="1"/>
    <x v="1"/>
    <m/>
    <n v="3000"/>
    <n v="3000"/>
    <n v="5"/>
    <e v="#REF!"/>
    <n v="2024"/>
    <s v="abril"/>
  </r>
  <r>
    <s v="172704202417-35"/>
    <n v="17"/>
    <d v="2024-04-27T00:00:00"/>
    <d v="1899-12-30T17:35:00"/>
    <n v="32"/>
    <n v="1"/>
    <x v="34"/>
    <x v="1"/>
    <x v="3"/>
    <m/>
    <n v="10000"/>
    <n v="10000"/>
    <n v="5"/>
    <e v="#REF!"/>
    <n v="2024"/>
    <s v="abril"/>
  </r>
  <r>
    <s v="192704202418-20"/>
    <n v="19"/>
    <d v="2024-04-27T00:00:00"/>
    <d v="1899-12-30T18:20:00"/>
    <n v="38"/>
    <n v="3"/>
    <x v="10"/>
    <x v="1"/>
    <x v="1"/>
    <m/>
    <n v="3000"/>
    <n v="9000"/>
    <n v="5"/>
    <e v="#REF!"/>
    <n v="2024"/>
    <s v="abril"/>
  </r>
  <r>
    <s v="192704202418-20"/>
    <n v="19"/>
    <d v="2024-04-27T00:00:00"/>
    <d v="1899-12-30T18:41:00"/>
    <n v="38"/>
    <n v="3"/>
    <x v="10"/>
    <x v="1"/>
    <x v="1"/>
    <m/>
    <n v="3000"/>
    <n v="9000"/>
    <n v="5"/>
    <e v="#REF!"/>
    <n v="2024"/>
    <s v="abril"/>
  </r>
  <r>
    <s v="102704202422-40"/>
    <n v="10"/>
    <d v="2024-04-28T00:00:00"/>
    <d v="1899-12-30T01:56:00"/>
    <n v="10"/>
    <n v="1"/>
    <x v="27"/>
    <x v="1"/>
    <x v="0"/>
    <m/>
    <n v="17000"/>
    <n v="17000"/>
    <n v="5"/>
    <e v="#REF!"/>
    <n v="2024"/>
    <s v="abril"/>
  </r>
  <r>
    <s v="102804202401-58"/>
    <n v="10"/>
    <d v="2024-04-28T00:00:00"/>
    <d v="1899-12-30T01:58:00"/>
    <n v="11"/>
    <n v="1"/>
    <x v="53"/>
    <x v="1"/>
    <x v="0"/>
    <m/>
    <n v="12000"/>
    <n v="12000"/>
    <n v="5"/>
    <e v="#REF!"/>
    <n v="2024"/>
    <s v="abril"/>
  </r>
  <r>
    <s v="102804202401-58"/>
    <n v="10"/>
    <d v="2024-04-28T00:00:00"/>
    <d v="1899-12-30T01:58:00"/>
    <n v="3"/>
    <n v="1"/>
    <x v="26"/>
    <x v="1"/>
    <x v="0"/>
    <m/>
    <n v="16000"/>
    <n v="16000"/>
    <n v="5"/>
    <e v="#REF!"/>
    <n v="2024"/>
    <s v="abril"/>
  </r>
  <r>
    <s v="042804202401-59"/>
    <n v="4"/>
    <d v="2024-04-28T00:00:00"/>
    <d v="1899-12-30T01:59:00"/>
    <n v="21"/>
    <n v="1"/>
    <x v="49"/>
    <x v="1"/>
    <x v="6"/>
    <m/>
    <n v="6000"/>
    <n v="6000"/>
    <n v="5"/>
    <e v="#REF!"/>
    <n v="2024"/>
    <s v="abril"/>
  </r>
  <r>
    <s v="042804202401-59"/>
    <n v="4"/>
    <d v="2024-04-28T00:00:00"/>
    <d v="1899-12-30T01:59:00"/>
    <n v="38"/>
    <n v="1"/>
    <x v="10"/>
    <x v="1"/>
    <x v="1"/>
    <m/>
    <n v="3000"/>
    <n v="3000"/>
    <n v="5"/>
    <e v="#REF!"/>
    <n v="2024"/>
    <s v="abril"/>
  </r>
  <r>
    <s v="042804202401-59"/>
    <n v="4"/>
    <d v="2024-04-28T00:00:00"/>
    <d v="1899-12-30T01:59:00"/>
    <n v="47"/>
    <n v="1"/>
    <x v="13"/>
    <x v="1"/>
    <x v="1"/>
    <m/>
    <n v="2000"/>
    <n v="2000"/>
    <n v="5"/>
    <e v="#REF!"/>
    <n v="2024"/>
    <s v="abril"/>
  </r>
  <r>
    <s v="122804202402-00"/>
    <n v="12"/>
    <d v="2024-04-28T00:00:00"/>
    <d v="1899-12-30T02:00:00"/>
    <n v="39"/>
    <n v="4"/>
    <x v="16"/>
    <x v="1"/>
    <x v="1"/>
    <m/>
    <n v="4000"/>
    <n v="16000"/>
    <n v="5"/>
    <e v="#REF!"/>
    <n v="2024"/>
    <s v="abril"/>
  </r>
  <r>
    <s v="042804202402-01"/>
    <n v="4"/>
    <d v="2024-04-28T00:00:00"/>
    <d v="1899-12-30T02:01:00"/>
    <n v="42"/>
    <n v="4"/>
    <x v="3"/>
    <x v="1"/>
    <x v="1"/>
    <m/>
    <n v="5000"/>
    <n v="20000"/>
    <n v="5"/>
    <e v="#REF!"/>
    <n v="2024"/>
    <s v="abril"/>
  </r>
  <r>
    <s v="042804202402-01"/>
    <n v="4"/>
    <d v="2024-04-28T00:00:00"/>
    <d v="1899-12-30T02:01:00"/>
    <n v="40"/>
    <n v="2"/>
    <x v="29"/>
    <x v="1"/>
    <x v="1"/>
    <m/>
    <n v="3500"/>
    <n v="7000"/>
    <n v="5"/>
    <e v="#REF!"/>
    <n v="2024"/>
    <s v="abril"/>
  </r>
  <r>
    <s v="062704202422-01"/>
    <n v="6"/>
    <d v="2024-04-28T00:00:00"/>
    <d v="1899-12-30T02:02:00"/>
    <n v="38"/>
    <n v="18"/>
    <x v="10"/>
    <x v="1"/>
    <x v="1"/>
    <m/>
    <n v="3000"/>
    <n v="54000"/>
    <n v="5"/>
    <e v="#REF!"/>
    <n v="2024"/>
    <s v="abril"/>
  </r>
  <r>
    <s v="062704202422-01"/>
    <n v="6"/>
    <d v="2024-04-28T00:00:00"/>
    <d v="1899-12-30T02:02:00"/>
    <n v="51"/>
    <n v="1"/>
    <x v="56"/>
    <x v="2"/>
    <x v="5"/>
    <m/>
    <n v="75000"/>
    <n v="75000"/>
    <n v="5"/>
    <e v="#REF!"/>
    <n v="2024"/>
    <s v="abril"/>
  </r>
  <r>
    <s v="062704202422-01"/>
    <n v="6"/>
    <d v="2024-04-28T00:00:00"/>
    <d v="1899-12-30T02:03:00"/>
    <n v="6"/>
    <n v="1"/>
    <x v="54"/>
    <x v="1"/>
    <x v="0"/>
    <m/>
    <n v="16000"/>
    <n v="16000"/>
    <n v="5"/>
    <e v="#REF!"/>
    <n v="2024"/>
    <s v="abril"/>
  </r>
  <r>
    <s v="062704202422-01"/>
    <n v="6"/>
    <d v="2024-04-28T00:00:00"/>
    <d v="1899-12-30T02:03:00"/>
    <n v="38"/>
    <n v="1"/>
    <x v="10"/>
    <x v="1"/>
    <x v="1"/>
    <m/>
    <n v="3000"/>
    <n v="3000"/>
    <n v="5"/>
    <e v="#REF!"/>
    <n v="2024"/>
    <s v="abril"/>
  </r>
  <r>
    <s v="062704202422-01"/>
    <n v="6"/>
    <d v="2024-04-28T00:00:00"/>
    <d v="1899-12-30T02:03:00"/>
    <n v="47"/>
    <n v="1"/>
    <x v="13"/>
    <x v="1"/>
    <x v="1"/>
    <m/>
    <n v="2000"/>
    <n v="2000"/>
    <n v="5"/>
    <e v="#REF!"/>
    <n v="2024"/>
    <s v="abril"/>
  </r>
  <r>
    <s v="172804202402-05"/>
    <n v="17"/>
    <d v="2024-04-28T00:00:00"/>
    <d v="1899-12-30T02:05:00"/>
    <n v="32"/>
    <n v="1"/>
    <x v="34"/>
    <x v="1"/>
    <x v="3"/>
    <m/>
    <n v="10000"/>
    <n v="10000"/>
    <n v="5"/>
    <e v="#REF!"/>
    <n v="2024"/>
    <s v="abril"/>
  </r>
  <r>
    <s v="192804202402-07"/>
    <n v="19"/>
    <d v="2024-04-28T00:00:00"/>
    <d v="1899-12-30T02:07:00"/>
    <n v="38"/>
    <n v="6"/>
    <x v="10"/>
    <x v="1"/>
    <x v="1"/>
    <m/>
    <n v="3000"/>
    <n v="18000"/>
    <n v="5"/>
    <e v="#REF!"/>
    <n v="2024"/>
    <s v="abril"/>
  </r>
  <r>
    <s v="192804202402-07"/>
    <n v="19"/>
    <d v="2024-04-28T00:00:00"/>
    <d v="1899-12-30T02:07:00"/>
    <n v="38"/>
    <n v="1"/>
    <x v="10"/>
    <x v="1"/>
    <x v="1"/>
    <m/>
    <n v="3000"/>
    <n v="3000"/>
    <n v="5"/>
    <e v="#REF!"/>
    <n v="2024"/>
    <s v="abril"/>
  </r>
  <r>
    <s v="072804202417-55"/>
    <n v="7"/>
    <d v="2024-04-28T00:00:00"/>
    <d v="1899-12-30T17:55:00"/>
    <n v="32"/>
    <n v="1"/>
    <x v="34"/>
    <x v="1"/>
    <x v="3"/>
    <m/>
    <n v="10000"/>
    <n v="10000"/>
    <n v="5"/>
    <e v="#REF!"/>
    <n v="2024"/>
    <s v="abril"/>
  </r>
  <r>
    <s v="012804202419-43"/>
    <n v="1"/>
    <d v="2024-04-28T00:00:00"/>
    <d v="1899-12-30T19:43:00"/>
    <n v="93"/>
    <n v="1"/>
    <x v="32"/>
    <x v="1"/>
    <x v="3"/>
    <m/>
    <n v="4000"/>
    <n v="4000"/>
    <n v="5"/>
    <e v="#REF!"/>
    <n v="2024"/>
    <s v="abril"/>
  </r>
  <r>
    <s v="032804202422-33"/>
    <n v="3"/>
    <d v="2024-04-28T00:00:00"/>
    <d v="1899-12-30T22:33:00"/>
    <n v="38"/>
    <n v="2"/>
    <x v="10"/>
    <x v="1"/>
    <x v="1"/>
    <m/>
    <n v="3000"/>
    <n v="6000"/>
    <n v="5"/>
    <e v="#REF!"/>
    <n v="2024"/>
    <s v="abril"/>
  </r>
  <r>
    <s v="012804202422-48"/>
    <n v="1"/>
    <d v="2024-04-28T00:00:00"/>
    <d v="1899-12-30T22:48:00"/>
    <n v="38"/>
    <n v="2"/>
    <x v="10"/>
    <x v="1"/>
    <x v="1"/>
    <m/>
    <n v="3000"/>
    <n v="6000"/>
    <n v="5"/>
    <e v="#REF!"/>
    <n v="2024"/>
    <s v="abril"/>
  </r>
  <r>
    <s v="022804202423-05"/>
    <n v="2"/>
    <d v="2024-04-28T00:00:00"/>
    <d v="1899-12-30T23:05:00"/>
    <n v="38"/>
    <n v="2"/>
    <x v="10"/>
    <x v="1"/>
    <x v="1"/>
    <m/>
    <n v="3000"/>
    <n v="6000"/>
    <n v="5"/>
    <e v="#REF!"/>
    <n v="2024"/>
    <s v="abril"/>
  </r>
  <r>
    <s v="092804202421-55"/>
    <n v="9"/>
    <d v="2024-04-28T00:00:00"/>
    <d v="1899-12-30T21:55:00"/>
    <n v="415"/>
    <n v="1"/>
    <x v="57"/>
    <x v="0"/>
    <x v="1"/>
    <m/>
    <n v="28000"/>
    <n v="28000"/>
    <n v="5"/>
    <e v="#REF!"/>
    <n v="2024"/>
    <s v="abril"/>
  </r>
  <r>
    <s v="092804202421-55"/>
    <n v="9"/>
    <d v="2024-04-28T00:00:00"/>
    <d v="1899-12-30T22:38:00"/>
    <n v="38"/>
    <n v="2"/>
    <x v="10"/>
    <x v="1"/>
    <x v="1"/>
    <m/>
    <n v="3000"/>
    <n v="6000"/>
    <n v="5"/>
    <e v="#REF!"/>
    <n v="2024"/>
    <s v="abril"/>
  </r>
  <r>
    <s v="172804202416-12"/>
    <n v="17"/>
    <d v="2024-04-28T00:00:00"/>
    <d v="1899-12-30T16:12:00"/>
    <n v="20"/>
    <n v="1"/>
    <x v="24"/>
    <x v="1"/>
    <x v="2"/>
    <m/>
    <n v="10000"/>
    <n v="10000"/>
    <n v="5"/>
    <e v="#REF!"/>
    <n v="2024"/>
    <s v="abril"/>
  </r>
  <r>
    <s v="172804202416-12"/>
    <n v="17"/>
    <d v="2024-04-28T00:00:00"/>
    <d v="1899-12-30T16:28:00"/>
    <n v="53"/>
    <n v="1"/>
    <x v="20"/>
    <x v="2"/>
    <x v="5"/>
    <m/>
    <n v="75000"/>
    <n v="75000"/>
    <n v="5"/>
    <e v="#REF!"/>
    <n v="2024"/>
    <s v="abril"/>
  </r>
  <r>
    <s v="172804202416-12"/>
    <n v="17"/>
    <d v="2024-04-28T00:00:00"/>
    <d v="1899-12-30T19:08:00"/>
    <n v="18"/>
    <n v="1"/>
    <x v="37"/>
    <x v="1"/>
    <x v="2"/>
    <m/>
    <n v="12000"/>
    <n v="12000"/>
    <n v="5"/>
    <e v="#REF!"/>
    <n v="2024"/>
    <s v="abril"/>
  </r>
  <r>
    <s v="172804202416-12"/>
    <n v="17"/>
    <d v="2024-04-28T00:00:00"/>
    <d v="1899-12-30T19:47:00"/>
    <n v="33"/>
    <n v="1"/>
    <x v="33"/>
    <x v="1"/>
    <x v="3"/>
    <m/>
    <n v="10000"/>
    <n v="10000"/>
    <n v="5"/>
    <e v="#REF!"/>
    <n v="2024"/>
    <s v="abril"/>
  </r>
  <r>
    <s v="172804202416-12"/>
    <n v="17"/>
    <d v="2024-04-28T00:00:00"/>
    <d v="1899-12-30T19:50:00"/>
    <n v="39"/>
    <n v="1"/>
    <x v="16"/>
    <x v="1"/>
    <x v="1"/>
    <m/>
    <n v="4000"/>
    <n v="4000"/>
    <n v="5"/>
    <e v="#REF!"/>
    <n v="2024"/>
    <s v="abril"/>
  </r>
  <r>
    <s v="152804202421-54"/>
    <n v="15"/>
    <d v="2024-04-28T00:00:00"/>
    <d v="1899-12-30T21:54:00"/>
    <n v="38"/>
    <n v="1"/>
    <x v="10"/>
    <x v="1"/>
    <x v="1"/>
    <m/>
    <n v="3000"/>
    <n v="3000"/>
    <n v="5"/>
    <e v="#REF!"/>
    <n v="2024"/>
    <s v="abril"/>
  </r>
  <r>
    <s v="162804202419-49"/>
    <n v="16"/>
    <d v="2024-04-28T00:00:00"/>
    <d v="1899-12-30T19:49:00"/>
    <n v="39"/>
    <n v="1"/>
    <x v="16"/>
    <x v="1"/>
    <x v="1"/>
    <m/>
    <n v="4000"/>
    <n v="4000"/>
    <n v="5"/>
    <e v="#REF!"/>
    <n v="2024"/>
    <s v="abril"/>
  </r>
  <r>
    <s v="052804202417-56"/>
    <n v="5"/>
    <d v="2024-04-28T00:00:00"/>
    <d v="1899-12-30T18:16:00"/>
    <n v="50"/>
    <n v="1"/>
    <x v="22"/>
    <x v="2"/>
    <x v="5"/>
    <m/>
    <n v="90000"/>
    <n v="90000"/>
    <n v="5"/>
    <e v="#REF!"/>
    <n v="2024"/>
    <s v="abril"/>
  </r>
  <r>
    <s v="052804202417-56"/>
    <n v="5"/>
    <d v="2024-04-28T00:00:00"/>
    <d v="1899-12-30T18:34:00"/>
    <n v="38"/>
    <n v="1"/>
    <x v="10"/>
    <x v="1"/>
    <x v="1"/>
    <m/>
    <n v="3000"/>
    <n v="3000"/>
    <n v="5"/>
    <e v="#REF!"/>
    <n v="2024"/>
    <s v="abril"/>
  </r>
  <r>
    <s v="052804202417-56"/>
    <n v="5"/>
    <d v="2024-04-28T00:00:00"/>
    <d v="1899-12-30T18:43:00"/>
    <n v="38"/>
    <n v="1"/>
    <x v="10"/>
    <x v="1"/>
    <x v="1"/>
    <m/>
    <n v="3000"/>
    <n v="3000"/>
    <n v="5"/>
    <e v="#REF!"/>
    <n v="2024"/>
    <s v="abril"/>
  </r>
  <r>
    <s v="052804202417-56"/>
    <n v="5"/>
    <d v="2024-04-28T00:00:00"/>
    <d v="1899-12-30T18:43:00"/>
    <n v="23"/>
    <n v="1"/>
    <x v="14"/>
    <x v="1"/>
    <x v="6"/>
    <m/>
    <n v="6000"/>
    <n v="6000"/>
    <n v="5"/>
    <e v="#REF!"/>
    <n v="2024"/>
    <s v="abril"/>
  </r>
  <r>
    <s v="052804202417-56"/>
    <n v="5"/>
    <d v="2024-04-28T00:00:00"/>
    <d v="1899-12-30T19:09:00"/>
    <n v="38"/>
    <n v="1"/>
    <x v="10"/>
    <x v="1"/>
    <x v="1"/>
    <m/>
    <n v="3000"/>
    <n v="3000"/>
    <n v="5"/>
    <e v="#REF!"/>
    <n v="2024"/>
    <s v="abril"/>
  </r>
  <r>
    <s v="052804202417-56"/>
    <n v="5"/>
    <d v="2024-04-28T00:00:00"/>
    <d v="1899-12-30T19:48:00"/>
    <n v="38"/>
    <n v="1"/>
    <x v="10"/>
    <x v="1"/>
    <x v="1"/>
    <m/>
    <n v="3000"/>
    <n v="3000"/>
    <n v="5"/>
    <e v="#REF!"/>
    <n v="2024"/>
    <s v="abril"/>
  </r>
  <r>
    <s v="052804202417-56"/>
    <n v="5"/>
    <d v="2024-04-28T00:00:00"/>
    <d v="1899-12-30T19:51:00"/>
    <n v="50"/>
    <n v="1"/>
    <x v="22"/>
    <x v="2"/>
    <x v="5"/>
    <m/>
    <n v="90000"/>
    <n v="90000"/>
    <n v="5"/>
    <e v="#REF!"/>
    <n v="2024"/>
    <s v="abril"/>
  </r>
  <r>
    <s v="052804202417-56"/>
    <n v="5"/>
    <d v="2024-04-28T00:00:00"/>
    <d v="1899-12-30T20:04:00"/>
    <n v="38"/>
    <n v="1"/>
    <x v="10"/>
    <x v="1"/>
    <x v="1"/>
    <m/>
    <n v="3000"/>
    <n v="3000"/>
    <n v="5"/>
    <e v="#REF!"/>
    <n v="2024"/>
    <s v="abril"/>
  </r>
  <r>
    <s v="052804202417-56"/>
    <n v="5"/>
    <d v="2024-04-28T00:00:00"/>
    <d v="1899-12-30T21:05:00"/>
    <n v="50"/>
    <n v="1"/>
    <x v="22"/>
    <x v="2"/>
    <x v="5"/>
    <m/>
    <n v="90000"/>
    <n v="90000"/>
    <n v="5"/>
    <e v="#REF!"/>
    <n v="2024"/>
    <s v="abril"/>
  </r>
  <r>
    <s v="052804202417-56"/>
    <n v="5"/>
    <d v="2024-04-28T00:00:00"/>
    <d v="1899-12-30T21:09:00"/>
    <n v="38"/>
    <n v="1"/>
    <x v="10"/>
    <x v="1"/>
    <x v="1"/>
    <m/>
    <n v="3000"/>
    <n v="3000"/>
    <n v="5"/>
    <e v="#REF!"/>
    <n v="2024"/>
    <s v="abril"/>
  </r>
  <r>
    <s v="122904202400-39"/>
    <n v="12"/>
    <d v="2024-04-29T00:00:00"/>
    <d v="1899-12-30T00:39:00"/>
    <n v="38"/>
    <n v="2"/>
    <x v="10"/>
    <x v="1"/>
    <x v="1"/>
    <m/>
    <n v="3000"/>
    <n v="6000"/>
    <n v="5"/>
    <e v="#REF!"/>
    <n v="2024"/>
    <s v="abril"/>
  </r>
  <r>
    <s v="020105202419-40"/>
    <n v="2"/>
    <d v="2024-05-01T00:00:00"/>
    <d v="1899-12-30T19:40:00"/>
    <n v="45"/>
    <n v="6"/>
    <x v="25"/>
    <x v="1"/>
    <x v="1"/>
    <m/>
    <n v="3000"/>
    <n v="18000"/>
    <n v="5"/>
    <e v="#REF!"/>
    <n v="2024"/>
    <s v="mayo"/>
  </r>
  <r>
    <s v="020105202419-40"/>
    <n v="2"/>
    <d v="2024-05-01T00:00:00"/>
    <d v="1899-12-30T19:50:00"/>
    <n v="45"/>
    <n v="2"/>
    <x v="25"/>
    <x v="1"/>
    <x v="1"/>
    <m/>
    <n v="3000"/>
    <n v="6000"/>
    <n v="5"/>
    <e v="#REF!"/>
    <n v="2024"/>
    <s v="mayo"/>
  </r>
  <r>
    <s v="020105202419-40"/>
    <n v="2"/>
    <d v="2024-05-01T00:00:00"/>
    <d v="1899-12-30T20:07:00"/>
    <n v="45"/>
    <n v="2"/>
    <x v="25"/>
    <x v="1"/>
    <x v="1"/>
    <m/>
    <n v="3000"/>
    <n v="6000"/>
    <n v="5"/>
    <e v="#REF!"/>
    <n v="2024"/>
    <s v="mayo"/>
  </r>
  <r>
    <s v="020105202419-40"/>
    <n v="2"/>
    <d v="2024-05-01T00:00:00"/>
    <d v="1899-12-30T20:29:00"/>
    <n v="45"/>
    <n v="2"/>
    <x v="25"/>
    <x v="1"/>
    <x v="1"/>
    <m/>
    <n v="3000"/>
    <n v="6000"/>
    <n v="5"/>
    <e v="#REF!"/>
    <n v="2024"/>
    <s v="mayo"/>
  </r>
  <r>
    <s v="170105202422-25"/>
    <n v="17"/>
    <d v="2024-05-01T00:00:00"/>
    <d v="1899-12-30T22:25:00"/>
    <n v="18"/>
    <n v="1"/>
    <x v="37"/>
    <x v="1"/>
    <x v="2"/>
    <m/>
    <n v="12000"/>
    <n v="12000"/>
    <n v="5"/>
    <e v="#REF!"/>
    <n v="2024"/>
    <s v="mayo"/>
  </r>
  <r>
    <s v="030105202420-29"/>
    <n v="3"/>
    <d v="2024-05-01T00:00:00"/>
    <d v="1899-12-30T20:29:00"/>
    <n v="410"/>
    <n v="1"/>
    <x v="0"/>
    <x v="0"/>
    <x v="0"/>
    <m/>
    <n v="17000"/>
    <n v="17000"/>
    <n v="5"/>
    <e v="#REF!"/>
    <n v="2024"/>
    <s v="mayo"/>
  </r>
  <r>
    <s v="030105202420-29"/>
    <n v="3"/>
    <d v="2024-05-01T00:00:00"/>
    <d v="1899-12-30T21:14:00"/>
    <n v="410"/>
    <n v="1"/>
    <x v="0"/>
    <x v="0"/>
    <x v="0"/>
    <m/>
    <n v="17000"/>
    <n v="17000"/>
    <n v="5"/>
    <e v="#REF!"/>
    <n v="2024"/>
    <s v="mayo"/>
  </r>
  <r>
    <s v="030105202420-29"/>
    <n v="3"/>
    <d v="2024-05-01T00:00:00"/>
    <d v="1899-12-30T21:14:00"/>
    <n v="413"/>
    <n v="1"/>
    <x v="1"/>
    <x v="0"/>
    <x v="0"/>
    <m/>
    <n v="17000"/>
    <n v="17000"/>
    <n v="5"/>
    <e v="#REF!"/>
    <n v="2024"/>
    <s v="mayo"/>
  </r>
  <r>
    <s v="030105202420-29"/>
    <n v="3"/>
    <d v="2024-05-01T00:00:00"/>
    <d v="1899-12-30T21:45:00"/>
    <n v="408"/>
    <n v="1"/>
    <x v="58"/>
    <x v="0"/>
    <x v="0"/>
    <m/>
    <n v="15000"/>
    <n v="15000"/>
    <n v="5"/>
    <e v="#REF!"/>
    <n v="2024"/>
    <s v="mayo"/>
  </r>
  <r>
    <s v="050105202421-45"/>
    <n v="5"/>
    <d v="2024-05-01T00:00:00"/>
    <d v="1899-12-30T21:45:00"/>
    <n v="48"/>
    <n v="1"/>
    <x v="52"/>
    <x v="2"/>
    <x v="5"/>
    <m/>
    <n v="35000"/>
    <n v="35000"/>
    <n v="5"/>
    <e v="#REF!"/>
    <n v="2024"/>
    <s v="mayo"/>
  </r>
  <r>
    <s v="050105202421-45"/>
    <n v="5"/>
    <d v="2024-05-01T00:00:00"/>
    <d v="1899-12-30T21:45:00"/>
    <n v="46"/>
    <n v="1"/>
    <x v="17"/>
    <x v="1"/>
    <x v="1"/>
    <m/>
    <n v="3000"/>
    <n v="3000"/>
    <n v="5"/>
    <e v="#REF!"/>
    <n v="2024"/>
    <s v="mayo"/>
  </r>
  <r>
    <s v="050105202421-45"/>
    <n v="5"/>
    <d v="2024-05-01T00:00:00"/>
    <d v="1899-12-30T22:32:00"/>
    <n v="46"/>
    <n v="1"/>
    <x v="17"/>
    <x v="1"/>
    <x v="1"/>
    <m/>
    <n v="3000"/>
    <n v="3000"/>
    <n v="5"/>
    <e v="#REF!"/>
    <n v="2024"/>
    <s v="mayo"/>
  </r>
  <r>
    <s v="050105202421-45"/>
    <n v="5"/>
    <d v="2024-05-01T00:00:00"/>
    <d v="1899-12-30T23:14:00"/>
    <n v="46"/>
    <n v="1"/>
    <x v="17"/>
    <x v="1"/>
    <x v="1"/>
    <m/>
    <n v="3000"/>
    <n v="3000"/>
    <n v="5"/>
    <e v="#REF!"/>
    <n v="2024"/>
    <s v="mayo"/>
  </r>
  <r>
    <s v="060205202420-57"/>
    <n v="6"/>
    <d v="2024-05-02T00:00:00"/>
    <d v="1899-12-30T20:57:00"/>
    <n v="44"/>
    <n v="8"/>
    <x v="15"/>
    <x v="1"/>
    <x v="1"/>
    <m/>
    <n v="4000"/>
    <n v="32000"/>
    <n v="5"/>
    <e v="#REF!"/>
    <n v="2024"/>
    <s v="mayo"/>
  </r>
  <r>
    <s v="050205202420-48"/>
    <n v="5"/>
    <d v="2024-05-02T00:00:00"/>
    <d v="1899-12-30T20:48:00"/>
    <n v="44"/>
    <n v="3"/>
    <x v="15"/>
    <x v="1"/>
    <x v="1"/>
    <m/>
    <n v="4000"/>
    <n v="12000"/>
    <n v="5"/>
    <e v="#REF!"/>
    <n v="2024"/>
    <s v="mayo"/>
  </r>
  <r>
    <s v="050205202420-48"/>
    <n v="5"/>
    <d v="2024-05-02T00:00:00"/>
    <d v="1899-12-30T20:48:00"/>
    <n v="46"/>
    <n v="3"/>
    <x v="17"/>
    <x v="1"/>
    <x v="1"/>
    <m/>
    <n v="3000"/>
    <n v="9000"/>
    <n v="5"/>
    <e v="#REF!"/>
    <n v="2024"/>
    <s v="mayo"/>
  </r>
  <r>
    <s v="050205202420-48"/>
    <n v="5"/>
    <d v="2024-05-02T00:00:00"/>
    <d v="1899-12-30T21:12:00"/>
    <n v="50"/>
    <n v="1"/>
    <x v="22"/>
    <x v="2"/>
    <x v="5"/>
    <m/>
    <n v="90000"/>
    <n v="90000"/>
    <n v="5"/>
    <e v="#REF!"/>
    <n v="2024"/>
    <s v="mayo"/>
  </r>
  <r>
    <s v="050205202420-48"/>
    <n v="5"/>
    <d v="2024-05-02T00:00:00"/>
    <d v="1899-12-30T21:25:00"/>
    <n v="44"/>
    <n v="1"/>
    <x v="15"/>
    <x v="1"/>
    <x v="1"/>
    <m/>
    <n v="4000"/>
    <n v="4000"/>
    <n v="5"/>
    <e v="#REF!"/>
    <n v="2024"/>
    <s v="mayo"/>
  </r>
  <r>
    <s v="050205202420-48"/>
    <n v="5"/>
    <d v="2024-05-02T00:00:00"/>
    <d v="1899-12-30T21:46:00"/>
    <n v="44"/>
    <n v="1"/>
    <x v="15"/>
    <x v="1"/>
    <x v="1"/>
    <m/>
    <n v="4000"/>
    <n v="4000"/>
    <n v="5"/>
    <e v="#REF!"/>
    <n v="2024"/>
    <s v="mayo"/>
  </r>
  <r>
    <s v="050205202420-48"/>
    <n v="5"/>
    <d v="2024-05-02T00:00:00"/>
    <d v="1899-12-30T21:55:00"/>
    <n v="29"/>
    <n v="1"/>
    <x v="6"/>
    <x v="1"/>
    <x v="3"/>
    <m/>
    <n v="2000"/>
    <n v="2000"/>
    <n v="5"/>
    <e v="#REF!"/>
    <n v="2024"/>
    <s v="mayo"/>
  </r>
  <r>
    <s v="050205202420-48"/>
    <n v="5"/>
    <d v="2024-05-02T00:00:00"/>
    <d v="1899-12-30T22:21:00"/>
    <n v="44"/>
    <n v="1"/>
    <x v="15"/>
    <x v="1"/>
    <x v="1"/>
    <m/>
    <n v="4000"/>
    <n v="4000"/>
    <n v="5"/>
    <e v="#REF!"/>
    <n v="2024"/>
    <s v="mayo"/>
  </r>
  <r>
    <s v="050205202420-48"/>
    <n v="5"/>
    <d v="2024-05-02T00:00:00"/>
    <d v="1899-12-30T22:28:00"/>
    <n v="44"/>
    <n v="1"/>
    <x v="15"/>
    <x v="1"/>
    <x v="1"/>
    <m/>
    <n v="4000"/>
    <n v="4000"/>
    <n v="5"/>
    <e v="#REF!"/>
    <n v="2024"/>
    <s v="mayo"/>
  </r>
  <r>
    <s v="050205202420-48"/>
    <n v="5"/>
    <d v="2024-05-02T00:00:00"/>
    <d v="1899-12-30T22:41:00"/>
    <n v="44"/>
    <n v="1"/>
    <x v="15"/>
    <x v="1"/>
    <x v="1"/>
    <m/>
    <n v="4000"/>
    <n v="4000"/>
    <n v="5"/>
    <e v="#REF!"/>
    <n v="2024"/>
    <s v="mayo"/>
  </r>
  <r>
    <s v="050205202420-48"/>
    <n v="5"/>
    <d v="2024-05-02T00:00:00"/>
    <d v="1899-12-30T22:51:00"/>
    <n v="29"/>
    <n v="1"/>
    <x v="6"/>
    <x v="1"/>
    <x v="3"/>
    <m/>
    <n v="2000"/>
    <n v="2000"/>
    <n v="5"/>
    <e v="#REF!"/>
    <n v="2024"/>
    <s v="mayo"/>
  </r>
  <r>
    <s v="050205202420-48"/>
    <n v="5"/>
    <d v="2024-05-02T00:00:00"/>
    <d v="1899-12-30T23:12:00"/>
    <n v="48"/>
    <n v="1"/>
    <x v="52"/>
    <x v="2"/>
    <x v="5"/>
    <m/>
    <n v="35000"/>
    <n v="35000"/>
    <n v="5"/>
    <e v="#REF!"/>
    <n v="2024"/>
    <s v="mayo"/>
  </r>
  <r>
    <s v="050205202420-48"/>
    <n v="5"/>
    <d v="2024-05-02T00:00:00"/>
    <d v="1899-12-30T23:43:00"/>
    <n v="48"/>
    <n v="1"/>
    <x v="52"/>
    <x v="2"/>
    <x v="5"/>
    <m/>
    <n v="35000"/>
    <n v="35000"/>
    <n v="5"/>
    <e v="#REF!"/>
    <n v="2024"/>
    <s v="mayo"/>
  </r>
  <r>
    <s v="170305202400-04"/>
    <n v="17"/>
    <d v="2024-05-03T00:00:00"/>
    <d v="1899-12-30T00:04:00"/>
    <n v="38"/>
    <n v="4"/>
    <x v="10"/>
    <x v="1"/>
    <x v="1"/>
    <m/>
    <n v="3000"/>
    <n v="12000"/>
    <n v="5"/>
    <e v="#REF!"/>
    <n v="2024"/>
    <s v="mayo"/>
  </r>
  <r>
    <s v="170305202400-04"/>
    <n v="17"/>
    <d v="2024-05-03T00:00:00"/>
    <d v="1899-12-30T00:15:00"/>
    <n v="38"/>
    <n v="1"/>
    <x v="10"/>
    <x v="1"/>
    <x v="1"/>
    <m/>
    <n v="3000"/>
    <n v="3000"/>
    <n v="5"/>
    <e v="#REF!"/>
    <n v="2024"/>
    <s v="mayo"/>
  </r>
  <r>
    <s v="180305202400-36"/>
    <n v="18"/>
    <d v="2024-05-03T00:00:00"/>
    <d v="1899-12-30T00:36:00"/>
    <n v="38"/>
    <n v="4"/>
    <x v="10"/>
    <x v="1"/>
    <x v="1"/>
    <m/>
    <n v="3000"/>
    <n v="12000"/>
    <n v="5"/>
    <e v="#REF!"/>
    <n v="2024"/>
    <s v="mayo"/>
  </r>
  <r>
    <s v="180305202400-40"/>
    <n v="18"/>
    <d v="2024-05-03T00:00:00"/>
    <d v="1899-12-30T00:40:00"/>
    <n v="38"/>
    <n v="4"/>
    <x v="10"/>
    <x v="1"/>
    <x v="1"/>
    <m/>
    <n v="3000"/>
    <n v="12000"/>
    <n v="5"/>
    <e v="#REF!"/>
    <n v="2024"/>
    <s v="mayo"/>
  </r>
  <r>
    <s v="170305202419-55"/>
    <n v="17"/>
    <d v="2024-05-03T00:00:00"/>
    <d v="1899-12-30T19:55:00"/>
    <n v="40"/>
    <n v="1"/>
    <x v="29"/>
    <x v="1"/>
    <x v="1"/>
    <m/>
    <n v="3500"/>
    <n v="3500"/>
    <n v="5"/>
    <e v="#REF!"/>
    <n v="2024"/>
    <s v="mayo"/>
  </r>
  <r>
    <s v="170305202419-55"/>
    <n v="17"/>
    <d v="2024-05-03T00:00:00"/>
    <d v="1899-12-30T19:55:00"/>
    <n v="47"/>
    <n v="1"/>
    <x v="13"/>
    <x v="1"/>
    <x v="1"/>
    <m/>
    <n v="2000"/>
    <n v="2000"/>
    <n v="5"/>
    <e v="#REF!"/>
    <n v="2024"/>
    <s v="mayo"/>
  </r>
  <r>
    <s v="060305202418-21"/>
    <n v="6"/>
    <d v="2024-05-03T00:00:00"/>
    <d v="1899-12-30T18:21:00"/>
    <n v="38"/>
    <n v="2"/>
    <x v="10"/>
    <x v="1"/>
    <x v="1"/>
    <m/>
    <n v="3000"/>
    <n v="6000"/>
    <n v="5"/>
    <e v="#REF!"/>
    <n v="2024"/>
    <s v="mayo"/>
  </r>
  <r>
    <s v="060305202418-21"/>
    <n v="6"/>
    <d v="2024-05-03T00:00:00"/>
    <d v="1899-12-30T18:28:00"/>
    <n v="38"/>
    <n v="2"/>
    <x v="10"/>
    <x v="1"/>
    <x v="1"/>
    <m/>
    <n v="3000"/>
    <n v="6000"/>
    <n v="5"/>
    <e v="#REF!"/>
    <n v="2024"/>
    <s v="mayo"/>
  </r>
  <r>
    <s v="060305202418-21"/>
    <n v="6"/>
    <d v="2024-05-03T00:00:00"/>
    <d v="1899-12-30T18:43:00"/>
    <n v="38"/>
    <n v="2"/>
    <x v="10"/>
    <x v="1"/>
    <x v="1"/>
    <m/>
    <n v="3000"/>
    <n v="6000"/>
    <n v="5"/>
    <e v="#REF!"/>
    <n v="2024"/>
    <s v="mayo"/>
  </r>
  <r>
    <s v="060305202418-21"/>
    <n v="6"/>
    <d v="2024-05-03T00:00:00"/>
    <d v="1899-12-30T18:46:00"/>
    <n v="38"/>
    <n v="1"/>
    <x v="10"/>
    <x v="1"/>
    <x v="1"/>
    <m/>
    <n v="3000"/>
    <n v="3000"/>
    <n v="5"/>
    <e v="#REF!"/>
    <n v="2024"/>
    <s v="mayo"/>
  </r>
  <r>
    <s v="060305202418-21"/>
    <n v="6"/>
    <d v="2024-05-03T00:00:00"/>
    <d v="1899-12-30T18:51:00"/>
    <n v="38"/>
    <n v="1"/>
    <x v="10"/>
    <x v="1"/>
    <x v="1"/>
    <m/>
    <n v="3000"/>
    <n v="3000"/>
    <n v="5"/>
    <e v="#REF!"/>
    <n v="2024"/>
    <s v="mayo"/>
  </r>
  <r>
    <s v="060305202418-21"/>
    <n v="6"/>
    <d v="2024-05-03T00:00:00"/>
    <d v="1899-12-30T19:02:00"/>
    <n v="38"/>
    <n v="3"/>
    <x v="10"/>
    <x v="1"/>
    <x v="1"/>
    <m/>
    <n v="3000"/>
    <n v="9000"/>
    <n v="5"/>
    <e v="#REF!"/>
    <n v="2024"/>
    <s v="mayo"/>
  </r>
  <r>
    <s v="060305202418-21"/>
    <n v="6"/>
    <d v="2024-05-03T00:00:00"/>
    <d v="1899-12-30T19:22:00"/>
    <n v="38"/>
    <n v="3"/>
    <x v="10"/>
    <x v="1"/>
    <x v="1"/>
    <m/>
    <n v="3000"/>
    <n v="9000"/>
    <n v="5"/>
    <e v="#REF!"/>
    <n v="2024"/>
    <s v="mayo"/>
  </r>
  <r>
    <s v="060305202418-21"/>
    <n v="6"/>
    <d v="2024-05-03T00:00:00"/>
    <d v="1899-12-30T19:38:00"/>
    <n v="38"/>
    <n v="3"/>
    <x v="10"/>
    <x v="1"/>
    <x v="1"/>
    <m/>
    <n v="3000"/>
    <n v="9000"/>
    <n v="5"/>
    <e v="#REF!"/>
    <n v="2024"/>
    <s v="mayo"/>
  </r>
  <r>
    <s v="060305202418-21"/>
    <n v="6"/>
    <d v="2024-05-03T00:00:00"/>
    <d v="1899-12-30T19:54:00"/>
    <n v="38"/>
    <n v="3"/>
    <x v="10"/>
    <x v="1"/>
    <x v="1"/>
    <m/>
    <n v="3000"/>
    <n v="9000"/>
    <n v="5"/>
    <e v="#REF!"/>
    <n v="2024"/>
    <s v="mayo"/>
  </r>
  <r>
    <s v="060305202418-21"/>
    <n v="6"/>
    <d v="2024-05-03T00:00:00"/>
    <d v="1899-12-30T20:18:00"/>
    <n v="38"/>
    <n v="3"/>
    <x v="10"/>
    <x v="1"/>
    <x v="1"/>
    <m/>
    <n v="3000"/>
    <n v="9000"/>
    <n v="5"/>
    <e v="#REF!"/>
    <n v="2024"/>
    <s v="mayo"/>
  </r>
  <r>
    <s v="090305202421-09"/>
    <n v="9"/>
    <d v="2024-05-03T00:00:00"/>
    <d v="1899-12-30T21:09:00"/>
    <n v="4"/>
    <n v="3"/>
    <x v="8"/>
    <x v="1"/>
    <x v="0"/>
    <m/>
    <n v="16000"/>
    <n v="48000"/>
    <n v="5"/>
    <e v="#REF!"/>
    <n v="2024"/>
    <s v="mayo"/>
  </r>
  <r>
    <s v="190305202422-16"/>
    <n v="19"/>
    <d v="2024-05-03T00:00:00"/>
    <d v="1899-12-30T22:16:00"/>
    <n v="44"/>
    <n v="2"/>
    <x v="15"/>
    <x v="1"/>
    <x v="1"/>
    <m/>
    <n v="4000"/>
    <n v="8000"/>
    <n v="5"/>
    <e v="#REF!"/>
    <n v="2024"/>
    <s v="mayo"/>
  </r>
  <r>
    <s v="050305202418-46"/>
    <n v="5"/>
    <d v="2024-05-03T00:00:00"/>
    <d v="1899-12-30T18:46:00"/>
    <n v="29"/>
    <n v="1"/>
    <x v="6"/>
    <x v="1"/>
    <x v="3"/>
    <m/>
    <n v="2000"/>
    <n v="2000"/>
    <n v="5"/>
    <e v="#REF!"/>
    <n v="2024"/>
    <s v="mayo"/>
  </r>
  <r>
    <s v="050305202418-46"/>
    <n v="5"/>
    <d v="2024-05-03T00:00:00"/>
    <d v="1899-12-30T18:46:00"/>
    <n v="20"/>
    <n v="1"/>
    <x v="24"/>
    <x v="1"/>
    <x v="2"/>
    <m/>
    <n v="10000"/>
    <n v="10000"/>
    <n v="5"/>
    <e v="#REF!"/>
    <n v="2024"/>
    <s v="mayo"/>
  </r>
  <r>
    <s v="050305202418-46"/>
    <n v="5"/>
    <d v="2024-05-03T00:00:00"/>
    <d v="1899-12-30T20:04:00"/>
    <n v="44"/>
    <n v="1"/>
    <x v="15"/>
    <x v="1"/>
    <x v="1"/>
    <m/>
    <n v="4000"/>
    <n v="4000"/>
    <n v="5"/>
    <e v="#REF!"/>
    <n v="2024"/>
    <s v="mayo"/>
  </r>
  <r>
    <s v="050305202418-46"/>
    <n v="5"/>
    <d v="2024-05-03T00:00:00"/>
    <d v="1899-12-30T20:33:00"/>
    <n v="66"/>
    <n v="1"/>
    <x v="59"/>
    <x v="2"/>
    <x v="4"/>
    <m/>
    <n v="260000"/>
    <n v="260000"/>
    <n v="5"/>
    <e v="#REF!"/>
    <n v="2024"/>
    <s v="mayo"/>
  </r>
  <r>
    <s v="050305202418-46"/>
    <n v="5"/>
    <d v="2024-05-03T00:00:00"/>
    <d v="1899-12-30T20:42:00"/>
    <n v="29"/>
    <n v="1"/>
    <x v="6"/>
    <x v="1"/>
    <x v="3"/>
    <m/>
    <n v="2000"/>
    <n v="2000"/>
    <n v="5"/>
    <e v="#REF!"/>
    <n v="2024"/>
    <s v="mayo"/>
  </r>
  <r>
    <s v="050305202418-46"/>
    <n v="5"/>
    <d v="2024-05-03T00:00:00"/>
    <d v="1899-12-30T21:39:00"/>
    <n v="38"/>
    <n v="2"/>
    <x v="10"/>
    <x v="1"/>
    <x v="1"/>
    <m/>
    <n v="3000"/>
    <n v="6000"/>
    <n v="5"/>
    <e v="#REF!"/>
    <n v="2024"/>
    <s v="mayo"/>
  </r>
  <r>
    <s v="180305202422-10"/>
    <n v="18"/>
    <d v="2024-05-03T00:00:00"/>
    <d v="1899-12-30T22:10:00"/>
    <n v="44"/>
    <n v="1"/>
    <x v="15"/>
    <x v="1"/>
    <x v="1"/>
    <m/>
    <n v="4000"/>
    <n v="4000"/>
    <n v="5"/>
    <e v="#REF!"/>
    <n v="2024"/>
    <s v="mayo"/>
  </r>
  <r>
    <s v="180305202422-10"/>
    <n v="18"/>
    <d v="2024-05-03T00:00:00"/>
    <d v="1899-12-30T22:10:00"/>
    <n v="38"/>
    <n v="2"/>
    <x v="10"/>
    <x v="1"/>
    <x v="1"/>
    <m/>
    <n v="3000"/>
    <n v="6000"/>
    <n v="5"/>
    <e v="#REF!"/>
    <n v="2024"/>
    <s v="mayo"/>
  </r>
  <r>
    <s v="180305202422-10"/>
    <n v="18"/>
    <d v="2024-05-03T00:00:00"/>
    <d v="1899-12-30T22:10:00"/>
    <n v="44"/>
    <n v="1"/>
    <x v="15"/>
    <x v="1"/>
    <x v="1"/>
    <m/>
    <n v="4000"/>
    <n v="4000"/>
    <n v="5"/>
    <e v="#REF!"/>
    <n v="2024"/>
    <s v="mayo"/>
  </r>
  <r>
    <s v="180305202423-15"/>
    <n v="18"/>
    <d v="2024-05-03T00:00:00"/>
    <d v="1899-12-30T23:15:00"/>
    <n v="39"/>
    <n v="4"/>
    <x v="16"/>
    <x v="1"/>
    <x v="1"/>
    <m/>
    <n v="4000"/>
    <n v="16000"/>
    <n v="5"/>
    <e v="#REF!"/>
    <n v="2024"/>
    <s v="mayo"/>
  </r>
  <r>
    <s v="040305202420-44"/>
    <n v="4"/>
    <d v="2024-05-03T00:00:00"/>
    <d v="1899-12-30T20:44:00"/>
    <n v="38"/>
    <n v="2"/>
    <x v="10"/>
    <x v="1"/>
    <x v="1"/>
    <m/>
    <n v="3000"/>
    <n v="6000"/>
    <n v="5"/>
    <e v="#REF!"/>
    <n v="2024"/>
    <s v="mayo"/>
  </r>
  <r>
    <s v="040305202420-44"/>
    <n v="4"/>
    <d v="2024-05-03T00:00:00"/>
    <d v="1899-12-30T21:00:00"/>
    <n v="38"/>
    <n v="1"/>
    <x v="10"/>
    <x v="1"/>
    <x v="1"/>
    <m/>
    <n v="3000"/>
    <n v="3000"/>
    <n v="5"/>
    <e v="#REF!"/>
    <n v="2024"/>
    <s v="mayo"/>
  </r>
  <r>
    <s v="040305202420-44"/>
    <n v="4"/>
    <d v="2024-05-03T00:00:00"/>
    <d v="1899-12-30T21:13:00"/>
    <n v="38"/>
    <n v="2"/>
    <x v="10"/>
    <x v="1"/>
    <x v="1"/>
    <m/>
    <n v="3000"/>
    <n v="6000"/>
    <n v="5"/>
    <e v="#REF!"/>
    <n v="2024"/>
    <s v="mayo"/>
  </r>
  <r>
    <s v="040305202420-44"/>
    <n v="4"/>
    <d v="2024-05-03T00:00:00"/>
    <d v="1899-12-30T22:25:00"/>
    <n v="38"/>
    <n v="1"/>
    <x v="10"/>
    <x v="1"/>
    <x v="1"/>
    <m/>
    <n v="3000"/>
    <n v="3000"/>
    <n v="5"/>
    <e v="#REF!"/>
    <n v="2024"/>
    <s v="mayo"/>
  </r>
  <r>
    <s v="040305202420-44"/>
    <n v="4"/>
    <d v="2024-05-03T00:00:00"/>
    <d v="1899-12-30T22:40:00"/>
    <n v="38"/>
    <n v="1"/>
    <x v="10"/>
    <x v="1"/>
    <x v="1"/>
    <m/>
    <n v="3000"/>
    <n v="3000"/>
    <n v="5"/>
    <e v="#REF!"/>
    <n v="2024"/>
    <s v="mayo"/>
  </r>
  <r>
    <s v="040305202420-44"/>
    <n v="4"/>
    <d v="2024-05-03T00:00:00"/>
    <d v="1899-12-30T22:49:00"/>
    <n v="38"/>
    <n v="1"/>
    <x v="10"/>
    <x v="1"/>
    <x v="1"/>
    <m/>
    <n v="3000"/>
    <n v="3000"/>
    <n v="5"/>
    <e v="#REF!"/>
    <n v="2024"/>
    <s v="mayo"/>
  </r>
  <r>
    <s v="040305202420-44"/>
    <n v="4"/>
    <d v="2024-05-03T00:00:00"/>
    <d v="1899-12-30T23:14:00"/>
    <n v="38"/>
    <n v="1"/>
    <x v="10"/>
    <x v="1"/>
    <x v="1"/>
    <m/>
    <n v="3000"/>
    <n v="3000"/>
    <n v="5"/>
    <e v="#REF!"/>
    <n v="2024"/>
    <s v="mayo"/>
  </r>
  <r>
    <s v="130305202423-50"/>
    <n v="13"/>
    <d v="2024-05-03T00:00:00"/>
    <d v="1899-12-30T23:50:00"/>
    <n v="39"/>
    <n v="1"/>
    <x v="16"/>
    <x v="1"/>
    <x v="1"/>
    <m/>
    <n v="4000"/>
    <n v="4000"/>
    <n v="5"/>
    <e v="#REF!"/>
    <n v="2024"/>
    <s v="mayo"/>
  </r>
  <r>
    <s v="090305202423-21"/>
    <n v="9"/>
    <d v="2024-05-03T00:00:00"/>
    <d v="1899-12-30T23:21:00"/>
    <n v="5"/>
    <n v="2"/>
    <x v="55"/>
    <x v="1"/>
    <x v="0"/>
    <m/>
    <n v="15000"/>
    <n v="30000"/>
    <n v="5"/>
    <e v="#REF!"/>
    <n v="2024"/>
    <s v="mayo"/>
  </r>
  <r>
    <s v="170305202421-01"/>
    <n v="17"/>
    <d v="2024-05-03T00:00:00"/>
    <d v="1899-12-30T21:25:00"/>
    <n v="39"/>
    <n v="1"/>
    <x v="16"/>
    <x v="1"/>
    <x v="1"/>
    <m/>
    <n v="4000"/>
    <n v="4000"/>
    <n v="5"/>
    <e v="#REF!"/>
    <n v="2024"/>
    <s v="mayo"/>
  </r>
  <r>
    <s v="170305202421-01"/>
    <n v="17"/>
    <d v="2024-05-03T00:00:00"/>
    <d v="1899-12-30T21:46:00"/>
    <n v="39"/>
    <n v="1"/>
    <x v="16"/>
    <x v="1"/>
    <x v="1"/>
    <m/>
    <n v="4000"/>
    <n v="4000"/>
    <n v="5"/>
    <e v="#REF!"/>
    <n v="2024"/>
    <s v="mayo"/>
  </r>
  <r>
    <s v="170305202421-01"/>
    <n v="17"/>
    <d v="2024-05-03T00:00:00"/>
    <d v="1899-12-30T22:00:00"/>
    <n v="39"/>
    <n v="1"/>
    <x v="16"/>
    <x v="1"/>
    <x v="1"/>
    <m/>
    <n v="4000"/>
    <n v="4000"/>
    <n v="5"/>
    <e v="#REF!"/>
    <n v="2024"/>
    <s v="mayo"/>
  </r>
  <r>
    <s v="170305202421-01"/>
    <n v="17"/>
    <d v="2024-05-03T00:00:00"/>
    <d v="1899-12-30T22:48:00"/>
    <n v="38"/>
    <n v="3"/>
    <x v="10"/>
    <x v="1"/>
    <x v="1"/>
    <m/>
    <n v="3000"/>
    <n v="9000"/>
    <n v="5"/>
    <e v="#REF!"/>
    <n v="2024"/>
    <s v="mayo"/>
  </r>
  <r>
    <s v="170305202421-01"/>
    <n v="17"/>
    <d v="2024-05-03T00:00:00"/>
    <d v="1899-12-30T22:54:00"/>
    <n v="39"/>
    <n v="1"/>
    <x v="16"/>
    <x v="1"/>
    <x v="1"/>
    <m/>
    <n v="4000"/>
    <n v="4000"/>
    <n v="5"/>
    <e v="#REF!"/>
    <n v="2024"/>
    <s v="mayo"/>
  </r>
  <r>
    <s v="170305202421-01"/>
    <n v="17"/>
    <d v="2024-05-03T00:00:00"/>
    <d v="1899-12-30T23:17:00"/>
    <n v="39"/>
    <n v="1"/>
    <x v="16"/>
    <x v="1"/>
    <x v="1"/>
    <m/>
    <n v="4000"/>
    <n v="4000"/>
    <n v="5"/>
    <e v="#REF!"/>
    <n v="2024"/>
    <s v="mayo"/>
  </r>
  <r>
    <s v="170305202421-01"/>
    <n v="17"/>
    <d v="2024-05-03T00:00:00"/>
    <d v="1899-12-30T23:32:00"/>
    <n v="39"/>
    <n v="1"/>
    <x v="16"/>
    <x v="1"/>
    <x v="1"/>
    <m/>
    <n v="4000"/>
    <n v="4000"/>
    <n v="5"/>
    <e v="#REF!"/>
    <n v="2024"/>
    <s v="mayo"/>
  </r>
  <r>
    <s v="170305202421-01"/>
    <n v="17"/>
    <d v="2024-05-04T00:00:00"/>
    <d v="1899-12-30T00:05:00"/>
    <n v="39"/>
    <n v="3"/>
    <x v="16"/>
    <x v="1"/>
    <x v="1"/>
    <m/>
    <n v="4000"/>
    <n v="12000"/>
    <n v="5"/>
    <e v="#REF!"/>
    <n v="2024"/>
    <s v="mayo"/>
  </r>
  <r>
    <s v="170305202421-01"/>
    <n v="17"/>
    <d v="2024-05-04T00:00:00"/>
    <d v="1899-12-30T00:07:00"/>
    <n v="39"/>
    <n v="1"/>
    <x v="16"/>
    <x v="1"/>
    <x v="1"/>
    <m/>
    <n v="4000"/>
    <n v="4000"/>
    <n v="5"/>
    <e v="#REF!"/>
    <n v="2024"/>
    <s v="mayo"/>
  </r>
  <r>
    <s v="170305202421-01"/>
    <n v="17"/>
    <d v="2024-05-04T00:00:00"/>
    <d v="1899-12-30T00:36:00"/>
    <n v="39"/>
    <n v="1"/>
    <x v="16"/>
    <x v="1"/>
    <x v="1"/>
    <m/>
    <n v="4000"/>
    <n v="4000"/>
    <n v="5"/>
    <e v="#REF!"/>
    <n v="2024"/>
    <s v="mayo"/>
  </r>
  <r>
    <s v="030305202420-12"/>
    <n v="3"/>
    <d v="2024-05-03T00:00:00"/>
    <d v="1899-12-30T20:12:00"/>
    <n v="40"/>
    <n v="1"/>
    <x v="29"/>
    <x v="1"/>
    <x v="1"/>
    <m/>
    <n v="3500"/>
    <n v="3500"/>
    <n v="5"/>
    <e v="#REF!"/>
    <n v="2024"/>
    <s v="mayo"/>
  </r>
  <r>
    <s v="030305202420-12"/>
    <n v="3"/>
    <d v="2024-05-03T00:00:00"/>
    <d v="1899-12-30T20:46:00"/>
    <n v="40"/>
    <n v="1"/>
    <x v="29"/>
    <x v="1"/>
    <x v="1"/>
    <m/>
    <n v="3500"/>
    <n v="3500"/>
    <n v="5"/>
    <e v="#REF!"/>
    <n v="2024"/>
    <s v="mayo"/>
  </r>
  <r>
    <s v="030305202420-12"/>
    <n v="3"/>
    <d v="2024-05-03T00:00:00"/>
    <d v="1899-12-30T21:13:00"/>
    <n v="40"/>
    <n v="1"/>
    <x v="29"/>
    <x v="1"/>
    <x v="1"/>
    <m/>
    <n v="3500"/>
    <n v="3500"/>
    <n v="5"/>
    <e v="#REF!"/>
    <n v="2024"/>
    <s v="mayo"/>
  </r>
  <r>
    <s v="030305202420-12"/>
    <n v="3"/>
    <d v="2024-05-03T00:00:00"/>
    <d v="1899-12-30T22:02:00"/>
    <n v="40"/>
    <n v="1"/>
    <x v="29"/>
    <x v="1"/>
    <x v="1"/>
    <m/>
    <n v="3500"/>
    <n v="3500"/>
    <n v="5"/>
    <e v="#REF!"/>
    <n v="2024"/>
    <s v="mayo"/>
  </r>
  <r>
    <s v="030305202420-12"/>
    <n v="3"/>
    <d v="2024-05-03T00:00:00"/>
    <d v="1899-12-30T23:01:00"/>
    <n v="40"/>
    <n v="1"/>
    <x v="29"/>
    <x v="1"/>
    <x v="1"/>
    <m/>
    <n v="3500"/>
    <n v="3500"/>
    <n v="5"/>
    <e v="#REF!"/>
    <n v="2024"/>
    <s v="mayo"/>
  </r>
  <r>
    <s v="030305202420-12"/>
    <n v="3"/>
    <d v="2024-05-04T00:00:00"/>
    <d v="1899-12-30T00:23:00"/>
    <n v="40"/>
    <n v="1"/>
    <x v="29"/>
    <x v="1"/>
    <x v="1"/>
    <m/>
    <n v="3500"/>
    <n v="3500"/>
    <n v="5"/>
    <e v="#REF!"/>
    <n v="2024"/>
    <s v="mayo"/>
  </r>
  <r>
    <s v="030305202420-12"/>
    <n v="3"/>
    <d v="2024-05-04T00:00:00"/>
    <d v="1899-12-30T00:23:00"/>
    <n v="40"/>
    <n v="1"/>
    <x v="29"/>
    <x v="1"/>
    <x v="1"/>
    <m/>
    <n v="3500"/>
    <n v="3500"/>
    <n v="5"/>
    <e v="#REF!"/>
    <n v="2024"/>
    <s v="mayo"/>
  </r>
  <r>
    <s v="030305202420-12"/>
    <n v="3"/>
    <d v="2024-05-04T00:00:00"/>
    <d v="1899-12-30T00:59:00"/>
    <n v="40"/>
    <n v="1"/>
    <x v="29"/>
    <x v="1"/>
    <x v="1"/>
    <m/>
    <n v="3500"/>
    <n v="3500"/>
    <n v="5"/>
    <e v="#REF!"/>
    <n v="2024"/>
    <s v="mayo"/>
  </r>
  <r>
    <s v="090405202400-46"/>
    <n v="9"/>
    <d v="2024-05-04T00:00:00"/>
    <d v="1899-12-30T00:46:00"/>
    <n v="65"/>
    <n v="1"/>
    <x v="60"/>
    <x v="2"/>
    <x v="4"/>
    <m/>
    <n v="200000"/>
    <n v="200000"/>
    <n v="5"/>
    <e v="#REF!"/>
    <n v="2024"/>
    <s v="mayo"/>
  </r>
  <r>
    <s v="060305202421-44"/>
    <n v="6"/>
    <d v="2024-05-03T00:00:00"/>
    <d v="1899-12-30T23:01:00"/>
    <n v="38"/>
    <n v="1"/>
    <x v="10"/>
    <x v="1"/>
    <x v="1"/>
    <m/>
    <n v="3000"/>
    <n v="3000"/>
    <n v="5"/>
    <e v="#REF!"/>
    <n v="2024"/>
    <s v="mayo"/>
  </r>
  <r>
    <s v="060305202421-44"/>
    <n v="6"/>
    <d v="2024-05-04T00:00:00"/>
    <d v="1899-12-30T00:27:00"/>
    <n v="65"/>
    <n v="1"/>
    <x v="60"/>
    <x v="2"/>
    <x v="4"/>
    <m/>
    <n v="200000"/>
    <n v="200000"/>
    <n v="5"/>
    <e v="#REF!"/>
    <n v="2024"/>
    <s v="mayo"/>
  </r>
  <r>
    <s v="070305202421-50"/>
    <n v="7"/>
    <d v="2024-05-03T00:00:00"/>
    <d v="1899-12-30T21:50:00"/>
    <n v="53"/>
    <n v="1"/>
    <x v="20"/>
    <x v="2"/>
    <x v="5"/>
    <m/>
    <n v="75000"/>
    <n v="75000"/>
    <n v="5"/>
    <e v="#REF!"/>
    <n v="2024"/>
    <s v="mayo"/>
  </r>
  <r>
    <s v="070305202421-50"/>
    <n v="7"/>
    <d v="2024-05-04T00:00:00"/>
    <d v="1899-12-30T00:38:00"/>
    <n v="53"/>
    <n v="1"/>
    <x v="20"/>
    <x v="2"/>
    <x v="5"/>
    <m/>
    <n v="75000"/>
    <n v="75000"/>
    <n v="5"/>
    <e v="#REF!"/>
    <n v="2024"/>
    <s v="mayo"/>
  </r>
  <r>
    <s v="170405202400-51"/>
    <n v="17"/>
    <d v="2024-05-04T00:00:00"/>
    <d v="1899-12-30T00:51:00"/>
    <n v="39"/>
    <n v="2"/>
    <x v="16"/>
    <x v="1"/>
    <x v="1"/>
    <m/>
    <n v="4000"/>
    <n v="8000"/>
    <n v="5"/>
    <e v="#REF!"/>
    <n v="2024"/>
    <s v="mayo"/>
  </r>
  <r>
    <s v="050405202421-24"/>
    <n v="5"/>
    <d v="2024-05-04T00:00:00"/>
    <d v="1899-12-30T21:24:00"/>
    <n v="44"/>
    <n v="4"/>
    <x v="15"/>
    <x v="1"/>
    <x v="1"/>
    <m/>
    <n v="4000"/>
    <n v="16000"/>
    <n v="5"/>
    <e v="#REF!"/>
    <n v="2024"/>
    <s v="mayo"/>
  </r>
  <r>
    <s v="050405202421-24"/>
    <n v="5"/>
    <d v="2024-05-04T00:00:00"/>
    <d v="1899-12-30T21:24:00"/>
    <n v="42"/>
    <n v="3"/>
    <x v="3"/>
    <x v="1"/>
    <x v="1"/>
    <m/>
    <n v="5000"/>
    <n v="15000"/>
    <n v="5"/>
    <e v="#REF!"/>
    <n v="2024"/>
    <s v="mayo"/>
  </r>
  <r>
    <s v="010405202422-05"/>
    <n v="1"/>
    <d v="2024-05-04T00:00:00"/>
    <d v="1899-12-30T22:05:00"/>
    <n v="39"/>
    <n v="2"/>
    <x v="16"/>
    <x v="1"/>
    <x v="1"/>
    <m/>
    <n v="4000"/>
    <n v="8000"/>
    <n v="5"/>
    <e v="#REF!"/>
    <n v="2024"/>
    <s v="mayo"/>
  </r>
  <r>
    <s v="170405202421-50"/>
    <n v="17"/>
    <d v="2024-05-04T00:00:00"/>
    <d v="1899-12-30T21:50:00"/>
    <n v="38"/>
    <n v="2"/>
    <x v="10"/>
    <x v="1"/>
    <x v="1"/>
    <m/>
    <n v="3000"/>
    <n v="6000"/>
    <n v="5"/>
    <e v="#REF!"/>
    <n v="2024"/>
    <s v="mayo"/>
  </r>
  <r>
    <s v="170405202421-50"/>
    <n v="17"/>
    <d v="2024-05-04T00:00:00"/>
    <d v="1899-12-30T22:01:00"/>
    <n v="38"/>
    <n v="2"/>
    <x v="10"/>
    <x v="1"/>
    <x v="1"/>
    <m/>
    <n v="3000"/>
    <n v="6000"/>
    <n v="5"/>
    <e v="#REF!"/>
    <n v="2024"/>
    <s v="mayo"/>
  </r>
  <r>
    <s v="170405202421-50"/>
    <n v="17"/>
    <d v="2024-05-04T00:00:00"/>
    <d v="1899-12-30T22:17:00"/>
    <n v="38"/>
    <n v="2"/>
    <x v="10"/>
    <x v="1"/>
    <x v="1"/>
    <m/>
    <n v="3000"/>
    <n v="6000"/>
    <n v="5"/>
    <e v="#REF!"/>
    <n v="2024"/>
    <s v="mayo"/>
  </r>
  <r>
    <s v="010405202422-05"/>
    <n v="1"/>
    <d v="2024-05-04T00:00:00"/>
    <d v="1899-12-30T22:22:00"/>
    <n v="39"/>
    <n v="2"/>
    <x v="16"/>
    <x v="1"/>
    <x v="1"/>
    <m/>
    <n v="4000"/>
    <n v="8000"/>
    <n v="5"/>
    <e v="#REF!"/>
    <n v="2024"/>
    <s v="mayo"/>
  </r>
  <r>
    <s v="170405202422-47"/>
    <n v="17"/>
    <d v="2024-05-04T00:00:00"/>
    <d v="1899-12-30T22:47:00"/>
    <n v="38"/>
    <n v="9"/>
    <x v="10"/>
    <x v="1"/>
    <x v="1"/>
    <m/>
    <n v="3000"/>
    <n v="27000"/>
    <n v="5"/>
    <e v="#REF!"/>
    <n v="2024"/>
    <s v="mayo"/>
  </r>
  <r>
    <s v="170405202422-47"/>
    <n v="17"/>
    <d v="2024-05-04T00:00:00"/>
    <d v="1899-12-30T23:05:00"/>
    <n v="38"/>
    <n v="2"/>
    <x v="10"/>
    <x v="1"/>
    <x v="1"/>
    <m/>
    <n v="3000"/>
    <n v="6000"/>
    <n v="5"/>
    <e v="#REF!"/>
    <n v="2024"/>
    <s v="mayo"/>
  </r>
  <r>
    <s v="170405202422-47"/>
    <n v="17"/>
    <d v="2024-05-04T00:00:00"/>
    <d v="1899-12-30T23:29:00"/>
    <n v="38"/>
    <n v="2"/>
    <x v="10"/>
    <x v="1"/>
    <x v="1"/>
    <m/>
    <n v="3000"/>
    <n v="6000"/>
    <n v="5"/>
    <e v="#REF!"/>
    <n v="2024"/>
    <s v="mayo"/>
  </r>
  <r>
    <s v="170405202422-47"/>
    <n v="17"/>
    <d v="2024-05-04T00:00:00"/>
    <d v="1899-12-30T23:58:00"/>
    <n v="38"/>
    <n v="2"/>
    <x v="10"/>
    <x v="1"/>
    <x v="1"/>
    <m/>
    <n v="3000"/>
    <n v="6000"/>
    <n v="5"/>
    <e v="#REF!"/>
    <n v="2024"/>
    <s v="mayo"/>
  </r>
  <r>
    <s v="170505202400-07"/>
    <n v="17"/>
    <d v="2024-05-05T00:00:00"/>
    <d v="1899-12-30T00:07:00"/>
    <n v="38"/>
    <n v="2"/>
    <x v="10"/>
    <x v="1"/>
    <x v="1"/>
    <m/>
    <n v="3000"/>
    <n v="6000"/>
    <n v="5"/>
    <e v="#REF!"/>
    <n v="2024"/>
    <s v="mayo"/>
  </r>
  <r>
    <s v="010505202417-55"/>
    <n v="1"/>
    <d v="2024-05-05T00:00:00"/>
    <d v="1899-12-30T17:55:00"/>
    <n v="38"/>
    <n v="4"/>
    <x v="10"/>
    <x v="1"/>
    <x v="1"/>
    <m/>
    <n v="3000"/>
    <n v="12000"/>
    <n v="5"/>
    <e v="#REF!"/>
    <n v="2024"/>
    <s v="mayo"/>
  </r>
  <r>
    <s v="010505202417-55"/>
    <n v="1"/>
    <d v="2024-05-05T00:00:00"/>
    <d v="1899-12-30T18:17:00"/>
    <n v="38"/>
    <n v="2"/>
    <x v="10"/>
    <x v="1"/>
    <x v="1"/>
    <m/>
    <n v="3000"/>
    <n v="6000"/>
    <n v="5"/>
    <e v="#REF!"/>
    <n v="2024"/>
    <s v="mayo"/>
  </r>
  <r>
    <s v="010505202417-55"/>
    <n v="1"/>
    <d v="2024-05-05T00:00:00"/>
    <d v="1899-12-30T18:33:00"/>
    <n v="38"/>
    <n v="2"/>
    <x v="10"/>
    <x v="1"/>
    <x v="1"/>
    <m/>
    <n v="3000"/>
    <n v="6000"/>
    <n v="5"/>
    <e v="#REF!"/>
    <n v="2024"/>
    <s v="mayo"/>
  </r>
  <r>
    <s v="050505202417-55"/>
    <n v="5"/>
    <d v="2024-05-05T00:00:00"/>
    <d v="1899-12-30T17:55:00"/>
    <n v="48"/>
    <n v="1"/>
    <x v="52"/>
    <x v="2"/>
    <x v="5"/>
    <m/>
    <n v="35000"/>
    <n v="35000"/>
    <n v="5"/>
    <e v="#REF!"/>
    <n v="2024"/>
    <s v="mayo"/>
  </r>
  <r>
    <s v="050505202417-55"/>
    <n v="5"/>
    <d v="2024-05-05T00:00:00"/>
    <d v="1899-12-30T18:08:00"/>
    <n v="39"/>
    <n v="2"/>
    <x v="16"/>
    <x v="1"/>
    <x v="1"/>
    <m/>
    <n v="4000"/>
    <n v="8000"/>
    <n v="5"/>
    <e v="#REF!"/>
    <n v="2024"/>
    <s v="mayo"/>
  </r>
  <r>
    <s v="050505202417-55"/>
    <n v="5"/>
    <d v="2024-05-05T00:00:00"/>
    <d v="1899-12-30T18:36:00"/>
    <n v="39"/>
    <n v="2"/>
    <x v="16"/>
    <x v="1"/>
    <x v="1"/>
    <m/>
    <n v="4000"/>
    <n v="8000"/>
    <n v="5"/>
    <e v="#REF!"/>
    <n v="2024"/>
    <s v="mayo"/>
  </r>
  <r>
    <s v="030505202418-41"/>
    <n v="3"/>
    <d v="2024-05-05T00:00:00"/>
    <d v="1899-12-30T19:35:00"/>
    <n v="45"/>
    <n v="12"/>
    <x v="25"/>
    <x v="1"/>
    <x v="1"/>
    <m/>
    <n v="3000"/>
    <n v="36000"/>
    <n v="5"/>
    <e v="#REF!"/>
    <n v="2024"/>
    <s v="mayo"/>
  </r>
  <r>
    <s v="030505202418-41"/>
    <n v="3"/>
    <d v="2024-05-05T00:00:00"/>
    <d v="1899-12-30T19:57:00"/>
    <n v="45"/>
    <n v="3"/>
    <x v="25"/>
    <x v="1"/>
    <x v="1"/>
    <m/>
    <n v="3000"/>
    <n v="9000"/>
    <n v="5"/>
    <e v="#REF!"/>
    <n v="2024"/>
    <s v="mayo"/>
  </r>
  <r>
    <s v="050505202419-49"/>
    <n v="5"/>
    <d v="2024-05-05T00:00:00"/>
    <d v="1899-12-30T19:49:00"/>
    <n v="39"/>
    <n v="2"/>
    <x v="16"/>
    <x v="1"/>
    <x v="1"/>
    <m/>
    <n v="4000"/>
    <n v="8000"/>
    <n v="5"/>
    <e v="#REF!"/>
    <n v="2024"/>
    <s v="mayo"/>
  </r>
  <r>
    <s v="050505202419-49"/>
    <n v="5"/>
    <d v="2024-05-05T00:00:00"/>
    <d v="1899-12-30T20:25:00"/>
    <n v="39"/>
    <n v="2"/>
    <x v="16"/>
    <x v="1"/>
    <x v="1"/>
    <m/>
    <n v="4000"/>
    <n v="8000"/>
    <n v="5"/>
    <e v="#REF!"/>
    <n v="2024"/>
    <s v="mayo"/>
  </r>
  <r>
    <s v="050505202419-49"/>
    <n v="5"/>
    <d v="2024-05-05T00:00:00"/>
    <d v="1899-12-30T21:31:00"/>
    <n v="48"/>
    <n v="1"/>
    <x v="52"/>
    <x v="2"/>
    <x v="5"/>
    <m/>
    <n v="35000"/>
    <n v="35000"/>
    <n v="5"/>
    <e v="#REF!"/>
    <n v="2024"/>
    <s v="mayo"/>
  </r>
  <r>
    <s v="050505202423-21"/>
    <n v="5"/>
    <d v="2024-05-05T00:00:00"/>
    <d v="1899-12-30T23:21:00"/>
    <n v="48"/>
    <n v="1"/>
    <x v="52"/>
    <x v="2"/>
    <x v="5"/>
    <m/>
    <n v="35000"/>
    <n v="35000"/>
    <n v="5"/>
    <e v="#REF!"/>
    <n v="2024"/>
    <s v="mayo"/>
  </r>
  <r>
    <s v="050505202423-21"/>
    <n v="5"/>
    <d v="2024-05-05T00:00:00"/>
    <d v="1899-12-30T23:21:00"/>
    <n v="30"/>
    <n v="1"/>
    <x v="41"/>
    <x v="1"/>
    <x v="3"/>
    <m/>
    <n v="4000"/>
    <n v="4000"/>
    <n v="5"/>
    <e v="#REF!"/>
    <n v="2024"/>
    <s v="mayo"/>
  </r>
  <r>
    <s v="040805202418-44"/>
    <n v="4"/>
    <d v="2024-05-08T00:00:00"/>
    <d v="1899-12-30T18:44:00"/>
    <n v="45"/>
    <n v="15"/>
    <x v="25"/>
    <x v="1"/>
    <x v="1"/>
    <m/>
    <n v="3000"/>
    <n v="45000"/>
    <n v="5"/>
    <e v="#REF!"/>
    <n v="2024"/>
    <s v="mayo"/>
  </r>
  <r>
    <s v="030805202418-46"/>
    <n v="3"/>
    <d v="2024-05-08T00:00:00"/>
    <d v="1899-12-30T18:46:00"/>
    <n v="42"/>
    <n v="6"/>
    <x v="3"/>
    <x v="1"/>
    <x v="1"/>
    <m/>
    <n v="5000"/>
    <n v="30000"/>
    <n v="5"/>
    <e v="#REF!"/>
    <n v="2024"/>
    <s v="mayo"/>
  </r>
  <r>
    <s v="030805202418-46"/>
    <n v="3"/>
    <d v="2024-05-08T00:00:00"/>
    <d v="1899-12-30T18:46:00"/>
    <n v="47"/>
    <n v="2"/>
    <x v="13"/>
    <x v="1"/>
    <x v="1"/>
    <m/>
    <n v="2000"/>
    <n v="4000"/>
    <n v="5"/>
    <e v="#REF!"/>
    <n v="2024"/>
    <s v="mayo"/>
  </r>
  <r>
    <s v="030805202418-46"/>
    <n v="3"/>
    <d v="2024-05-08T00:00:00"/>
    <d v="1899-12-30T18:47:00"/>
    <n v="30"/>
    <n v="1"/>
    <x v="41"/>
    <x v="1"/>
    <x v="3"/>
    <m/>
    <n v="4000"/>
    <n v="4000"/>
    <n v="5"/>
    <e v="#REF!"/>
    <n v="2024"/>
    <s v="mayo"/>
  </r>
  <r>
    <s v="050805202418-48"/>
    <n v="5"/>
    <d v="2024-05-08T00:00:00"/>
    <d v="1899-12-30T18:48:00"/>
    <n v="44"/>
    <n v="47"/>
    <x v="15"/>
    <x v="1"/>
    <x v="1"/>
    <m/>
    <n v="4000"/>
    <n v="188000"/>
    <n v="5"/>
    <e v="#REF!"/>
    <n v="2024"/>
    <s v="mayo"/>
  </r>
  <r>
    <s v="050805202418-48"/>
    <n v="5"/>
    <d v="2024-05-08T00:00:00"/>
    <d v="1899-12-30T18:48:00"/>
    <n v="45"/>
    <n v="8"/>
    <x v="25"/>
    <x v="1"/>
    <x v="1"/>
    <m/>
    <n v="3000"/>
    <n v="24000"/>
    <n v="5"/>
    <e v="#REF!"/>
    <n v="2024"/>
    <s v="mayo"/>
  </r>
  <r>
    <s v="050805202418-48"/>
    <n v="5"/>
    <d v="2024-05-08T00:00:00"/>
    <d v="1899-12-30T18:48:00"/>
    <n v="39"/>
    <n v="18"/>
    <x v="16"/>
    <x v="1"/>
    <x v="1"/>
    <m/>
    <n v="4000"/>
    <n v="72000"/>
    <n v="5"/>
    <e v="#REF!"/>
    <n v="2024"/>
    <s v="mayo"/>
  </r>
  <r>
    <s v="050805202418-48"/>
    <n v="5"/>
    <d v="2024-05-08T00:00:00"/>
    <d v="1899-12-30T18:48:00"/>
    <n v="38"/>
    <n v="1"/>
    <x v="10"/>
    <x v="1"/>
    <x v="1"/>
    <m/>
    <n v="3000"/>
    <n v="3000"/>
    <n v="5"/>
    <e v="#REF!"/>
    <n v="2024"/>
    <s v="mayo"/>
  </r>
  <r>
    <s v="020805202421-01"/>
    <n v="2"/>
    <d v="2024-05-08T00:00:00"/>
    <d v="1899-12-30T21:01:00"/>
    <n v="45"/>
    <n v="3"/>
    <x v="25"/>
    <x v="1"/>
    <x v="1"/>
    <m/>
    <n v="3000"/>
    <n v="9000"/>
    <n v="5"/>
    <e v="#REF!"/>
    <n v="2024"/>
    <s v="mayo"/>
  </r>
  <r>
    <s v="020805202421-08"/>
    <n v="2"/>
    <d v="2024-05-08T00:00:00"/>
    <d v="1899-12-30T21:08:00"/>
    <n v="42"/>
    <n v="2"/>
    <x v="3"/>
    <x v="1"/>
    <x v="1"/>
    <m/>
    <n v="5000"/>
    <n v="10000"/>
    <n v="5"/>
    <e v="#REF!"/>
    <n v="2024"/>
    <s v="mayo"/>
  </r>
  <r>
    <s v="050805202422-32"/>
    <n v="5"/>
    <d v="2024-05-08T00:00:00"/>
    <d v="1899-12-30T22:32:00"/>
    <n v="39"/>
    <n v="1"/>
    <x v="16"/>
    <x v="1"/>
    <x v="1"/>
    <m/>
    <n v="4000"/>
    <n v="4000"/>
    <n v="5"/>
    <e v="#REF!"/>
    <n v="2024"/>
    <s v="mayo"/>
  </r>
  <r>
    <s v="050805202422-32"/>
    <n v="5"/>
    <d v="2024-05-08T00:00:00"/>
    <d v="1899-12-30T22:32:00"/>
    <n v="44"/>
    <n v="1"/>
    <x v="15"/>
    <x v="1"/>
    <x v="1"/>
    <m/>
    <n v="4000"/>
    <n v="4000"/>
    <n v="5"/>
    <e v="#REF!"/>
    <n v="2024"/>
    <s v="mayo"/>
  </r>
  <r>
    <s v="050805202422-32"/>
    <n v="5"/>
    <d v="2024-05-08T00:00:00"/>
    <d v="1899-12-30T22:45:00"/>
    <n v="39"/>
    <n v="1"/>
    <x v="16"/>
    <x v="1"/>
    <x v="1"/>
    <m/>
    <n v="4000"/>
    <n v="4000"/>
    <n v="5"/>
    <e v="#REF!"/>
    <n v="2024"/>
    <s v="mayo"/>
  </r>
  <r>
    <s v="050805202422-32"/>
    <n v="5"/>
    <d v="2024-05-08T00:00:00"/>
    <d v="1899-12-30T22:45:00"/>
    <n v="44"/>
    <n v="1"/>
    <x v="15"/>
    <x v="1"/>
    <x v="1"/>
    <m/>
    <n v="4000"/>
    <n v="4000"/>
    <n v="5"/>
    <e v="#REF!"/>
    <n v="2024"/>
    <s v="mayo"/>
  </r>
  <r>
    <s v="050805202422-32"/>
    <n v="5"/>
    <d v="2024-05-08T00:00:00"/>
    <d v="1899-12-30T22:54:00"/>
    <n v="44"/>
    <n v="1"/>
    <x v="15"/>
    <x v="1"/>
    <x v="1"/>
    <m/>
    <n v="4000"/>
    <n v="4000"/>
    <n v="5"/>
    <e v="#REF!"/>
    <n v="2024"/>
    <s v="mayo"/>
  </r>
  <r>
    <s v="050805202422-32"/>
    <n v="5"/>
    <d v="2024-05-08T00:00:00"/>
    <d v="1899-12-30T23:05:00"/>
    <n v="39"/>
    <n v="1"/>
    <x v="16"/>
    <x v="1"/>
    <x v="1"/>
    <m/>
    <n v="4000"/>
    <n v="4000"/>
    <n v="5"/>
    <e v="#REF!"/>
    <n v="2024"/>
    <s v="mayo"/>
  </r>
  <r>
    <s v="050805202422-32"/>
    <n v="5"/>
    <d v="2024-05-08T00:00:00"/>
    <d v="1899-12-30T23:05:00"/>
    <n v="44"/>
    <n v="1"/>
    <x v="15"/>
    <x v="1"/>
    <x v="1"/>
    <m/>
    <n v="4000"/>
    <n v="4000"/>
    <n v="5"/>
    <e v="#REF!"/>
    <n v="2024"/>
    <s v="mayo"/>
  </r>
  <r>
    <s v="050805202422-32"/>
    <n v="5"/>
    <d v="2024-05-08T00:00:00"/>
    <d v="1899-12-30T23:06:00"/>
    <n v="44"/>
    <n v="1"/>
    <x v="15"/>
    <x v="1"/>
    <x v="1"/>
    <m/>
    <n v="4000"/>
    <n v="4000"/>
    <n v="5"/>
    <e v="#REF!"/>
    <n v="2024"/>
    <s v="mayo"/>
  </r>
  <r>
    <s v="050805202422-32"/>
    <n v="5"/>
    <d v="2024-05-08T00:00:00"/>
    <d v="1899-12-30T23:31:00"/>
    <n v="39"/>
    <n v="1"/>
    <x v="16"/>
    <x v="1"/>
    <x v="1"/>
    <m/>
    <n v="4000"/>
    <n v="4000"/>
    <n v="5"/>
    <e v="#REF!"/>
    <n v="2024"/>
    <s v="mayo"/>
  </r>
  <r>
    <s v="050805202422-32"/>
    <n v="5"/>
    <d v="2024-05-08T00:00:00"/>
    <d v="1899-12-30T23:31:00"/>
    <n v="44"/>
    <n v="1"/>
    <x v="15"/>
    <x v="1"/>
    <x v="1"/>
    <m/>
    <n v="4000"/>
    <n v="4000"/>
    <n v="5"/>
    <e v="#REF!"/>
    <n v="2024"/>
    <s v="mayo"/>
  </r>
  <r>
    <s v="050805202422-32"/>
    <n v="5"/>
    <d v="2024-05-08T00:00:00"/>
    <d v="1899-12-30T23:43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18:49:00"/>
    <n v="45"/>
    <n v="1"/>
    <x v="25"/>
    <x v="1"/>
    <x v="1"/>
    <m/>
    <n v="3000"/>
    <n v="3000"/>
    <n v="5"/>
    <e v="#REF!"/>
    <n v="2024"/>
    <s v="mayo"/>
  </r>
  <r>
    <s v="090805202418-49"/>
    <n v="9"/>
    <d v="2024-05-08T00:00:00"/>
    <d v="1899-12-30T19:03:00"/>
    <n v="39"/>
    <n v="2"/>
    <x v="16"/>
    <x v="1"/>
    <x v="1"/>
    <m/>
    <n v="4000"/>
    <n v="8000"/>
    <n v="5"/>
    <e v="#REF!"/>
    <n v="2024"/>
    <s v="mayo"/>
  </r>
  <r>
    <s v="090805202418-49"/>
    <n v="9"/>
    <d v="2024-05-08T00:00:00"/>
    <d v="1899-12-30T19:07:00"/>
    <n v="44"/>
    <n v="2"/>
    <x v="15"/>
    <x v="1"/>
    <x v="1"/>
    <m/>
    <n v="4000"/>
    <n v="8000"/>
    <n v="5"/>
    <e v="#REF!"/>
    <n v="2024"/>
    <s v="mayo"/>
  </r>
  <r>
    <s v="090805202418-49"/>
    <n v="9"/>
    <d v="2024-05-08T00:00:00"/>
    <d v="1899-12-30T19:09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19:13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19:17:00"/>
    <n v="39"/>
    <n v="1"/>
    <x v="16"/>
    <x v="1"/>
    <x v="1"/>
    <m/>
    <n v="4000"/>
    <n v="4000"/>
    <n v="5"/>
    <e v="#REF!"/>
    <n v="2024"/>
    <s v="mayo"/>
  </r>
  <r>
    <s v="090805202418-49"/>
    <n v="9"/>
    <d v="2024-05-08T00:00:00"/>
    <d v="1899-12-30T19:17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19:38:00"/>
    <n v="44"/>
    <n v="3"/>
    <x v="15"/>
    <x v="1"/>
    <x v="1"/>
    <m/>
    <n v="4000"/>
    <n v="12000"/>
    <n v="5"/>
    <e v="#REF!"/>
    <n v="2024"/>
    <s v="mayo"/>
  </r>
  <r>
    <s v="090805202418-49"/>
    <n v="9"/>
    <d v="2024-05-08T00:00:00"/>
    <d v="1899-12-30T19:42:00"/>
    <n v="44"/>
    <n v="2"/>
    <x v="15"/>
    <x v="1"/>
    <x v="1"/>
    <m/>
    <n v="4000"/>
    <n v="8000"/>
    <n v="5"/>
    <e v="#REF!"/>
    <n v="2024"/>
    <s v="mayo"/>
  </r>
  <r>
    <s v="090805202418-49"/>
    <n v="9"/>
    <d v="2024-05-08T00:00:00"/>
    <d v="1899-12-30T19:43:00"/>
    <n v="39"/>
    <n v="1"/>
    <x v="16"/>
    <x v="1"/>
    <x v="1"/>
    <m/>
    <n v="4000"/>
    <n v="4000"/>
    <n v="5"/>
    <e v="#REF!"/>
    <n v="2024"/>
    <s v="mayo"/>
  </r>
  <r>
    <s v="090805202418-49"/>
    <n v="9"/>
    <d v="2024-05-08T00:00:00"/>
    <d v="1899-12-30T19:48:00"/>
    <n v="45"/>
    <n v="1"/>
    <x v="25"/>
    <x v="1"/>
    <x v="1"/>
    <m/>
    <n v="3000"/>
    <n v="3000"/>
    <n v="5"/>
    <e v="#REF!"/>
    <n v="2024"/>
    <s v="mayo"/>
  </r>
  <r>
    <s v="090805202418-49"/>
    <n v="9"/>
    <d v="2024-05-08T00:00:00"/>
    <d v="1899-12-30T19:48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19:53:00"/>
    <n v="44"/>
    <n v="2"/>
    <x v="15"/>
    <x v="1"/>
    <x v="1"/>
    <m/>
    <n v="4000"/>
    <n v="8000"/>
    <n v="5"/>
    <e v="#REF!"/>
    <n v="2024"/>
    <s v="mayo"/>
  </r>
  <r>
    <s v="090805202418-49"/>
    <n v="9"/>
    <d v="2024-05-08T00:00:00"/>
    <d v="1899-12-30T20:08:00"/>
    <n v="39"/>
    <n v="1"/>
    <x v="16"/>
    <x v="1"/>
    <x v="1"/>
    <m/>
    <n v="4000"/>
    <n v="4000"/>
    <n v="5"/>
    <e v="#REF!"/>
    <n v="2024"/>
    <s v="mayo"/>
  </r>
  <r>
    <s v="090805202418-49"/>
    <n v="9"/>
    <d v="2024-05-08T00:00:00"/>
    <d v="1899-12-30T20:13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0:14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0:15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0:16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0:18:00"/>
    <n v="45"/>
    <n v="1"/>
    <x v="25"/>
    <x v="1"/>
    <x v="1"/>
    <m/>
    <n v="3000"/>
    <n v="3000"/>
    <n v="5"/>
    <e v="#REF!"/>
    <n v="2024"/>
    <s v="mayo"/>
  </r>
  <r>
    <s v="090805202418-49"/>
    <n v="9"/>
    <d v="2024-05-08T00:00:00"/>
    <d v="1899-12-30T20:38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0:40:00"/>
    <n v="39"/>
    <n v="1"/>
    <x v="16"/>
    <x v="1"/>
    <x v="1"/>
    <m/>
    <n v="4000"/>
    <n v="4000"/>
    <n v="5"/>
    <e v="#REF!"/>
    <n v="2024"/>
    <s v="mayo"/>
  </r>
  <r>
    <s v="090805202418-49"/>
    <n v="9"/>
    <d v="2024-05-08T00:00:00"/>
    <d v="1899-12-30T20:40:00"/>
    <n v="45"/>
    <n v="1"/>
    <x v="25"/>
    <x v="1"/>
    <x v="1"/>
    <m/>
    <n v="3000"/>
    <n v="3000"/>
    <n v="5"/>
    <e v="#REF!"/>
    <n v="2024"/>
    <s v="mayo"/>
  </r>
  <r>
    <s v="090805202418-49"/>
    <n v="9"/>
    <d v="2024-05-08T00:00:00"/>
    <d v="1899-12-30T20:46:00"/>
    <n v="44"/>
    <n v="4"/>
    <x v="15"/>
    <x v="1"/>
    <x v="1"/>
    <m/>
    <n v="4000"/>
    <n v="16000"/>
    <n v="5"/>
    <e v="#REF!"/>
    <n v="2024"/>
    <s v="mayo"/>
  </r>
  <r>
    <s v="090805202418-49"/>
    <n v="9"/>
    <d v="2024-05-08T00:00:00"/>
    <d v="1899-12-30T20:48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1:05:00"/>
    <n v="39"/>
    <n v="1"/>
    <x v="16"/>
    <x v="1"/>
    <x v="1"/>
    <m/>
    <n v="4000"/>
    <n v="4000"/>
    <n v="5"/>
    <e v="#REF!"/>
    <n v="2024"/>
    <s v="mayo"/>
  </r>
  <r>
    <s v="090805202418-49"/>
    <n v="9"/>
    <d v="2024-05-08T00:00:00"/>
    <d v="1899-12-30T21:05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1:08:00"/>
    <n v="45"/>
    <n v="1"/>
    <x v="25"/>
    <x v="1"/>
    <x v="1"/>
    <m/>
    <n v="3000"/>
    <n v="3000"/>
    <n v="5"/>
    <e v="#REF!"/>
    <n v="2024"/>
    <s v="mayo"/>
  </r>
  <r>
    <s v="090805202418-49"/>
    <n v="9"/>
    <d v="2024-05-08T00:00:00"/>
    <d v="1899-12-30T21:12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1:21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1:23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1:27:00"/>
    <n v="45"/>
    <n v="1"/>
    <x v="25"/>
    <x v="1"/>
    <x v="1"/>
    <m/>
    <n v="3000"/>
    <n v="3000"/>
    <n v="5"/>
    <e v="#REF!"/>
    <n v="2024"/>
    <s v="mayo"/>
  </r>
  <r>
    <s v="090805202418-49"/>
    <n v="9"/>
    <d v="2024-05-08T00:00:00"/>
    <d v="1899-12-30T21:28:00"/>
    <n v="39"/>
    <n v="1"/>
    <x v="16"/>
    <x v="1"/>
    <x v="1"/>
    <m/>
    <n v="4000"/>
    <n v="4000"/>
    <n v="5"/>
    <e v="#REF!"/>
    <n v="2024"/>
    <s v="mayo"/>
  </r>
  <r>
    <s v="090805202418-49"/>
    <n v="9"/>
    <d v="2024-05-08T00:00:00"/>
    <d v="1899-12-30T21:28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1:28:00"/>
    <n v="44"/>
    <n v="2"/>
    <x v="15"/>
    <x v="1"/>
    <x v="1"/>
    <m/>
    <n v="4000"/>
    <n v="8000"/>
    <n v="5"/>
    <e v="#REF!"/>
    <n v="2024"/>
    <s v="mayo"/>
  </r>
  <r>
    <s v="090805202418-49"/>
    <n v="9"/>
    <d v="2024-05-08T00:00:00"/>
    <d v="1899-12-30T21:47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1:58:00"/>
    <n v="44"/>
    <n v="2"/>
    <x v="15"/>
    <x v="1"/>
    <x v="1"/>
    <m/>
    <n v="4000"/>
    <n v="8000"/>
    <n v="5"/>
    <e v="#REF!"/>
    <n v="2024"/>
    <s v="mayo"/>
  </r>
  <r>
    <s v="090805202418-49"/>
    <n v="9"/>
    <d v="2024-05-08T00:00:00"/>
    <d v="1899-12-30T21:58:00"/>
    <n v="45"/>
    <n v="1"/>
    <x v="25"/>
    <x v="1"/>
    <x v="1"/>
    <m/>
    <n v="3000"/>
    <n v="3000"/>
    <n v="5"/>
    <e v="#REF!"/>
    <n v="2024"/>
    <s v="mayo"/>
  </r>
  <r>
    <s v="090805202418-49"/>
    <n v="9"/>
    <d v="2024-05-08T00:00:00"/>
    <d v="1899-12-30T21:58:00"/>
    <n v="39"/>
    <n v="1"/>
    <x v="16"/>
    <x v="1"/>
    <x v="1"/>
    <m/>
    <n v="4000"/>
    <n v="4000"/>
    <n v="5"/>
    <e v="#REF!"/>
    <n v="2024"/>
    <s v="mayo"/>
  </r>
  <r>
    <s v="090805202418-49"/>
    <n v="9"/>
    <d v="2024-05-08T00:00:00"/>
    <d v="1899-12-30T22:09:00"/>
    <n v="39"/>
    <n v="1"/>
    <x v="16"/>
    <x v="1"/>
    <x v="1"/>
    <m/>
    <n v="4000"/>
    <n v="4000"/>
    <n v="5"/>
    <e v="#REF!"/>
    <n v="2024"/>
    <s v="mayo"/>
  </r>
  <r>
    <s v="090805202418-49"/>
    <n v="9"/>
    <d v="2024-05-08T00:00:00"/>
    <d v="1899-12-30T22:09:00"/>
    <n v="44"/>
    <n v="1"/>
    <x v="15"/>
    <x v="1"/>
    <x v="1"/>
    <m/>
    <n v="4000"/>
    <n v="4000"/>
    <n v="5"/>
    <e v="#REF!"/>
    <n v="2024"/>
    <s v="mayo"/>
  </r>
  <r>
    <s v="090805202418-49"/>
    <n v="9"/>
    <d v="2024-05-08T00:00:00"/>
    <d v="1899-12-30T22:18:00"/>
    <n v="39"/>
    <n v="1"/>
    <x v="16"/>
    <x v="1"/>
    <x v="1"/>
    <m/>
    <n v="4000"/>
    <n v="4000"/>
    <n v="5"/>
    <e v="#REF!"/>
    <n v="2024"/>
    <s v="mayo"/>
  </r>
  <r>
    <s v="090805202418-49"/>
    <n v="9"/>
    <d v="2024-05-08T00:00:00"/>
    <d v="1899-12-30T22:18:00"/>
    <n v="45"/>
    <n v="1"/>
    <x v="25"/>
    <x v="1"/>
    <x v="1"/>
    <m/>
    <n v="3000"/>
    <n v="3000"/>
    <n v="5"/>
    <e v="#REF!"/>
    <n v="2024"/>
    <s v="mayo"/>
  </r>
  <r>
    <s v="090805202418-49"/>
    <n v="9"/>
    <d v="2024-05-08T00:00:00"/>
    <d v="1899-12-30T22:23:00"/>
    <n v="44"/>
    <n v="2"/>
    <x v="15"/>
    <x v="1"/>
    <x v="1"/>
    <m/>
    <n v="4000"/>
    <n v="8000"/>
    <n v="5"/>
    <e v="#REF!"/>
    <n v="2024"/>
    <s v="mayo"/>
  </r>
  <r>
    <s v="090805202418-49"/>
    <n v="9"/>
    <d v="2024-05-08T00:00:00"/>
    <d v="1899-12-30T22:51:00"/>
    <n v="45"/>
    <n v="1"/>
    <x v="25"/>
    <x v="1"/>
    <x v="1"/>
    <m/>
    <n v="3000"/>
    <n v="3000"/>
    <n v="5"/>
    <e v="#REF!"/>
    <n v="2024"/>
    <s v="mayo"/>
  </r>
  <r>
    <s v="090805202418-49"/>
    <n v="9"/>
    <d v="2024-05-08T00:00:00"/>
    <d v="1899-12-30T23:18:00"/>
    <n v="45"/>
    <n v="1"/>
    <x v="25"/>
    <x v="1"/>
    <x v="1"/>
    <m/>
    <n v="3000"/>
    <n v="3000"/>
    <n v="5"/>
    <e v="#REF!"/>
    <n v="2024"/>
    <s v="mayo"/>
  </r>
  <r>
    <s v="050805202422-32"/>
    <n v="5"/>
    <d v="2024-05-08T00:00:00"/>
    <d v="1899-12-30T23:50:00"/>
    <n v="44"/>
    <n v="1"/>
    <x v="15"/>
    <x v="1"/>
    <x v="1"/>
    <m/>
    <n v="4000"/>
    <n v="4000"/>
    <n v="5"/>
    <e v="#REF!"/>
    <n v="2024"/>
    <s v="mayo"/>
  </r>
  <r>
    <s v="090905202400-03"/>
    <n v="9"/>
    <d v="2024-05-09T00:00:00"/>
    <d v="1899-12-30T00:03:00"/>
    <n v="39"/>
    <n v="12"/>
    <x v="16"/>
    <x v="1"/>
    <x v="1"/>
    <m/>
    <n v="4000"/>
    <n v="48000"/>
    <n v="5"/>
    <e v="#REF!"/>
    <n v="2024"/>
    <s v="mayo"/>
  </r>
  <r>
    <s v="090905202400-03"/>
    <n v="9"/>
    <d v="2024-05-09T00:00:00"/>
    <d v="1899-12-30T00:03:00"/>
    <n v="44"/>
    <n v="35"/>
    <x v="15"/>
    <x v="1"/>
    <x v="1"/>
    <m/>
    <n v="4000"/>
    <n v="140000"/>
    <n v="5"/>
    <e v="#REF!"/>
    <n v="2024"/>
    <s v="mayo"/>
  </r>
  <r>
    <s v="020905202400-04"/>
    <n v="2"/>
    <d v="2024-05-09T00:00:00"/>
    <d v="1899-12-30T00:04:00"/>
    <n v="45"/>
    <n v="12"/>
    <x v="25"/>
    <x v="1"/>
    <x v="1"/>
    <m/>
    <n v="3000"/>
    <n v="36000"/>
    <n v="5"/>
    <e v="#REF!"/>
    <n v="2024"/>
    <s v="mayo"/>
  </r>
  <r>
    <s v="020905202400-04"/>
    <n v="2"/>
    <d v="2024-05-09T00:00:00"/>
    <d v="1899-12-30T00:04:00"/>
    <n v="39"/>
    <n v="4"/>
    <x v="16"/>
    <x v="1"/>
    <x v="1"/>
    <m/>
    <n v="4000"/>
    <n v="16000"/>
    <n v="5"/>
    <e v="#REF!"/>
    <n v="2024"/>
    <s v="mayo"/>
  </r>
  <r>
    <s v="010905202421-33"/>
    <n v="1"/>
    <d v="2024-05-09T00:00:00"/>
    <d v="1899-12-30T21:33:00"/>
    <n v="38"/>
    <n v="7"/>
    <x v="10"/>
    <x v="1"/>
    <x v="1"/>
    <m/>
    <n v="3000"/>
    <n v="21000"/>
    <n v="5"/>
    <e v="#REF!"/>
    <n v="2024"/>
    <s v="mayo"/>
  </r>
  <r>
    <s v="170905202421-36"/>
    <n v="17"/>
    <d v="2024-05-09T00:00:00"/>
    <d v="1899-12-30T21:36:00"/>
    <n v="39"/>
    <n v="1"/>
    <x v="16"/>
    <x v="1"/>
    <x v="1"/>
    <m/>
    <n v="4000"/>
    <n v="4000"/>
    <n v="5"/>
    <e v="#REF!"/>
    <n v="2024"/>
    <s v="mayo"/>
  </r>
  <r>
    <s v="040905202421-34"/>
    <n v="4"/>
    <d v="2024-05-09T00:00:00"/>
    <d v="1899-12-30T21:34:00"/>
    <n v="18"/>
    <n v="1"/>
    <x v="37"/>
    <x v="1"/>
    <x v="2"/>
    <m/>
    <n v="12000"/>
    <n v="12000"/>
    <n v="5"/>
    <e v="#REF!"/>
    <n v="2024"/>
    <s v="mayo"/>
  </r>
  <r>
    <s v="040905202421-34"/>
    <n v="4"/>
    <d v="2024-05-09T00:00:00"/>
    <d v="1899-12-30T21:34:00"/>
    <n v="15"/>
    <n v="1"/>
    <x v="4"/>
    <x v="1"/>
    <x v="2"/>
    <m/>
    <n v="12000"/>
    <n v="12000"/>
    <n v="5"/>
    <e v="#REF!"/>
    <n v="2024"/>
    <s v="mayo"/>
  </r>
  <r>
    <s v="040905202421-34"/>
    <n v="4"/>
    <d v="2024-05-09T00:00:00"/>
    <d v="1899-12-30T21:34:00"/>
    <n v="20"/>
    <n v="1"/>
    <x v="24"/>
    <x v="1"/>
    <x v="2"/>
    <m/>
    <n v="10000"/>
    <n v="10000"/>
    <n v="5"/>
    <e v="#REF!"/>
    <n v="2024"/>
    <s v="mayo"/>
  </r>
  <r>
    <s v="011005202418-33"/>
    <n v="1"/>
    <d v="2024-05-10T00:00:00"/>
    <d v="1899-12-30T18:33:00"/>
    <n v="38"/>
    <n v="4"/>
    <x v="10"/>
    <x v="1"/>
    <x v="1"/>
    <m/>
    <n v="3000"/>
    <n v="12000"/>
    <n v="5"/>
    <e v="#REF!"/>
    <n v="2024"/>
    <s v="mayo"/>
  </r>
  <r>
    <s v="011005202418-33"/>
    <n v="1"/>
    <d v="2024-05-10T00:00:00"/>
    <d v="1899-12-30T18:49:00"/>
    <n v="38"/>
    <n v="2"/>
    <x v="10"/>
    <x v="1"/>
    <x v="1"/>
    <m/>
    <n v="3000"/>
    <n v="6000"/>
    <n v="5"/>
    <e v="#REF!"/>
    <n v="2024"/>
    <s v="mayo"/>
  </r>
  <r>
    <s v="021005202418-34"/>
    <n v="2"/>
    <d v="2024-05-10T00:00:00"/>
    <d v="1899-12-30T18:34:00"/>
    <n v="91"/>
    <n v="2"/>
    <x v="28"/>
    <x v="1"/>
    <x v="1"/>
    <m/>
    <n v="12000"/>
    <n v="24000"/>
    <n v="5"/>
    <e v="#REF!"/>
    <n v="2024"/>
    <s v="mayo"/>
  </r>
  <r>
    <s v="021005202418-34"/>
    <n v="2"/>
    <d v="2024-05-10T00:00:00"/>
    <d v="1899-12-30T18:34:00"/>
    <n v="42"/>
    <n v="1"/>
    <x v="3"/>
    <x v="1"/>
    <x v="1"/>
    <m/>
    <n v="5000"/>
    <n v="5000"/>
    <n v="5"/>
    <e v="#REF!"/>
    <n v="2024"/>
    <s v="mayo"/>
  </r>
  <r>
    <s v="041005202418-34"/>
    <n v="4"/>
    <d v="2024-05-10T00:00:00"/>
    <d v="1899-12-30T18:34:00"/>
    <n v="40"/>
    <n v="3"/>
    <x v="29"/>
    <x v="1"/>
    <x v="1"/>
    <m/>
    <n v="3500"/>
    <n v="10500"/>
    <n v="5"/>
    <e v="#REF!"/>
    <n v="2024"/>
    <s v="mayo"/>
  </r>
  <r>
    <s v="041005202418-34"/>
    <n v="4"/>
    <d v="2024-05-10T00:00:00"/>
    <d v="1899-12-30T18:34:00"/>
    <n v="38"/>
    <n v="2"/>
    <x v="10"/>
    <x v="1"/>
    <x v="1"/>
    <m/>
    <n v="3000"/>
    <n v="6000"/>
    <n v="5"/>
    <e v="#REF!"/>
    <n v="2024"/>
    <s v="mayo"/>
  </r>
  <r>
    <s v="041005202418-34"/>
    <n v="4"/>
    <d v="2024-05-10T00:00:00"/>
    <d v="1899-12-30T18:49:00"/>
    <n v="40"/>
    <n v="1"/>
    <x v="29"/>
    <x v="1"/>
    <x v="1"/>
    <m/>
    <n v="3500"/>
    <n v="3500"/>
    <n v="5"/>
    <e v="#REF!"/>
    <n v="2024"/>
    <s v="mayo"/>
  </r>
  <r>
    <s v="011005202418-33"/>
    <n v="1"/>
    <d v="2024-05-10T00:00:00"/>
    <d v="1899-12-30T19:00:00"/>
    <n v="38"/>
    <n v="2"/>
    <x v="10"/>
    <x v="1"/>
    <x v="1"/>
    <m/>
    <n v="3000"/>
    <n v="6000"/>
    <n v="5"/>
    <e v="#REF!"/>
    <n v="2024"/>
    <s v="mayo"/>
  </r>
  <r>
    <s v="041005202419-01"/>
    <n v="4"/>
    <d v="2024-05-10T00:00:00"/>
    <d v="1899-12-30T19:01:00"/>
    <n v="40"/>
    <n v="5"/>
    <x v="29"/>
    <x v="1"/>
    <x v="1"/>
    <m/>
    <n v="3500"/>
    <n v="17500"/>
    <n v="5"/>
    <e v="#REF!"/>
    <n v="2024"/>
    <s v="mayo"/>
  </r>
  <r>
    <s v="041005202419-01"/>
    <n v="4"/>
    <d v="2024-05-10T00:00:00"/>
    <d v="1899-12-30T19:01:00"/>
    <n v="38"/>
    <n v="3"/>
    <x v="10"/>
    <x v="1"/>
    <x v="1"/>
    <m/>
    <n v="3000"/>
    <n v="9000"/>
    <n v="5"/>
    <e v="#REF!"/>
    <n v="2024"/>
    <s v="mayo"/>
  </r>
  <r>
    <s v="041005202419-01"/>
    <n v="4"/>
    <d v="2024-05-10T00:00:00"/>
    <d v="1899-12-30T19:22:00"/>
    <n v="40"/>
    <n v="1"/>
    <x v="29"/>
    <x v="1"/>
    <x v="1"/>
    <m/>
    <n v="3500"/>
    <n v="3500"/>
    <n v="5"/>
    <e v="#REF!"/>
    <n v="2024"/>
    <s v="mayo"/>
  </r>
  <r>
    <s v="041005202419-01"/>
    <n v="4"/>
    <d v="2024-05-10T00:00:00"/>
    <d v="1899-12-30T19:40:00"/>
    <n v="38"/>
    <n v="1"/>
    <x v="10"/>
    <x v="1"/>
    <x v="1"/>
    <m/>
    <n v="3000"/>
    <n v="3000"/>
    <n v="5"/>
    <e v="#REF!"/>
    <n v="2024"/>
    <s v="mayo"/>
  </r>
  <r>
    <s v="171005202421-07"/>
    <n v="17"/>
    <d v="2024-05-10T00:00:00"/>
    <d v="1899-12-30T21:07:00"/>
    <n v="44"/>
    <n v="2"/>
    <x v="15"/>
    <x v="1"/>
    <x v="1"/>
    <m/>
    <n v="4000"/>
    <n v="8000"/>
    <n v="5"/>
    <e v="#REF!"/>
    <n v="2024"/>
    <s v="mayo"/>
  </r>
  <r>
    <s v="021005202420-34"/>
    <n v="2"/>
    <d v="2024-05-10T00:00:00"/>
    <d v="1899-12-30T20:34:00"/>
    <n v="45"/>
    <n v="4"/>
    <x v="25"/>
    <x v="1"/>
    <x v="1"/>
    <m/>
    <n v="3000"/>
    <n v="12000"/>
    <n v="5"/>
    <e v="#REF!"/>
    <n v="2024"/>
    <s v="mayo"/>
  </r>
  <r>
    <s v="021005202420-34"/>
    <n v="2"/>
    <d v="2024-05-10T00:00:00"/>
    <d v="1899-12-30T20:59:00"/>
    <n v="45"/>
    <n v="4"/>
    <x v="25"/>
    <x v="1"/>
    <x v="1"/>
    <m/>
    <n v="3000"/>
    <n v="12000"/>
    <n v="5"/>
    <e v="#REF!"/>
    <n v="2024"/>
    <s v="mayo"/>
  </r>
  <r>
    <s v="041005202421-14"/>
    <n v="4"/>
    <d v="2024-05-10T00:00:00"/>
    <d v="1899-12-30T21:14:00"/>
    <n v="46"/>
    <n v="3"/>
    <x v="17"/>
    <x v="1"/>
    <x v="1"/>
    <m/>
    <n v="3000"/>
    <n v="9000"/>
    <n v="5"/>
    <e v="#REF!"/>
    <n v="2024"/>
    <s v="mayo"/>
  </r>
  <r>
    <s v="041005202421-14"/>
    <n v="4"/>
    <d v="2024-05-10T00:00:00"/>
    <d v="1899-12-30T21:17:00"/>
    <n v="46"/>
    <n v="1"/>
    <x v="17"/>
    <x v="1"/>
    <x v="1"/>
    <m/>
    <n v="3000"/>
    <n v="3000"/>
    <n v="5"/>
    <e v="#REF!"/>
    <n v="2024"/>
    <s v="mayo"/>
  </r>
  <r>
    <s v="041005202421-14"/>
    <n v="4"/>
    <d v="2024-05-10T00:00:00"/>
    <d v="1899-12-30T21:30:00"/>
    <n v="46"/>
    <n v="1"/>
    <x v="17"/>
    <x v="1"/>
    <x v="1"/>
    <m/>
    <n v="3000"/>
    <n v="3000"/>
    <n v="5"/>
    <e v="#REF!"/>
    <n v="2024"/>
    <s v="mayo"/>
  </r>
  <r>
    <s v="061005202421-39"/>
    <n v="6"/>
    <d v="2024-05-10T00:00:00"/>
    <d v="1899-12-30T21:44:00"/>
    <n v="39"/>
    <n v="1"/>
    <x v="16"/>
    <x v="1"/>
    <x v="1"/>
    <m/>
    <n v="4000"/>
    <n v="4000"/>
    <n v="5"/>
    <e v="#REF!"/>
    <n v="2024"/>
    <s v="mayo"/>
  </r>
  <r>
    <s v="061005202421-39"/>
    <n v="6"/>
    <d v="2024-05-10T00:00:00"/>
    <d v="1899-12-30T21:44:00"/>
    <n v="47"/>
    <n v="1"/>
    <x v="13"/>
    <x v="1"/>
    <x v="1"/>
    <m/>
    <n v="2000"/>
    <n v="2000"/>
    <n v="5"/>
    <e v="#REF!"/>
    <n v="2024"/>
    <s v="mayo"/>
  </r>
  <r>
    <s v="061005202421-39"/>
    <n v="6"/>
    <d v="2024-05-10T00:00:00"/>
    <d v="1899-12-30T22:05:00"/>
    <n v="44"/>
    <n v="1"/>
    <x v="15"/>
    <x v="1"/>
    <x v="1"/>
    <m/>
    <n v="4000"/>
    <n v="4000"/>
    <n v="5"/>
    <e v="#REF!"/>
    <n v="2024"/>
    <s v="mayo"/>
  </r>
  <r>
    <s v="061005202421-39"/>
    <n v="6"/>
    <d v="2024-05-10T00:00:00"/>
    <d v="1899-12-30T22:06:00"/>
    <n v="44"/>
    <n v="1"/>
    <x v="15"/>
    <x v="1"/>
    <x v="1"/>
    <m/>
    <n v="4000"/>
    <n v="4000"/>
    <n v="5"/>
    <e v="#REF!"/>
    <n v="2024"/>
    <s v="mayo"/>
  </r>
  <r>
    <s v="051005202421-08"/>
    <n v="5"/>
    <d v="2024-05-10T00:00:00"/>
    <d v="1899-12-30T21:08:00"/>
    <n v="45"/>
    <n v="1"/>
    <x v="25"/>
    <x v="1"/>
    <x v="1"/>
    <m/>
    <n v="3000"/>
    <n v="3000"/>
    <n v="5"/>
    <e v="#REF!"/>
    <n v="2024"/>
    <s v="mayo"/>
  </r>
  <r>
    <s v="051005202421-08"/>
    <n v="5"/>
    <d v="2024-05-10T00:00:00"/>
    <d v="1899-12-30T21:14:00"/>
    <n v="45"/>
    <n v="1"/>
    <x v="25"/>
    <x v="1"/>
    <x v="1"/>
    <m/>
    <n v="3000"/>
    <n v="3000"/>
    <n v="5"/>
    <e v="#REF!"/>
    <n v="2024"/>
    <s v="mayo"/>
  </r>
  <r>
    <s v="051005202421-08"/>
    <n v="5"/>
    <d v="2024-05-10T00:00:00"/>
    <d v="1899-12-30T21:20:00"/>
    <n v="13"/>
    <n v="1"/>
    <x v="7"/>
    <x v="1"/>
    <x v="0"/>
    <m/>
    <n v="17000"/>
    <n v="17000"/>
    <n v="5"/>
    <e v="#REF!"/>
    <n v="2024"/>
    <s v="mayo"/>
  </r>
  <r>
    <s v="051005202421-08"/>
    <n v="5"/>
    <d v="2024-05-10T00:00:00"/>
    <d v="1899-12-30T21:20:00"/>
    <n v="10"/>
    <n v="1"/>
    <x v="27"/>
    <x v="1"/>
    <x v="0"/>
    <m/>
    <n v="17000"/>
    <n v="17000"/>
    <n v="5"/>
    <e v="#REF!"/>
    <n v="2024"/>
    <s v="mayo"/>
  </r>
  <r>
    <s v="051005202421-08"/>
    <n v="5"/>
    <d v="2024-05-10T00:00:00"/>
    <d v="1899-12-30T21:45:00"/>
    <n v="38"/>
    <n v="2"/>
    <x v="10"/>
    <x v="1"/>
    <x v="1"/>
    <m/>
    <n v="3000"/>
    <n v="6000"/>
    <n v="5"/>
    <e v="#REF!"/>
    <n v="2024"/>
    <s v="mayo"/>
  </r>
  <r>
    <s v="051005202421-08"/>
    <n v="5"/>
    <d v="2024-05-10T00:00:00"/>
    <d v="1899-12-30T21:59:00"/>
    <n v="45"/>
    <n v="1"/>
    <x v="25"/>
    <x v="1"/>
    <x v="1"/>
    <m/>
    <n v="3000"/>
    <n v="3000"/>
    <n v="5"/>
    <e v="#REF!"/>
    <n v="2024"/>
    <s v="mayo"/>
  </r>
  <r>
    <s v="051005202421-08"/>
    <n v="5"/>
    <d v="2024-05-10T00:00:00"/>
    <d v="1899-12-30T22:13:00"/>
    <n v="38"/>
    <n v="3"/>
    <x v="10"/>
    <x v="1"/>
    <x v="1"/>
    <m/>
    <n v="3000"/>
    <n v="9000"/>
    <n v="5"/>
    <e v="#REF!"/>
    <n v="2024"/>
    <s v="mayo"/>
  </r>
  <r>
    <s v="051005202421-08"/>
    <n v="5"/>
    <d v="2024-05-10T00:00:00"/>
    <d v="1899-12-30T22:18:00"/>
    <n v="45"/>
    <n v="1"/>
    <x v="25"/>
    <x v="1"/>
    <x v="1"/>
    <m/>
    <n v="3000"/>
    <n v="3000"/>
    <n v="5"/>
    <e v="#REF!"/>
    <n v="2024"/>
    <s v="mayo"/>
  </r>
  <r>
    <s v="051005202421-08"/>
    <n v="5"/>
    <d v="2024-05-10T00:00:00"/>
    <d v="1899-12-30T22:22:00"/>
    <n v="38"/>
    <n v="1"/>
    <x v="10"/>
    <x v="1"/>
    <x v="1"/>
    <m/>
    <n v="3000"/>
    <n v="3000"/>
    <n v="5"/>
    <e v="#REF!"/>
    <n v="2024"/>
    <s v="mayo"/>
  </r>
  <r>
    <s v="051005202421-08"/>
    <n v="5"/>
    <d v="2024-05-10T00:00:00"/>
    <d v="1899-12-30T22:56:00"/>
    <n v="45"/>
    <n v="1"/>
    <x v="25"/>
    <x v="1"/>
    <x v="1"/>
    <m/>
    <n v="3000"/>
    <n v="3000"/>
    <n v="5"/>
    <e v="#REF!"/>
    <n v="2024"/>
    <s v="mayo"/>
  </r>
  <r>
    <s v="051005202421-08"/>
    <n v="5"/>
    <d v="2024-05-10T00:00:00"/>
    <d v="1899-12-30T22:56:00"/>
    <n v="38"/>
    <n v="1"/>
    <x v="10"/>
    <x v="1"/>
    <x v="1"/>
    <m/>
    <n v="3000"/>
    <n v="3000"/>
    <n v="5"/>
    <e v="#REF!"/>
    <n v="2024"/>
    <s v="mayo"/>
  </r>
  <r>
    <s v="051005202421-08"/>
    <n v="5"/>
    <d v="2024-05-10T00:00:00"/>
    <d v="1899-12-30T23:19:00"/>
    <n v="45"/>
    <n v="1"/>
    <x v="25"/>
    <x v="1"/>
    <x v="1"/>
    <m/>
    <n v="3000"/>
    <n v="3000"/>
    <n v="5"/>
    <e v="#REF!"/>
    <n v="2024"/>
    <s v="mayo"/>
  </r>
  <r>
    <s v="051005202421-08"/>
    <n v="5"/>
    <d v="2024-05-10T00:00:00"/>
    <d v="1899-12-30T23:44:00"/>
    <n v="45"/>
    <n v="1"/>
    <x v="25"/>
    <x v="1"/>
    <x v="1"/>
    <m/>
    <n v="3000"/>
    <n v="3000"/>
    <n v="5"/>
    <e v="#REF!"/>
    <n v="2024"/>
    <s v="mayo"/>
  </r>
  <r>
    <s v="051005202421-08"/>
    <n v="5"/>
    <d v="2024-05-10T00:00:00"/>
    <d v="1899-12-30T23:44:00"/>
    <n v="38"/>
    <n v="1"/>
    <x v="10"/>
    <x v="1"/>
    <x v="1"/>
    <m/>
    <n v="3000"/>
    <n v="3000"/>
    <n v="5"/>
    <e v="#REF!"/>
    <n v="2024"/>
    <s v="mayo"/>
  </r>
  <r>
    <s v="051005202421-08"/>
    <n v="5"/>
    <d v="2024-05-10T00:00:00"/>
    <d v="1899-12-30T23:44:00"/>
    <n v="45"/>
    <n v="1"/>
    <x v="25"/>
    <x v="1"/>
    <x v="1"/>
    <m/>
    <n v="3000"/>
    <n v="3000"/>
    <n v="5"/>
    <e v="#REF!"/>
    <n v="2024"/>
    <s v="mayo"/>
  </r>
  <r>
    <s v="051005202421-08"/>
    <n v="5"/>
    <d v="2024-05-10T00:00:00"/>
    <d v="1899-12-30T23:45:00"/>
    <n v="38"/>
    <n v="2"/>
    <x v="10"/>
    <x v="1"/>
    <x v="1"/>
    <m/>
    <n v="3000"/>
    <n v="6000"/>
    <n v="5"/>
    <e v="#REF!"/>
    <n v="2024"/>
    <s v="mayo"/>
  </r>
  <r>
    <s v="041005202421-47"/>
    <n v="4"/>
    <d v="2024-05-10T00:00:00"/>
    <d v="1899-12-30T21:47:00"/>
    <n v="39"/>
    <n v="2"/>
    <x v="16"/>
    <x v="1"/>
    <x v="1"/>
    <m/>
    <n v="4000"/>
    <n v="8000"/>
    <n v="5"/>
    <e v="#REF!"/>
    <n v="2024"/>
    <s v="mayo"/>
  </r>
  <r>
    <s v="041005202421-47"/>
    <n v="4"/>
    <d v="2024-05-10T00:00:00"/>
    <d v="1899-12-30T21:57:00"/>
    <n v="39"/>
    <n v="2"/>
    <x v="16"/>
    <x v="1"/>
    <x v="1"/>
    <m/>
    <n v="4000"/>
    <n v="8000"/>
    <n v="5"/>
    <e v="#REF!"/>
    <n v="2024"/>
    <s v="mayo"/>
  </r>
  <r>
    <s v="041005202421-47"/>
    <n v="4"/>
    <d v="2024-05-10T00:00:00"/>
    <d v="1899-12-30T22:17:00"/>
    <n v="39"/>
    <n v="1"/>
    <x v="16"/>
    <x v="1"/>
    <x v="1"/>
    <m/>
    <n v="4000"/>
    <n v="4000"/>
    <n v="5"/>
    <e v="#REF!"/>
    <n v="2024"/>
    <s v="mayo"/>
  </r>
  <r>
    <s v="041005202421-47"/>
    <n v="4"/>
    <d v="2024-05-10T00:00:00"/>
    <d v="1899-12-30T22:31:00"/>
    <n v="39"/>
    <n v="2"/>
    <x v="16"/>
    <x v="1"/>
    <x v="1"/>
    <m/>
    <n v="4000"/>
    <n v="8000"/>
    <n v="5"/>
    <e v="#REF!"/>
    <n v="2024"/>
    <s v="mayo"/>
  </r>
  <r>
    <s v="041005202421-47"/>
    <n v="4"/>
    <d v="2024-05-10T00:00:00"/>
    <d v="1899-12-30T22:31:00"/>
    <n v="40"/>
    <n v="1"/>
    <x v="29"/>
    <x v="1"/>
    <x v="1"/>
    <m/>
    <n v="3500"/>
    <n v="3500"/>
    <n v="5"/>
    <e v="#REF!"/>
    <n v="2024"/>
    <s v="mayo"/>
  </r>
  <r>
    <s v="041005202421-47"/>
    <n v="4"/>
    <d v="2024-05-10T00:00:00"/>
    <d v="1899-12-30T22:44:00"/>
    <n v="39"/>
    <n v="1"/>
    <x v="16"/>
    <x v="1"/>
    <x v="1"/>
    <m/>
    <n v="4000"/>
    <n v="4000"/>
    <n v="5"/>
    <e v="#REF!"/>
    <n v="2024"/>
    <s v="mayo"/>
  </r>
  <r>
    <s v="041005202421-47"/>
    <n v="4"/>
    <d v="2024-05-10T00:00:00"/>
    <d v="1899-12-30T22:44:00"/>
    <n v="40"/>
    <n v="1"/>
    <x v="29"/>
    <x v="1"/>
    <x v="1"/>
    <m/>
    <n v="3500"/>
    <n v="3500"/>
    <n v="5"/>
    <e v="#REF!"/>
    <n v="2024"/>
    <s v="mayo"/>
  </r>
  <r>
    <s v="041005202421-47"/>
    <n v="4"/>
    <d v="2024-05-10T00:00:00"/>
    <d v="1899-12-30T23:01:00"/>
    <n v="39"/>
    <n v="1"/>
    <x v="16"/>
    <x v="1"/>
    <x v="1"/>
    <m/>
    <n v="4000"/>
    <n v="4000"/>
    <n v="5"/>
    <e v="#REF!"/>
    <n v="2024"/>
    <s v="mayo"/>
  </r>
  <r>
    <s v="041005202421-47"/>
    <n v="4"/>
    <d v="2024-05-10T00:00:00"/>
    <d v="1899-12-30T23:01:00"/>
    <n v="40"/>
    <n v="1"/>
    <x v="29"/>
    <x v="1"/>
    <x v="1"/>
    <m/>
    <n v="3500"/>
    <n v="3500"/>
    <n v="5"/>
    <e v="#REF!"/>
    <n v="2024"/>
    <s v="mayo"/>
  </r>
  <r>
    <s v="041005202421-47"/>
    <n v="4"/>
    <d v="2024-05-10T00:00:00"/>
    <d v="1899-12-30T23:19:00"/>
    <n v="39"/>
    <n v="1"/>
    <x v="16"/>
    <x v="1"/>
    <x v="1"/>
    <m/>
    <n v="4000"/>
    <n v="4000"/>
    <n v="5"/>
    <e v="#REF!"/>
    <n v="2024"/>
    <s v="mayo"/>
  </r>
  <r>
    <s v="041005202421-47"/>
    <n v="4"/>
    <d v="2024-05-10T00:00:00"/>
    <d v="1899-12-30T23:19:00"/>
    <n v="42"/>
    <n v="1"/>
    <x v="3"/>
    <x v="1"/>
    <x v="1"/>
    <m/>
    <n v="5000"/>
    <n v="5000"/>
    <n v="5"/>
    <e v="#REF!"/>
    <n v="2024"/>
    <s v="mayo"/>
  </r>
  <r>
    <s v="041005202421-47"/>
    <n v="4"/>
    <d v="2024-05-10T00:00:00"/>
    <d v="1899-12-30T23:36:00"/>
    <n v="39"/>
    <n v="1"/>
    <x v="16"/>
    <x v="1"/>
    <x v="1"/>
    <m/>
    <n v="4000"/>
    <n v="4000"/>
    <n v="5"/>
    <e v="#REF!"/>
    <n v="2024"/>
    <s v="mayo"/>
  </r>
  <r>
    <s v="041005202421-47"/>
    <n v="4"/>
    <d v="2024-05-10T00:00:00"/>
    <d v="1899-12-30T23:36:00"/>
    <n v="40"/>
    <n v="1"/>
    <x v="29"/>
    <x v="1"/>
    <x v="1"/>
    <m/>
    <n v="3500"/>
    <n v="3500"/>
    <n v="5"/>
    <e v="#REF!"/>
    <n v="2024"/>
    <s v="mayo"/>
  </r>
  <r>
    <s v="091005202420-55"/>
    <n v="9"/>
    <d v="2024-05-10T00:00:00"/>
    <d v="1899-12-30T20:55:00"/>
    <n v="50"/>
    <n v="1"/>
    <x v="22"/>
    <x v="2"/>
    <x v="5"/>
    <m/>
    <n v="90000"/>
    <n v="90000"/>
    <n v="5"/>
    <e v="#REF!"/>
    <n v="2024"/>
    <s v="mayo"/>
  </r>
  <r>
    <s v="091005202420-55"/>
    <n v="9"/>
    <d v="2024-05-10T00:00:00"/>
    <d v="1899-12-30T22:17:00"/>
    <n v="29"/>
    <n v="1"/>
    <x v="6"/>
    <x v="1"/>
    <x v="3"/>
    <m/>
    <n v="2000"/>
    <n v="2000"/>
    <n v="5"/>
    <e v="#REF!"/>
    <n v="2024"/>
    <s v="mayo"/>
  </r>
  <r>
    <s v="091005202420-55"/>
    <n v="9"/>
    <d v="2024-05-10T00:00:00"/>
    <d v="1899-12-30T22:47:00"/>
    <n v="50"/>
    <n v="1"/>
    <x v="22"/>
    <x v="2"/>
    <x v="5"/>
    <m/>
    <n v="90000"/>
    <n v="90000"/>
    <n v="5"/>
    <e v="#REF!"/>
    <n v="2024"/>
    <s v="mayo"/>
  </r>
  <r>
    <s v="051105202400-04"/>
    <n v="5"/>
    <d v="2024-05-11T00:00:00"/>
    <d v="1899-12-30T00:04:00"/>
    <n v="38"/>
    <n v="1"/>
    <x v="10"/>
    <x v="1"/>
    <x v="1"/>
    <m/>
    <n v="3000"/>
    <n v="3000"/>
    <n v="5"/>
    <e v="#REF!"/>
    <n v="2024"/>
    <s v="mayo"/>
  </r>
  <r>
    <s v="051105202400-04"/>
    <n v="5"/>
    <d v="2024-05-11T00:00:00"/>
    <d v="1899-12-30T00:17:00"/>
    <n v="45"/>
    <n v="1"/>
    <x v="25"/>
    <x v="1"/>
    <x v="1"/>
    <m/>
    <n v="3000"/>
    <n v="3000"/>
    <n v="5"/>
    <e v="#REF!"/>
    <n v="2024"/>
    <s v="mayo"/>
  </r>
  <r>
    <s v="111005202421-00"/>
    <n v="11"/>
    <d v="2024-05-10T00:00:00"/>
    <d v="1899-12-30T21:00:00"/>
    <n v="44"/>
    <n v="2"/>
    <x v="15"/>
    <x v="1"/>
    <x v="1"/>
    <m/>
    <n v="4000"/>
    <n v="8000"/>
    <n v="5"/>
    <e v="#REF!"/>
    <n v="2024"/>
    <s v="mayo"/>
  </r>
  <r>
    <s v="171005202421-53"/>
    <n v="17"/>
    <d v="2024-05-10T00:00:00"/>
    <d v="1899-12-30T21:53:00"/>
    <n v="42"/>
    <n v="1"/>
    <x v="3"/>
    <x v="1"/>
    <x v="1"/>
    <m/>
    <n v="5000"/>
    <n v="5000"/>
    <n v="5"/>
    <e v="#REF!"/>
    <n v="2024"/>
    <s v="mayo"/>
  </r>
  <r>
    <s v="171005202421-53"/>
    <n v="17"/>
    <d v="2024-05-10T00:00:00"/>
    <d v="1899-12-30T22:17:00"/>
    <n v="44"/>
    <n v="1"/>
    <x v="15"/>
    <x v="1"/>
    <x v="1"/>
    <m/>
    <n v="4000"/>
    <n v="4000"/>
    <n v="5"/>
    <e v="#REF!"/>
    <n v="2024"/>
    <s v="mayo"/>
  </r>
  <r>
    <s v="031005202421-56"/>
    <n v="3"/>
    <d v="2024-05-11T00:00:00"/>
    <d v="1899-12-30T00:17:00"/>
    <n v="42"/>
    <n v="1"/>
    <x v="3"/>
    <x v="1"/>
    <x v="1"/>
    <m/>
    <n v="5000"/>
    <n v="5000"/>
    <n v="5"/>
    <e v="#REF!"/>
    <n v="2024"/>
    <s v="mayo"/>
  </r>
  <r>
    <s v="051105202400-04"/>
    <n v="5"/>
    <d v="2024-05-11T00:00:00"/>
    <d v="1899-12-30T00:20:00"/>
    <n v="38"/>
    <n v="1"/>
    <x v="10"/>
    <x v="1"/>
    <x v="1"/>
    <m/>
    <n v="3000"/>
    <n v="3000"/>
    <n v="5"/>
    <e v="#REF!"/>
    <n v="2024"/>
    <s v="mayo"/>
  </r>
  <r>
    <s v="021005202423-06"/>
    <n v="2"/>
    <d v="2024-05-10T00:00:00"/>
    <d v="1899-12-30T23:06:00"/>
    <n v="38"/>
    <n v="3"/>
    <x v="10"/>
    <x v="1"/>
    <x v="1"/>
    <m/>
    <n v="3000"/>
    <n v="9000"/>
    <n v="5"/>
    <e v="#REF!"/>
    <n v="2024"/>
    <s v="mayo"/>
  </r>
  <r>
    <s v="021005202423-06"/>
    <n v="2"/>
    <d v="2024-05-11T00:00:00"/>
    <d v="1899-12-30T00:36:00"/>
    <n v="23"/>
    <n v="1"/>
    <x v="14"/>
    <x v="1"/>
    <x v="6"/>
    <m/>
    <n v="6000"/>
    <n v="6000"/>
    <n v="5"/>
    <e v="#REF!"/>
    <n v="2024"/>
    <s v="mayo"/>
  </r>
  <r>
    <s v="031005202421-56"/>
    <n v="3"/>
    <d v="2024-05-10T00:00:00"/>
    <d v="1899-12-30T21:56:00"/>
    <n v="38"/>
    <n v="1"/>
    <x v="10"/>
    <x v="1"/>
    <x v="1"/>
    <m/>
    <n v="3000"/>
    <n v="3000"/>
    <n v="5"/>
    <e v="#REF!"/>
    <n v="2024"/>
    <s v="mayo"/>
  </r>
  <r>
    <s v="031005202421-56"/>
    <n v="3"/>
    <d v="2024-05-10T00:00:00"/>
    <d v="1899-12-30T22:13:00"/>
    <n v="38"/>
    <n v="1"/>
    <x v="10"/>
    <x v="1"/>
    <x v="1"/>
    <m/>
    <n v="3000"/>
    <n v="3000"/>
    <n v="5"/>
    <e v="#REF!"/>
    <n v="2024"/>
    <s v="mayo"/>
  </r>
  <r>
    <s v="031005202421-56"/>
    <n v="3"/>
    <d v="2024-05-10T00:00:00"/>
    <d v="1899-12-30T22:13:00"/>
    <n v="42"/>
    <n v="1"/>
    <x v="3"/>
    <x v="1"/>
    <x v="1"/>
    <m/>
    <n v="5000"/>
    <n v="5000"/>
    <n v="5"/>
    <e v="#REF!"/>
    <n v="2024"/>
    <s v="mayo"/>
  </r>
  <r>
    <s v="031005202421-56"/>
    <n v="3"/>
    <d v="2024-05-10T00:00:00"/>
    <d v="1899-12-30T22:31:00"/>
    <n v="38"/>
    <n v="2"/>
    <x v="10"/>
    <x v="1"/>
    <x v="1"/>
    <m/>
    <n v="3000"/>
    <n v="6000"/>
    <n v="5"/>
    <e v="#REF!"/>
    <n v="2024"/>
    <s v="mayo"/>
  </r>
  <r>
    <s v="031005202421-56"/>
    <n v="3"/>
    <d v="2024-05-10T00:00:00"/>
    <d v="1899-12-30T22:31:00"/>
    <n v="42"/>
    <n v="1"/>
    <x v="3"/>
    <x v="1"/>
    <x v="1"/>
    <m/>
    <n v="5000"/>
    <n v="5000"/>
    <n v="5"/>
    <e v="#REF!"/>
    <n v="2024"/>
    <s v="mayo"/>
  </r>
  <r>
    <s v="031005202421-56"/>
    <n v="3"/>
    <d v="2024-05-10T00:00:00"/>
    <d v="1899-12-30T22:46:00"/>
    <n v="38"/>
    <n v="1"/>
    <x v="10"/>
    <x v="1"/>
    <x v="1"/>
    <m/>
    <n v="3000"/>
    <n v="3000"/>
    <n v="5"/>
    <e v="#REF!"/>
    <n v="2024"/>
    <s v="mayo"/>
  </r>
  <r>
    <s v="031005202421-56"/>
    <n v="3"/>
    <d v="2024-05-10T00:00:00"/>
    <d v="1899-12-30T22:46:00"/>
    <n v="38"/>
    <n v="1"/>
    <x v="10"/>
    <x v="1"/>
    <x v="1"/>
    <m/>
    <n v="3000"/>
    <n v="3000"/>
    <n v="5"/>
    <e v="#REF!"/>
    <n v="2024"/>
    <s v="mayo"/>
  </r>
  <r>
    <s v="031005202421-56"/>
    <n v="3"/>
    <d v="2024-05-10T00:00:00"/>
    <d v="1899-12-30T22:56:00"/>
    <n v="38"/>
    <n v="3"/>
    <x v="10"/>
    <x v="1"/>
    <x v="1"/>
    <m/>
    <n v="3000"/>
    <n v="9000"/>
    <n v="5"/>
    <e v="#REF!"/>
    <n v="2024"/>
    <s v="mayo"/>
  </r>
  <r>
    <s v="031005202421-56"/>
    <n v="3"/>
    <d v="2024-05-10T00:00:00"/>
    <d v="1899-12-30T23:19:00"/>
    <n v="38"/>
    <n v="3"/>
    <x v="10"/>
    <x v="1"/>
    <x v="1"/>
    <m/>
    <n v="3000"/>
    <n v="9000"/>
    <n v="5"/>
    <e v="#REF!"/>
    <n v="2024"/>
    <s v="mayo"/>
  </r>
  <r>
    <s v="031005202421-56"/>
    <n v="3"/>
    <d v="2024-05-10T00:00:00"/>
    <d v="1899-12-30T23:19:00"/>
    <n v="42"/>
    <n v="1"/>
    <x v="3"/>
    <x v="1"/>
    <x v="1"/>
    <m/>
    <n v="5000"/>
    <n v="5000"/>
    <n v="5"/>
    <e v="#REF!"/>
    <n v="2024"/>
    <s v="mayo"/>
  </r>
  <r>
    <s v="031005202421-56"/>
    <n v="3"/>
    <d v="2024-05-10T00:00:00"/>
    <d v="1899-12-30T23:22:00"/>
    <n v="92"/>
    <n v="2"/>
    <x v="48"/>
    <x v="1"/>
    <x v="1"/>
    <m/>
    <n v="5000"/>
    <n v="10000"/>
    <n v="5"/>
    <e v="#REF!"/>
    <n v="2024"/>
    <s v="mayo"/>
  </r>
  <r>
    <s v="031005202421-56"/>
    <n v="3"/>
    <d v="2024-05-10T00:00:00"/>
    <d v="1899-12-30T23:42:00"/>
    <n v="38"/>
    <n v="3"/>
    <x v="10"/>
    <x v="1"/>
    <x v="1"/>
    <m/>
    <n v="3000"/>
    <n v="9000"/>
    <n v="5"/>
    <e v="#REF!"/>
    <n v="2024"/>
    <s v="mayo"/>
  </r>
  <r>
    <s v="031005202421-56"/>
    <n v="3"/>
    <d v="2024-05-11T00:00:00"/>
    <d v="1899-12-30T00:01:00"/>
    <n v="92"/>
    <n v="1"/>
    <x v="48"/>
    <x v="1"/>
    <x v="1"/>
    <m/>
    <n v="5000"/>
    <n v="5000"/>
    <n v="5"/>
    <e v="#REF!"/>
    <n v="2024"/>
    <s v="mayo"/>
  </r>
  <r>
    <s v="031005202421-56"/>
    <n v="3"/>
    <d v="2024-05-11T00:00:00"/>
    <d v="1899-12-30T00:01:00"/>
    <n v="38"/>
    <n v="3"/>
    <x v="10"/>
    <x v="1"/>
    <x v="1"/>
    <m/>
    <n v="3000"/>
    <n v="9000"/>
    <n v="5"/>
    <e v="#REF!"/>
    <n v="2024"/>
    <s v="mayo"/>
  </r>
  <r>
    <s v="031005202421-56"/>
    <n v="3"/>
    <d v="2024-05-11T00:00:00"/>
    <d v="1899-12-30T00:03:00"/>
    <n v="38"/>
    <n v="3"/>
    <x v="10"/>
    <x v="1"/>
    <x v="1"/>
    <m/>
    <n v="3000"/>
    <n v="9000"/>
    <n v="5"/>
    <e v="#REF!"/>
    <n v="2024"/>
    <s v="mayo"/>
  </r>
  <r>
    <s v="031005202421-56"/>
    <n v="3"/>
    <d v="2024-05-11T00:00:00"/>
    <d v="1899-12-30T00:36:00"/>
    <n v="42"/>
    <n v="1"/>
    <x v="3"/>
    <x v="1"/>
    <x v="1"/>
    <m/>
    <n v="5000"/>
    <n v="5000"/>
    <n v="5"/>
    <e v="#REF!"/>
    <n v="2024"/>
    <s v="mayo"/>
  </r>
  <r>
    <s v="031005202421-56"/>
    <n v="3"/>
    <d v="2024-05-11T00:00:00"/>
    <d v="1899-12-30T00:53:00"/>
    <n v="38"/>
    <n v="3"/>
    <x v="10"/>
    <x v="1"/>
    <x v="1"/>
    <m/>
    <n v="3000"/>
    <n v="9000"/>
    <n v="5"/>
    <e v="#REF!"/>
    <n v="2024"/>
    <s v="mayo"/>
  </r>
  <r>
    <s v="031005202421-56"/>
    <n v="3"/>
    <d v="2024-05-11T00:00:00"/>
    <d v="1899-12-30T00:53:00"/>
    <n v="42"/>
    <n v="1"/>
    <x v="3"/>
    <x v="1"/>
    <x v="1"/>
    <m/>
    <n v="5000"/>
    <n v="5000"/>
    <n v="5"/>
    <e v="#REF!"/>
    <n v="2024"/>
    <s v="mayo"/>
  </r>
  <r>
    <s v="091105202400-24"/>
    <n v="9"/>
    <d v="2024-05-11T00:00:00"/>
    <d v="1899-12-30T00:24:00"/>
    <n v="90"/>
    <n v="1"/>
    <x v="11"/>
    <x v="2"/>
    <x v="4"/>
    <m/>
    <n v="17000"/>
    <n v="17000"/>
    <n v="5"/>
    <e v="#REF!"/>
    <n v="2024"/>
    <s v="mayo"/>
  </r>
  <r>
    <s v="171105202400-53"/>
    <n v="17"/>
    <d v="2024-05-11T00:00:00"/>
    <d v="1899-12-30T00:53:00"/>
    <n v="44"/>
    <n v="1"/>
    <x v="15"/>
    <x v="1"/>
    <x v="1"/>
    <m/>
    <n v="4000"/>
    <n v="4000"/>
    <n v="5"/>
    <e v="#REF!"/>
    <n v="2024"/>
    <s v="mayo"/>
  </r>
  <r>
    <s v="021005202423-06"/>
    <n v="2"/>
    <d v="2024-05-11T00:00:00"/>
    <d v="1899-12-30T00:58:00"/>
    <n v="38"/>
    <n v="2"/>
    <x v="10"/>
    <x v="1"/>
    <x v="1"/>
    <m/>
    <n v="3000"/>
    <n v="6000"/>
    <n v="5"/>
    <e v="#REF!"/>
    <n v="2024"/>
    <s v="mayo"/>
  </r>
  <r>
    <s v="091105202401-05"/>
    <n v="9"/>
    <d v="2024-05-11T00:00:00"/>
    <d v="1899-12-30T01:05:00"/>
    <n v="42"/>
    <n v="1"/>
    <x v="3"/>
    <x v="1"/>
    <x v="1"/>
    <m/>
    <n v="5000"/>
    <n v="5000"/>
    <n v="5"/>
    <e v="#REF!"/>
    <n v="2024"/>
    <s v="mayo"/>
  </r>
  <r>
    <s v="091105202401-05"/>
    <n v="9"/>
    <d v="2024-05-11T00:00:00"/>
    <d v="1899-12-30T01:05:00"/>
    <n v="44"/>
    <n v="1"/>
    <x v="15"/>
    <x v="1"/>
    <x v="1"/>
    <m/>
    <n v="4000"/>
    <n v="4000"/>
    <n v="5"/>
    <e v="#REF!"/>
    <n v="2024"/>
    <s v="mayo"/>
  </r>
  <r>
    <s v="091105202401-05"/>
    <n v="9"/>
    <d v="2024-05-11T00:00:00"/>
    <d v="1899-12-30T01:57:00"/>
    <n v="92"/>
    <n v="3"/>
    <x v="48"/>
    <x v="1"/>
    <x v="1"/>
    <m/>
    <n v="5000"/>
    <n v="15000"/>
    <n v="5"/>
    <e v="#REF!"/>
    <n v="2024"/>
    <s v="mayo"/>
  </r>
  <r>
    <s v="091105202401-05"/>
    <n v="9"/>
    <d v="2024-05-11T00:00:00"/>
    <d v="1899-12-30T01:57:00"/>
    <n v="29"/>
    <n v="1"/>
    <x v="6"/>
    <x v="1"/>
    <x v="3"/>
    <m/>
    <n v="2000"/>
    <n v="2000"/>
    <n v="5"/>
    <e v="#REF!"/>
    <n v="2024"/>
    <s v="mayo"/>
  </r>
  <r>
    <s v="091105202401-05"/>
    <n v="9"/>
    <d v="2024-05-11T00:00:00"/>
    <d v="1899-12-30T01:57:00"/>
    <n v="34"/>
    <n v="1"/>
    <x v="38"/>
    <x v="1"/>
    <x v="3"/>
    <m/>
    <n v="10000"/>
    <n v="10000"/>
    <n v="5"/>
    <e v="#REF!"/>
    <n v="2024"/>
    <s v="mayo"/>
  </r>
  <r>
    <s v="091105202402-23"/>
    <n v="9"/>
    <d v="2024-05-11T00:00:00"/>
    <d v="1899-12-30T02:23:00"/>
    <n v="90"/>
    <n v="1"/>
    <x v="11"/>
    <x v="2"/>
    <x v="4"/>
    <m/>
    <n v="17000"/>
    <n v="17000"/>
    <n v="5"/>
    <e v="#REF!"/>
    <n v="2024"/>
    <s v="mayo"/>
  </r>
  <r>
    <s v="031105202401-02"/>
    <n v="3"/>
    <d v="2024-05-11T00:00:00"/>
    <d v="1899-12-30T01:02:00"/>
    <n v="38"/>
    <n v="1"/>
    <x v="10"/>
    <x v="1"/>
    <x v="1"/>
    <m/>
    <n v="3000"/>
    <n v="3000"/>
    <n v="5"/>
    <e v="#REF!"/>
    <n v="2024"/>
    <s v="mayo"/>
  </r>
  <r>
    <s v="031105202401-02"/>
    <n v="3"/>
    <d v="2024-05-11T00:00:00"/>
    <d v="1899-12-30T01:02:00"/>
    <n v="38"/>
    <n v="1"/>
    <x v="10"/>
    <x v="1"/>
    <x v="1"/>
    <m/>
    <n v="3000"/>
    <n v="3000"/>
    <n v="5"/>
    <e v="#REF!"/>
    <n v="2024"/>
    <s v="mayo"/>
  </r>
  <r>
    <s v="031105202401-02"/>
    <n v="3"/>
    <d v="2024-05-11T00:00:00"/>
    <d v="1899-12-30T01:02:00"/>
    <n v="42"/>
    <n v="1"/>
    <x v="3"/>
    <x v="1"/>
    <x v="1"/>
    <m/>
    <n v="5000"/>
    <n v="5000"/>
    <n v="5"/>
    <e v="#REF!"/>
    <n v="2024"/>
    <s v="mayo"/>
  </r>
  <r>
    <s v="031105202401-02"/>
    <n v="3"/>
    <d v="2024-05-11T00:00:00"/>
    <d v="1899-12-30T01:02:00"/>
    <n v="38"/>
    <n v="2"/>
    <x v="10"/>
    <x v="1"/>
    <x v="1"/>
    <m/>
    <n v="3000"/>
    <n v="6000"/>
    <n v="5"/>
    <e v="#REF!"/>
    <n v="2024"/>
    <s v="mayo"/>
  </r>
  <r>
    <s v="031105202401-02"/>
    <n v="3"/>
    <d v="2024-05-11T00:00:00"/>
    <d v="1899-12-30T01:02:00"/>
    <n v="42"/>
    <n v="1"/>
    <x v="3"/>
    <x v="1"/>
    <x v="1"/>
    <m/>
    <n v="5000"/>
    <n v="5000"/>
    <n v="5"/>
    <e v="#REF!"/>
    <n v="2024"/>
    <s v="mayo"/>
  </r>
  <r>
    <s v="031105202401-02"/>
    <n v="3"/>
    <d v="2024-05-11T00:00:00"/>
    <d v="1899-12-30T01:02:00"/>
    <n v="38"/>
    <n v="1"/>
    <x v="10"/>
    <x v="1"/>
    <x v="1"/>
    <m/>
    <n v="3000"/>
    <n v="3000"/>
    <n v="5"/>
    <e v="#REF!"/>
    <n v="2024"/>
    <s v="mayo"/>
  </r>
  <r>
    <s v="031105202401-02"/>
    <n v="3"/>
    <d v="2024-05-11T00:00:00"/>
    <d v="1899-12-30T01:02:00"/>
    <n v="38"/>
    <n v="1"/>
    <x v="10"/>
    <x v="1"/>
    <x v="1"/>
    <m/>
    <n v="3000"/>
    <n v="3000"/>
    <n v="5"/>
    <e v="#REF!"/>
    <n v="2024"/>
    <s v="mayo"/>
  </r>
  <r>
    <s v="031105202401-02"/>
    <n v="3"/>
    <d v="2024-05-11T00:00:00"/>
    <d v="1899-12-30T01:03:00"/>
    <n v="38"/>
    <n v="3"/>
    <x v="10"/>
    <x v="1"/>
    <x v="1"/>
    <m/>
    <n v="3000"/>
    <n v="9000"/>
    <n v="5"/>
    <e v="#REF!"/>
    <n v="2024"/>
    <s v="mayo"/>
  </r>
  <r>
    <s v="031105202401-02"/>
    <n v="3"/>
    <d v="2024-05-11T00:00:00"/>
    <d v="1899-12-30T01:03:00"/>
    <n v="38"/>
    <n v="3"/>
    <x v="10"/>
    <x v="1"/>
    <x v="1"/>
    <m/>
    <n v="3000"/>
    <n v="9000"/>
    <n v="5"/>
    <e v="#REF!"/>
    <n v="2024"/>
    <s v="mayo"/>
  </r>
  <r>
    <s v="031105202401-02"/>
    <n v="3"/>
    <d v="2024-05-11T00:00:00"/>
    <d v="1899-12-30T01:03:00"/>
    <n v="42"/>
    <n v="1"/>
    <x v="3"/>
    <x v="1"/>
    <x v="1"/>
    <m/>
    <n v="5000"/>
    <n v="5000"/>
    <n v="5"/>
    <e v="#REF!"/>
    <n v="2024"/>
    <s v="mayo"/>
  </r>
  <r>
    <s v="031105202401-02"/>
    <n v="3"/>
    <d v="2024-05-11T00:00:00"/>
    <d v="1899-12-30T01:03:00"/>
    <n v="38"/>
    <n v="3"/>
    <x v="10"/>
    <x v="1"/>
    <x v="1"/>
    <m/>
    <n v="3000"/>
    <n v="9000"/>
    <n v="5"/>
    <e v="#REF!"/>
    <n v="2024"/>
    <s v="mayo"/>
  </r>
  <r>
    <s v="031105202401-02"/>
    <n v="3"/>
    <d v="2024-05-11T00:00:00"/>
    <d v="1899-12-30T01:03:00"/>
    <n v="38"/>
    <n v="3"/>
    <x v="10"/>
    <x v="1"/>
    <x v="1"/>
    <m/>
    <n v="3000"/>
    <n v="9000"/>
    <n v="5"/>
    <e v="#REF!"/>
    <n v="2024"/>
    <s v="mayo"/>
  </r>
  <r>
    <s v="031105202401-02"/>
    <n v="3"/>
    <d v="2024-05-11T00:00:00"/>
    <d v="1899-12-30T01:04:00"/>
    <n v="42"/>
    <n v="1"/>
    <x v="3"/>
    <x v="1"/>
    <x v="1"/>
    <m/>
    <n v="5000"/>
    <n v="5000"/>
    <n v="5"/>
    <e v="#REF!"/>
    <n v="2024"/>
    <s v="mayo"/>
  </r>
  <r>
    <s v="031105202401-02"/>
    <n v="3"/>
    <d v="2024-05-11T00:00:00"/>
    <d v="1899-12-30T01:04:00"/>
    <n v="38"/>
    <n v="3"/>
    <x v="10"/>
    <x v="1"/>
    <x v="1"/>
    <m/>
    <n v="3000"/>
    <n v="9000"/>
    <n v="5"/>
    <e v="#REF!"/>
    <n v="2024"/>
    <s v="mayo"/>
  </r>
  <r>
    <s v="031105202401-02"/>
    <n v="3"/>
    <d v="2024-05-11T00:00:00"/>
    <d v="1899-12-30T01:04:00"/>
    <n v="34"/>
    <n v="1"/>
    <x v="38"/>
    <x v="1"/>
    <x v="3"/>
    <m/>
    <n v="10000"/>
    <n v="10000"/>
    <n v="5"/>
    <e v="#REF!"/>
    <n v="2024"/>
    <s v="mayo"/>
  </r>
  <r>
    <s v="031105202401-02"/>
    <n v="3"/>
    <d v="2024-05-11T00:00:00"/>
    <d v="1899-12-30T01:05:00"/>
    <n v="50"/>
    <n v="1"/>
    <x v="22"/>
    <x v="2"/>
    <x v="5"/>
    <m/>
    <n v="90000"/>
    <n v="90000"/>
    <n v="5"/>
    <e v="#REF!"/>
    <n v="2024"/>
    <s v="mayo"/>
  </r>
  <r>
    <s v="031105202401-02"/>
    <n v="3"/>
    <d v="2024-05-11T00:00:00"/>
    <d v="1899-12-30T01:53:00"/>
    <n v="38"/>
    <n v="1"/>
    <x v="10"/>
    <x v="1"/>
    <x v="1"/>
    <m/>
    <n v="3000"/>
    <n v="3000"/>
    <n v="5"/>
    <e v="#REF!"/>
    <n v="2024"/>
    <s v="mayo"/>
  </r>
  <r>
    <s v="031105202401-02"/>
    <n v="3"/>
    <d v="2024-05-11T00:00:00"/>
    <d v="1899-12-30T01:58:00"/>
    <n v="38"/>
    <n v="1"/>
    <x v="10"/>
    <x v="1"/>
    <x v="1"/>
    <m/>
    <n v="3000"/>
    <n v="3000"/>
    <n v="5"/>
    <e v="#REF!"/>
    <n v="2024"/>
    <s v="mayo"/>
  </r>
  <r>
    <s v="051105202418-11"/>
    <n v="5"/>
    <d v="2024-05-11T00:00:00"/>
    <d v="1899-12-30T18:11:00"/>
    <n v="40"/>
    <n v="1"/>
    <x v="29"/>
    <x v="1"/>
    <x v="1"/>
    <m/>
    <n v="3500"/>
    <n v="3500"/>
    <n v="5"/>
    <e v="#REF!"/>
    <n v="2024"/>
    <s v="mayo"/>
  </r>
  <r>
    <s v="051105202418-11"/>
    <n v="5"/>
    <d v="2024-05-11T00:00:00"/>
    <d v="1899-12-30T18:11:00"/>
    <n v="30"/>
    <n v="1"/>
    <x v="41"/>
    <x v="1"/>
    <x v="3"/>
    <m/>
    <n v="4000"/>
    <n v="4000"/>
    <n v="5"/>
    <e v="#REF!"/>
    <n v="2024"/>
    <s v="mayo"/>
  </r>
  <r>
    <s v="171105202418-11"/>
    <n v="17"/>
    <d v="2024-05-11T00:00:00"/>
    <d v="1899-12-30T18:11:00"/>
    <n v="42"/>
    <n v="1"/>
    <x v="3"/>
    <x v="1"/>
    <x v="1"/>
    <m/>
    <n v="5000"/>
    <n v="5000"/>
    <n v="5"/>
    <e v="#REF!"/>
    <n v="2024"/>
    <s v="mayo"/>
  </r>
  <r>
    <s v="171105202418-11"/>
    <n v="17"/>
    <d v="2024-05-11T00:00:00"/>
    <d v="1899-12-30T18:11:00"/>
    <n v="44"/>
    <n v="1"/>
    <x v="15"/>
    <x v="1"/>
    <x v="1"/>
    <m/>
    <n v="4000"/>
    <n v="4000"/>
    <n v="5"/>
    <e v="#REF!"/>
    <n v="2024"/>
    <s v="mayo"/>
  </r>
  <r>
    <s v="171105202418-11"/>
    <n v="17"/>
    <d v="2024-05-11T00:00:00"/>
    <d v="1899-12-30T18:11:00"/>
    <n v="47"/>
    <n v="2"/>
    <x v="13"/>
    <x v="1"/>
    <x v="1"/>
    <m/>
    <n v="2000"/>
    <n v="4000"/>
    <n v="5"/>
    <e v="#REF!"/>
    <n v="2024"/>
    <s v="mayo"/>
  </r>
  <r>
    <s v="171105202419-03"/>
    <n v="17"/>
    <d v="2024-05-11T00:00:00"/>
    <d v="1899-12-30T19:03:00"/>
    <n v="20"/>
    <n v="1"/>
    <x v="24"/>
    <x v="1"/>
    <x v="2"/>
    <m/>
    <n v="10000"/>
    <n v="10000"/>
    <n v="5"/>
    <e v="#REF!"/>
    <n v="2024"/>
    <s v="mayo"/>
  </r>
  <r>
    <s v="171105202419-03"/>
    <n v="17"/>
    <d v="2024-05-11T00:00:00"/>
    <d v="1899-12-30T19:40:00"/>
    <n v="29"/>
    <n v="1"/>
    <x v="6"/>
    <x v="1"/>
    <x v="3"/>
    <m/>
    <n v="2000"/>
    <n v="2000"/>
    <n v="5"/>
    <e v="#REF!"/>
    <n v="2024"/>
    <s v="mayo"/>
  </r>
  <r>
    <s v="051105202419-41"/>
    <n v="5"/>
    <d v="2024-05-11T00:00:00"/>
    <d v="1899-12-30T19:41:00"/>
    <n v="39"/>
    <n v="2"/>
    <x v="16"/>
    <x v="1"/>
    <x v="1"/>
    <m/>
    <n v="4000"/>
    <n v="8000"/>
    <n v="5"/>
    <e v="#REF!"/>
    <n v="2024"/>
    <s v="mayo"/>
  </r>
  <r>
    <s v="021105202420-14"/>
    <n v="2"/>
    <d v="2024-05-11T00:00:00"/>
    <d v="1899-12-30T20:14:00"/>
    <n v="39"/>
    <n v="1"/>
    <x v="16"/>
    <x v="1"/>
    <x v="1"/>
    <m/>
    <n v="4000"/>
    <n v="4000"/>
    <n v="5"/>
    <e v="#REF!"/>
    <n v="2024"/>
    <s v="mayo"/>
  </r>
  <r>
    <s v="021105202420-14"/>
    <n v="2"/>
    <d v="2024-05-11T00:00:00"/>
    <d v="1899-12-30T20:14:00"/>
    <n v="47"/>
    <n v="1"/>
    <x v="13"/>
    <x v="1"/>
    <x v="1"/>
    <m/>
    <n v="2000"/>
    <n v="2000"/>
    <n v="5"/>
    <e v="#REF!"/>
    <n v="2024"/>
    <s v="mayo"/>
  </r>
  <r>
    <s v="021105202420-14"/>
    <n v="2"/>
    <d v="2024-05-11T00:00:00"/>
    <d v="1899-12-30T20:15:00"/>
    <n v="7"/>
    <n v="1"/>
    <x v="2"/>
    <x v="1"/>
    <x v="0"/>
    <m/>
    <n v="12000"/>
    <n v="12000"/>
    <n v="5"/>
    <e v="#REF!"/>
    <n v="2024"/>
    <s v="mayo"/>
  </r>
  <r>
    <s v="031105202421-41"/>
    <n v="3"/>
    <d v="2024-05-11T00:00:00"/>
    <d v="1899-12-30T21:41:00"/>
    <n v="40"/>
    <n v="6"/>
    <x v="29"/>
    <x v="1"/>
    <x v="1"/>
    <m/>
    <n v="3500"/>
    <n v="21000"/>
    <n v="5"/>
    <e v="#REF!"/>
    <n v="2024"/>
    <s v="mayo"/>
  </r>
  <r>
    <s v="181105202421-14"/>
    <n v="18"/>
    <d v="2024-05-11T00:00:00"/>
    <d v="1899-12-30T21:14:00"/>
    <n v="38"/>
    <n v="1"/>
    <x v="10"/>
    <x v="1"/>
    <x v="1"/>
    <m/>
    <n v="3000"/>
    <n v="3000"/>
    <n v="5"/>
    <e v="#REF!"/>
    <n v="2024"/>
    <s v="mayo"/>
  </r>
  <r>
    <s v="181105202421-14"/>
    <n v="18"/>
    <d v="2024-05-11T00:00:00"/>
    <d v="1899-12-30T21:36:00"/>
    <n v="38"/>
    <n v="1"/>
    <x v="10"/>
    <x v="1"/>
    <x v="1"/>
    <m/>
    <n v="3000"/>
    <n v="3000"/>
    <n v="5"/>
    <e v="#REF!"/>
    <n v="2024"/>
    <s v="mayo"/>
  </r>
  <r>
    <s v="181105202421-14"/>
    <n v="18"/>
    <d v="2024-05-11T00:00:00"/>
    <d v="1899-12-30T22:02:00"/>
    <n v="38"/>
    <n v="1"/>
    <x v="10"/>
    <x v="1"/>
    <x v="1"/>
    <m/>
    <n v="3000"/>
    <n v="3000"/>
    <n v="5"/>
    <e v="#REF!"/>
    <n v="2024"/>
    <s v="mayo"/>
  </r>
  <r>
    <s v="171105202421-10"/>
    <n v="17"/>
    <d v="2024-05-11T00:00:00"/>
    <d v="1899-12-30T21:10:00"/>
    <n v="39"/>
    <n v="3"/>
    <x v="16"/>
    <x v="1"/>
    <x v="1"/>
    <m/>
    <n v="4000"/>
    <n v="12000"/>
    <n v="5"/>
    <e v="#REF!"/>
    <n v="2024"/>
    <s v="mayo"/>
  </r>
  <r>
    <s v="171105202421-10"/>
    <n v="17"/>
    <d v="2024-05-11T00:00:00"/>
    <d v="1899-12-30T21:32:00"/>
    <n v="39"/>
    <n v="1"/>
    <x v="16"/>
    <x v="1"/>
    <x v="1"/>
    <m/>
    <n v="4000"/>
    <n v="4000"/>
    <n v="5"/>
    <e v="#REF!"/>
    <n v="2024"/>
    <s v="mayo"/>
  </r>
  <r>
    <s v="171105202421-10"/>
    <n v="17"/>
    <d v="2024-05-11T00:00:00"/>
    <d v="1899-12-30T22:06:00"/>
    <n v="39"/>
    <n v="1"/>
    <x v="16"/>
    <x v="1"/>
    <x v="1"/>
    <m/>
    <n v="4000"/>
    <n v="4000"/>
    <n v="5"/>
    <e v="#REF!"/>
    <n v="2024"/>
    <s v="mayo"/>
  </r>
  <r>
    <s v="171105202421-10"/>
    <n v="17"/>
    <d v="2024-05-11T00:00:00"/>
    <d v="1899-12-30T22:34:00"/>
    <n v="39"/>
    <n v="1"/>
    <x v="16"/>
    <x v="1"/>
    <x v="1"/>
    <m/>
    <n v="4000"/>
    <n v="4000"/>
    <n v="5"/>
    <e v="#REF!"/>
    <n v="2024"/>
    <s v="mayo"/>
  </r>
  <r>
    <s v="031105202421-53"/>
    <n v="3"/>
    <d v="2024-05-11T00:00:00"/>
    <d v="1899-12-30T21:53:00"/>
    <n v="38"/>
    <n v="1"/>
    <x v="10"/>
    <x v="1"/>
    <x v="1"/>
    <m/>
    <n v="3000"/>
    <n v="3000"/>
    <n v="5"/>
    <e v="#REF!"/>
    <n v="2024"/>
    <s v="mayo"/>
  </r>
  <r>
    <s v="031105202421-53"/>
    <n v="3"/>
    <d v="2024-05-11T00:00:00"/>
    <d v="1899-12-30T21:54:00"/>
    <n v="29"/>
    <n v="1"/>
    <x v="6"/>
    <x v="1"/>
    <x v="3"/>
    <m/>
    <n v="2000"/>
    <n v="2000"/>
    <n v="5"/>
    <e v="#REF!"/>
    <n v="2024"/>
    <s v="mayo"/>
  </r>
  <r>
    <s v="031105202421-53"/>
    <n v="3"/>
    <d v="2024-05-11T00:00:00"/>
    <d v="1899-12-30T21:55:00"/>
    <n v="38"/>
    <n v="1"/>
    <x v="10"/>
    <x v="1"/>
    <x v="1"/>
    <m/>
    <n v="3000"/>
    <n v="3000"/>
    <n v="5"/>
    <e v="#REF!"/>
    <n v="2024"/>
    <s v="mayo"/>
  </r>
  <r>
    <s v="031105202421-53"/>
    <n v="3"/>
    <d v="2024-05-11T00:00:00"/>
    <d v="1899-12-30T22:17:00"/>
    <n v="38"/>
    <n v="2"/>
    <x v="10"/>
    <x v="1"/>
    <x v="1"/>
    <m/>
    <n v="3000"/>
    <n v="6000"/>
    <n v="5"/>
    <e v="#REF!"/>
    <n v="2024"/>
    <s v="mayo"/>
  </r>
  <r>
    <s v="091105202419-41"/>
    <n v="9"/>
    <d v="2024-05-11T00:00:00"/>
    <d v="1899-12-30T19:41:00"/>
    <n v="39"/>
    <n v="2"/>
    <x v="16"/>
    <x v="1"/>
    <x v="1"/>
    <m/>
    <n v="4000"/>
    <n v="8000"/>
    <n v="5"/>
    <e v="#REF!"/>
    <n v="2024"/>
    <s v="mayo"/>
  </r>
  <r>
    <s v="091105202419-41"/>
    <n v="9"/>
    <d v="2024-05-11T00:00:00"/>
    <d v="1899-12-30T19:41:00"/>
    <n v="42"/>
    <n v="2"/>
    <x v="3"/>
    <x v="1"/>
    <x v="1"/>
    <m/>
    <n v="5000"/>
    <n v="10000"/>
    <n v="5"/>
    <e v="#REF!"/>
    <n v="2024"/>
    <s v="mayo"/>
  </r>
  <r>
    <s v="011105202422-11"/>
    <n v="1"/>
    <d v="2024-05-11T00:00:00"/>
    <d v="1899-12-30T22:11:00"/>
    <n v="38"/>
    <n v="1"/>
    <x v="10"/>
    <x v="1"/>
    <x v="1"/>
    <m/>
    <n v="3000"/>
    <n v="3000"/>
    <n v="5"/>
    <e v="#REF!"/>
    <n v="2024"/>
    <s v="mayo"/>
  </r>
  <r>
    <s v="011105202422-11"/>
    <n v="1"/>
    <d v="2024-05-11T00:00:00"/>
    <d v="1899-12-30T22:11:00"/>
    <n v="15"/>
    <n v="1"/>
    <x v="4"/>
    <x v="1"/>
    <x v="2"/>
    <m/>
    <n v="12000"/>
    <n v="12000"/>
    <n v="5"/>
    <e v="#REF!"/>
    <n v="2024"/>
    <s v="mayo"/>
  </r>
  <r>
    <s v="011105202422-11"/>
    <n v="1"/>
    <d v="2024-05-11T00:00:00"/>
    <d v="1899-12-30T22:16:00"/>
    <n v="38"/>
    <n v="1"/>
    <x v="10"/>
    <x v="1"/>
    <x v="1"/>
    <m/>
    <n v="3000"/>
    <n v="3000"/>
    <n v="5"/>
    <e v="#REF!"/>
    <n v="2024"/>
    <s v="mayo"/>
  </r>
  <r>
    <s v="011105202422-11"/>
    <n v="1"/>
    <d v="2024-05-11T00:00:00"/>
    <d v="1899-12-30T22:33:00"/>
    <n v="38"/>
    <n v="1"/>
    <x v="10"/>
    <x v="1"/>
    <x v="1"/>
    <m/>
    <n v="3000"/>
    <n v="3000"/>
    <n v="5"/>
    <e v="#REF!"/>
    <n v="2024"/>
    <s v="mayo"/>
  </r>
  <r>
    <s v="011105202422-11"/>
    <n v="1"/>
    <d v="2024-05-11T00:00:00"/>
    <d v="1899-12-30T22:51:00"/>
    <n v="38"/>
    <n v="1"/>
    <x v="10"/>
    <x v="1"/>
    <x v="1"/>
    <m/>
    <n v="3000"/>
    <n v="3000"/>
    <n v="5"/>
    <e v="#REF!"/>
    <n v="2024"/>
    <s v="mayo"/>
  </r>
  <r>
    <s v="011105202422-11"/>
    <n v="1"/>
    <d v="2024-05-11T00:00:00"/>
    <d v="1899-12-30T22:51:00"/>
    <n v="21"/>
    <n v="2"/>
    <x v="49"/>
    <x v="1"/>
    <x v="6"/>
    <m/>
    <n v="6000"/>
    <n v="12000"/>
    <n v="5"/>
    <e v="#REF!"/>
    <n v="2024"/>
    <s v="mayo"/>
  </r>
  <r>
    <s v="011105202422-11"/>
    <n v="1"/>
    <d v="2024-05-11T00:00:00"/>
    <d v="1899-12-30T22:54:00"/>
    <n v="38"/>
    <n v="1"/>
    <x v="10"/>
    <x v="1"/>
    <x v="1"/>
    <m/>
    <n v="3000"/>
    <n v="3000"/>
    <n v="5"/>
    <e v="#REF!"/>
    <n v="2024"/>
    <s v="mayo"/>
  </r>
  <r>
    <s v="011105202422-11"/>
    <n v="1"/>
    <d v="2024-05-11T00:00:00"/>
    <d v="1899-12-30T23:09:00"/>
    <n v="38"/>
    <n v="1"/>
    <x v="10"/>
    <x v="1"/>
    <x v="1"/>
    <m/>
    <n v="3000"/>
    <n v="3000"/>
    <n v="5"/>
    <e v="#REF!"/>
    <n v="2024"/>
    <s v="mayo"/>
  </r>
  <r>
    <s v="011105202422-11"/>
    <n v="1"/>
    <d v="2024-05-11T00:00:00"/>
    <d v="1899-12-30T23:17:00"/>
    <n v="38"/>
    <n v="1"/>
    <x v="10"/>
    <x v="1"/>
    <x v="1"/>
    <m/>
    <n v="3000"/>
    <n v="3000"/>
    <n v="5"/>
    <e v="#REF!"/>
    <n v="2024"/>
    <s v="mayo"/>
  </r>
  <r>
    <s v="071105202422-35"/>
    <n v="7"/>
    <d v="2024-05-11T00:00:00"/>
    <d v="1899-12-30T22:35:00"/>
    <n v="39"/>
    <n v="1"/>
    <x v="16"/>
    <x v="1"/>
    <x v="1"/>
    <m/>
    <n v="4000"/>
    <n v="4000"/>
    <n v="5"/>
    <e v="#REF!"/>
    <n v="2024"/>
    <s v="mayo"/>
  </r>
  <r>
    <s v="071105202422-35"/>
    <n v="7"/>
    <d v="2024-05-11T00:00:00"/>
    <d v="1899-12-30T22:35:00"/>
    <n v="5"/>
    <n v="1"/>
    <x v="55"/>
    <x v="1"/>
    <x v="0"/>
    <m/>
    <n v="15000"/>
    <n v="15000"/>
    <n v="5"/>
    <e v="#REF!"/>
    <n v="2024"/>
    <s v="mayo"/>
  </r>
  <r>
    <s v="071105202422-35"/>
    <n v="7"/>
    <d v="2024-05-11T00:00:00"/>
    <d v="1899-12-30T23:06:00"/>
    <n v="39"/>
    <n v="1"/>
    <x v="16"/>
    <x v="1"/>
    <x v="1"/>
    <m/>
    <n v="4000"/>
    <n v="4000"/>
    <n v="5"/>
    <e v="#REF!"/>
    <n v="2024"/>
    <s v="mayo"/>
  </r>
  <r>
    <s v="051105202421-06"/>
    <n v="5"/>
    <d v="2024-05-11T00:00:00"/>
    <d v="1899-12-30T21:06:00"/>
    <n v="42"/>
    <n v="1"/>
    <x v="3"/>
    <x v="1"/>
    <x v="1"/>
    <m/>
    <n v="5000"/>
    <n v="5000"/>
    <n v="5"/>
    <e v="#REF!"/>
    <n v="2024"/>
    <s v="mayo"/>
  </r>
  <r>
    <s v="051105202421-06"/>
    <n v="5"/>
    <d v="2024-05-11T00:00:00"/>
    <d v="1899-12-30T21:06:00"/>
    <n v="38"/>
    <n v="1"/>
    <x v="10"/>
    <x v="1"/>
    <x v="1"/>
    <m/>
    <n v="3000"/>
    <n v="3000"/>
    <n v="5"/>
    <e v="#REF!"/>
    <n v="2024"/>
    <s v="mayo"/>
  </r>
  <r>
    <s v="051105202421-06"/>
    <n v="5"/>
    <d v="2024-05-11T00:00:00"/>
    <d v="1899-12-30T21:06:00"/>
    <n v="44"/>
    <n v="4"/>
    <x v="15"/>
    <x v="1"/>
    <x v="1"/>
    <m/>
    <n v="4000"/>
    <n v="16000"/>
    <n v="5"/>
    <e v="#REF!"/>
    <n v="2024"/>
    <s v="mayo"/>
  </r>
  <r>
    <s v="051105202421-06"/>
    <n v="5"/>
    <d v="2024-05-11T00:00:00"/>
    <d v="1899-12-30T21:06:00"/>
    <n v="47"/>
    <n v="4"/>
    <x v="13"/>
    <x v="1"/>
    <x v="1"/>
    <m/>
    <n v="2000"/>
    <n v="8000"/>
    <n v="5"/>
    <e v="#REF!"/>
    <n v="2024"/>
    <s v="mayo"/>
  </r>
  <r>
    <s v="051105202421-06"/>
    <n v="5"/>
    <d v="2024-05-11T00:00:00"/>
    <d v="1899-12-30T21:30:00"/>
    <n v="46"/>
    <n v="1"/>
    <x v="17"/>
    <x v="1"/>
    <x v="1"/>
    <m/>
    <n v="3000"/>
    <n v="3000"/>
    <n v="5"/>
    <e v="#REF!"/>
    <n v="2024"/>
    <s v="mayo"/>
  </r>
  <r>
    <s v="051105202421-06"/>
    <n v="5"/>
    <d v="2024-05-11T00:00:00"/>
    <d v="1899-12-30T21:30:00"/>
    <n v="42"/>
    <n v="1"/>
    <x v="3"/>
    <x v="1"/>
    <x v="1"/>
    <m/>
    <n v="5000"/>
    <n v="5000"/>
    <n v="5"/>
    <e v="#REF!"/>
    <n v="2024"/>
    <s v="mayo"/>
  </r>
  <r>
    <s v="051105202421-06"/>
    <n v="5"/>
    <d v="2024-05-11T00:00:00"/>
    <d v="1899-12-30T21:31:00"/>
    <n v="44"/>
    <n v="3"/>
    <x v="15"/>
    <x v="1"/>
    <x v="1"/>
    <m/>
    <n v="4000"/>
    <n v="12000"/>
    <n v="5"/>
    <e v="#REF!"/>
    <n v="2024"/>
    <s v="mayo"/>
  </r>
  <r>
    <s v="051105202421-06"/>
    <n v="5"/>
    <d v="2024-05-11T00:00:00"/>
    <d v="1899-12-30T21:49:00"/>
    <n v="46"/>
    <n v="1"/>
    <x v="17"/>
    <x v="1"/>
    <x v="1"/>
    <m/>
    <n v="3000"/>
    <n v="3000"/>
    <n v="5"/>
    <e v="#REF!"/>
    <n v="2024"/>
    <s v="mayo"/>
  </r>
  <r>
    <s v="051105202421-06"/>
    <n v="5"/>
    <d v="2024-05-11T00:00:00"/>
    <d v="1899-12-30T22:34:00"/>
    <n v="42"/>
    <n v="1"/>
    <x v="3"/>
    <x v="1"/>
    <x v="1"/>
    <m/>
    <n v="5000"/>
    <n v="5000"/>
    <n v="5"/>
    <e v="#REF!"/>
    <n v="2024"/>
    <s v="mayo"/>
  </r>
  <r>
    <s v="051105202421-06"/>
    <n v="5"/>
    <d v="2024-05-11T00:00:00"/>
    <d v="1899-12-30T22:34:00"/>
    <n v="46"/>
    <n v="1"/>
    <x v="17"/>
    <x v="1"/>
    <x v="1"/>
    <m/>
    <n v="3000"/>
    <n v="3000"/>
    <n v="5"/>
    <e v="#REF!"/>
    <n v="2024"/>
    <s v="mayo"/>
  </r>
  <r>
    <s v="051105202421-06"/>
    <n v="5"/>
    <d v="2024-05-11T00:00:00"/>
    <d v="1899-12-30T22:34:00"/>
    <n v="44"/>
    <n v="3"/>
    <x v="15"/>
    <x v="1"/>
    <x v="1"/>
    <m/>
    <n v="4000"/>
    <n v="12000"/>
    <n v="5"/>
    <e v="#REF!"/>
    <n v="2024"/>
    <s v="mayo"/>
  </r>
  <r>
    <s v="051105202421-06"/>
    <n v="5"/>
    <d v="2024-05-11T00:00:00"/>
    <d v="1899-12-30T23:04:00"/>
    <n v="46"/>
    <n v="1"/>
    <x v="17"/>
    <x v="1"/>
    <x v="1"/>
    <m/>
    <n v="3000"/>
    <n v="3000"/>
    <n v="5"/>
    <e v="#REF!"/>
    <n v="2024"/>
    <s v="mayo"/>
  </r>
  <r>
    <s v="051105202421-06"/>
    <n v="5"/>
    <d v="2024-05-11T00:00:00"/>
    <d v="1899-12-30T23:04:00"/>
    <n v="42"/>
    <n v="1"/>
    <x v="3"/>
    <x v="1"/>
    <x v="1"/>
    <m/>
    <n v="5000"/>
    <n v="5000"/>
    <n v="5"/>
    <e v="#REF!"/>
    <n v="2024"/>
    <s v="mayo"/>
  </r>
  <r>
    <s v="051105202421-06"/>
    <n v="5"/>
    <d v="2024-05-11T00:00:00"/>
    <d v="1899-12-30T23:04:00"/>
    <n v="44"/>
    <n v="3"/>
    <x v="15"/>
    <x v="1"/>
    <x v="1"/>
    <m/>
    <n v="4000"/>
    <n v="12000"/>
    <n v="5"/>
    <e v="#REF!"/>
    <n v="2024"/>
    <s v="mayo"/>
  </r>
  <r>
    <s v="091105202423-29"/>
    <n v="9"/>
    <d v="2024-05-11T00:00:00"/>
    <d v="1899-12-30T23:29:00"/>
    <n v="38"/>
    <n v="3"/>
    <x v="10"/>
    <x v="1"/>
    <x v="1"/>
    <m/>
    <n v="3000"/>
    <n v="9000"/>
    <n v="5"/>
    <e v="#REF!"/>
    <n v="2024"/>
    <s v="mayo"/>
  </r>
  <r>
    <s v="091105202423-29"/>
    <n v="9"/>
    <d v="2024-05-11T00:00:00"/>
    <d v="1899-12-30T23:29:00"/>
    <n v="20"/>
    <n v="1"/>
    <x v="24"/>
    <x v="1"/>
    <x v="2"/>
    <m/>
    <n v="10000"/>
    <n v="10000"/>
    <n v="5"/>
    <e v="#REF!"/>
    <n v="2024"/>
    <s v="mayo"/>
  </r>
  <r>
    <s v="091105202423-29"/>
    <n v="9"/>
    <d v="2024-05-11T00:00:00"/>
    <d v="1899-12-30T23:38:00"/>
    <n v="38"/>
    <n v="3"/>
    <x v="10"/>
    <x v="1"/>
    <x v="1"/>
    <m/>
    <n v="3000"/>
    <n v="9000"/>
    <n v="5"/>
    <e v="#REF!"/>
    <n v="2024"/>
    <s v="mayo"/>
  </r>
  <r>
    <s v="081105202421-06"/>
    <n v="8"/>
    <d v="2024-05-11T00:00:00"/>
    <d v="1899-12-30T21:06:00"/>
    <n v="46"/>
    <n v="1"/>
    <x v="17"/>
    <x v="1"/>
    <x v="1"/>
    <m/>
    <n v="3000"/>
    <n v="3000"/>
    <n v="5"/>
    <e v="#REF!"/>
    <n v="2024"/>
    <s v="mayo"/>
  </r>
  <r>
    <s v="081105202421-06"/>
    <n v="8"/>
    <d v="2024-05-11T00:00:00"/>
    <d v="1899-12-30T21:06:00"/>
    <n v="91"/>
    <n v="1"/>
    <x v="28"/>
    <x v="1"/>
    <x v="1"/>
    <m/>
    <n v="12000"/>
    <n v="12000"/>
    <n v="5"/>
    <e v="#REF!"/>
    <n v="2024"/>
    <s v="mayo"/>
  </r>
  <r>
    <s v="081105202421-06"/>
    <n v="8"/>
    <d v="2024-05-11T00:00:00"/>
    <d v="1899-12-30T21:06:00"/>
    <n v="47"/>
    <n v="2"/>
    <x v="13"/>
    <x v="1"/>
    <x v="1"/>
    <m/>
    <n v="2000"/>
    <n v="4000"/>
    <n v="5"/>
    <e v="#REF!"/>
    <n v="2024"/>
    <s v="mayo"/>
  </r>
  <r>
    <s v="081105202421-06"/>
    <n v="8"/>
    <d v="2024-05-11T00:00:00"/>
    <d v="1899-12-30T21:45:00"/>
    <n v="46"/>
    <n v="2"/>
    <x v="17"/>
    <x v="1"/>
    <x v="1"/>
    <m/>
    <n v="3000"/>
    <n v="6000"/>
    <n v="5"/>
    <e v="#REF!"/>
    <n v="2024"/>
    <s v="mayo"/>
  </r>
  <r>
    <s v="081105202421-06"/>
    <n v="8"/>
    <d v="2024-05-11T00:00:00"/>
    <d v="1899-12-30T21:45:00"/>
    <n v="47"/>
    <n v="2"/>
    <x v="13"/>
    <x v="1"/>
    <x v="1"/>
    <m/>
    <n v="2000"/>
    <n v="4000"/>
    <n v="5"/>
    <e v="#REF!"/>
    <n v="2024"/>
    <s v="mayo"/>
  </r>
  <r>
    <s v="081105202421-06"/>
    <n v="8"/>
    <d v="2024-05-11T00:00:00"/>
    <d v="1899-12-30T22:25:00"/>
    <n v="46"/>
    <n v="2"/>
    <x v="17"/>
    <x v="1"/>
    <x v="1"/>
    <m/>
    <n v="3000"/>
    <n v="6000"/>
    <n v="5"/>
    <e v="#REF!"/>
    <n v="2024"/>
    <s v="mayo"/>
  </r>
  <r>
    <s v="081105202421-06"/>
    <n v="8"/>
    <d v="2024-05-11T00:00:00"/>
    <d v="1899-12-30T22:25:00"/>
    <n v="47"/>
    <n v="2"/>
    <x v="13"/>
    <x v="1"/>
    <x v="1"/>
    <m/>
    <n v="2000"/>
    <n v="4000"/>
    <n v="5"/>
    <e v="#REF!"/>
    <n v="2024"/>
    <s v="mayo"/>
  </r>
  <r>
    <s v="081105202421-06"/>
    <n v="8"/>
    <d v="2024-05-11T00:00:00"/>
    <d v="1899-12-30T23:07:00"/>
    <n v="46"/>
    <n v="2"/>
    <x v="17"/>
    <x v="1"/>
    <x v="1"/>
    <m/>
    <n v="3000"/>
    <n v="6000"/>
    <n v="5"/>
    <e v="#REF!"/>
    <n v="2024"/>
    <s v="mayo"/>
  </r>
  <r>
    <s v="081105202421-06"/>
    <n v="8"/>
    <d v="2024-05-11T00:00:00"/>
    <d v="1899-12-30T23:07:00"/>
    <n v="47"/>
    <n v="2"/>
    <x v="13"/>
    <x v="1"/>
    <x v="1"/>
    <m/>
    <n v="2000"/>
    <n v="4000"/>
    <n v="5"/>
    <e v="#REF!"/>
    <n v="2024"/>
    <s v="mayo"/>
  </r>
  <r>
    <s v="091205202400-02"/>
    <n v="9"/>
    <d v="2024-05-12T00:00:00"/>
    <d v="1899-12-30T00:02:00"/>
    <n v="40"/>
    <n v="1"/>
    <x v="29"/>
    <x v="1"/>
    <x v="1"/>
    <m/>
    <n v="3500"/>
    <n v="3500"/>
    <n v="5"/>
    <e v="#REF!"/>
    <n v="2024"/>
    <s v="mayo"/>
  </r>
  <r>
    <s v="091205202400-02"/>
    <n v="9"/>
    <d v="2024-05-12T00:00:00"/>
    <d v="1899-12-30T00:02:00"/>
    <n v="3"/>
    <n v="1"/>
    <x v="26"/>
    <x v="1"/>
    <x v="0"/>
    <m/>
    <n v="16000"/>
    <n v="16000"/>
    <n v="5"/>
    <e v="#REF!"/>
    <n v="2024"/>
    <s v="mayo"/>
  </r>
  <r>
    <s v="091205202400-02"/>
    <n v="9"/>
    <d v="2024-05-12T00:00:00"/>
    <d v="1899-12-30T00:08:00"/>
    <n v="40"/>
    <n v="1"/>
    <x v="29"/>
    <x v="1"/>
    <x v="1"/>
    <m/>
    <n v="3500"/>
    <n v="3500"/>
    <n v="5"/>
    <e v="#REF!"/>
    <n v="2024"/>
    <s v="mayo"/>
  </r>
  <r>
    <s v="091205202400-02"/>
    <n v="9"/>
    <d v="2024-05-12T00:00:00"/>
    <d v="1899-12-30T00:08:00"/>
    <n v="3"/>
    <n v="1"/>
    <x v="26"/>
    <x v="1"/>
    <x v="0"/>
    <m/>
    <n v="16000"/>
    <n v="16000"/>
    <n v="5"/>
    <e v="#REF!"/>
    <n v="2024"/>
    <s v="mayo"/>
  </r>
  <r>
    <s v="021105202422-11"/>
    <n v="2"/>
    <d v="2024-05-11T00:00:00"/>
    <d v="1899-12-30T22:11:00"/>
    <n v="45"/>
    <n v="2"/>
    <x v="25"/>
    <x v="1"/>
    <x v="1"/>
    <m/>
    <n v="3000"/>
    <n v="6000"/>
    <n v="5"/>
    <e v="#REF!"/>
    <n v="2024"/>
    <s v="mayo"/>
  </r>
  <r>
    <s v="021105202422-11"/>
    <n v="2"/>
    <d v="2024-05-11T00:00:00"/>
    <d v="1899-12-30T22:14:00"/>
    <n v="45"/>
    <n v="5"/>
    <x v="25"/>
    <x v="1"/>
    <x v="1"/>
    <m/>
    <n v="3000"/>
    <n v="15000"/>
    <n v="5"/>
    <e v="#REF!"/>
    <n v="2024"/>
    <s v="mayo"/>
  </r>
  <r>
    <s v="021105202422-11"/>
    <n v="2"/>
    <d v="2024-05-11T00:00:00"/>
    <d v="1899-12-30T22:33:00"/>
    <n v="45"/>
    <n v="7"/>
    <x v="25"/>
    <x v="1"/>
    <x v="1"/>
    <m/>
    <n v="3000"/>
    <n v="21000"/>
    <n v="5"/>
    <e v="#REF!"/>
    <n v="2024"/>
    <s v="mayo"/>
  </r>
  <r>
    <s v="021105202422-11"/>
    <n v="2"/>
    <d v="2024-05-11T00:00:00"/>
    <d v="1899-12-30T22:50:00"/>
    <n v="45"/>
    <n v="7"/>
    <x v="25"/>
    <x v="1"/>
    <x v="1"/>
    <m/>
    <n v="3000"/>
    <n v="21000"/>
    <n v="5"/>
    <e v="#REF!"/>
    <n v="2024"/>
    <s v="mayo"/>
  </r>
  <r>
    <s v="021105202422-11"/>
    <n v="2"/>
    <d v="2024-05-11T00:00:00"/>
    <d v="1899-12-30T23:13:00"/>
    <n v="50"/>
    <n v="1"/>
    <x v="22"/>
    <x v="2"/>
    <x v="5"/>
    <m/>
    <n v="90000"/>
    <n v="90000"/>
    <n v="5"/>
    <e v="#REF!"/>
    <n v="2024"/>
    <s v="mayo"/>
  </r>
  <r>
    <s v="021105202422-11"/>
    <n v="2"/>
    <d v="2024-05-12T00:00:00"/>
    <d v="1899-12-30T00:02:00"/>
    <n v="50"/>
    <n v="1"/>
    <x v="22"/>
    <x v="2"/>
    <x v="5"/>
    <m/>
    <n v="90000"/>
    <n v="90000"/>
    <n v="5"/>
    <e v="#REF!"/>
    <n v="2024"/>
    <s v="mayo"/>
  </r>
  <r>
    <s v="021105202422-11"/>
    <n v="2"/>
    <d v="2024-05-12T00:00:00"/>
    <d v="1899-12-30T00:57:00"/>
    <n v="50"/>
    <n v="1"/>
    <x v="22"/>
    <x v="2"/>
    <x v="5"/>
    <m/>
    <n v="90000"/>
    <n v="90000"/>
    <n v="5"/>
    <e v="#REF!"/>
    <n v="2024"/>
    <s v="mayo"/>
  </r>
  <r>
    <s v="021105202422-11"/>
    <n v="2"/>
    <d v="2024-05-12T00:00:00"/>
    <d v="1899-12-30T01:06:00"/>
    <n v="30"/>
    <n v="1"/>
    <x v="41"/>
    <x v="1"/>
    <x v="3"/>
    <m/>
    <n v="4000"/>
    <n v="4000"/>
    <n v="5"/>
    <e v="#REF!"/>
    <n v="2024"/>
    <s v="mayo"/>
  </r>
  <r>
    <s v="021105202422-11"/>
    <n v="2"/>
    <d v="2024-05-12T00:00:00"/>
    <d v="1899-12-30T02:01:00"/>
    <n v="49"/>
    <n v="1"/>
    <x v="30"/>
    <x v="2"/>
    <x v="5"/>
    <m/>
    <n v="70000"/>
    <n v="70000"/>
    <n v="5"/>
    <e v="#REF!"/>
    <n v="2024"/>
    <s v="mayo"/>
  </r>
  <r>
    <s v="101105202423-31"/>
    <n v="10"/>
    <d v="2024-05-11T00:00:00"/>
    <d v="1899-12-30T23:31:00"/>
    <n v="13"/>
    <n v="1"/>
    <x v="7"/>
    <x v="1"/>
    <x v="0"/>
    <m/>
    <n v="17000"/>
    <n v="17000"/>
    <n v="5"/>
    <e v="#REF!"/>
    <n v="2024"/>
    <s v="mayo"/>
  </r>
  <r>
    <s v="101105202423-31"/>
    <n v="10"/>
    <d v="2024-05-11T00:00:00"/>
    <d v="1899-12-30T23:31:00"/>
    <n v="39"/>
    <n v="1"/>
    <x v="16"/>
    <x v="1"/>
    <x v="1"/>
    <m/>
    <n v="4000"/>
    <n v="4000"/>
    <n v="5"/>
    <e v="#REF!"/>
    <n v="2024"/>
    <s v="mayo"/>
  </r>
  <r>
    <s v="101105202423-31"/>
    <n v="10"/>
    <d v="2024-05-11T00:00:00"/>
    <d v="1899-12-30T23:32:00"/>
    <n v="47"/>
    <n v="1"/>
    <x v="13"/>
    <x v="1"/>
    <x v="1"/>
    <m/>
    <n v="2000"/>
    <n v="2000"/>
    <n v="5"/>
    <e v="#REF!"/>
    <n v="2024"/>
    <s v="mayo"/>
  </r>
  <r>
    <s v="101105202423-31"/>
    <n v="10"/>
    <d v="2024-05-12T00:00:00"/>
    <d v="1899-12-30T00:03:00"/>
    <n v="13"/>
    <n v="1"/>
    <x v="7"/>
    <x v="1"/>
    <x v="0"/>
    <m/>
    <n v="17000"/>
    <n v="17000"/>
    <n v="5"/>
    <e v="#REF!"/>
    <n v="2024"/>
    <s v="mayo"/>
  </r>
  <r>
    <s v="101105202423-31"/>
    <n v="10"/>
    <d v="2024-05-12T00:00:00"/>
    <d v="1899-12-30T00:57:00"/>
    <n v="39"/>
    <n v="1"/>
    <x v="16"/>
    <x v="1"/>
    <x v="1"/>
    <m/>
    <n v="4000"/>
    <n v="4000"/>
    <n v="5"/>
    <e v="#REF!"/>
    <n v="2024"/>
    <s v="mayo"/>
  </r>
  <r>
    <s v="101105202423-31"/>
    <n v="10"/>
    <d v="2024-05-12T00:00:00"/>
    <d v="1899-12-30T00:57:00"/>
    <n v="3"/>
    <n v="1"/>
    <x v="26"/>
    <x v="1"/>
    <x v="0"/>
    <m/>
    <n v="16000"/>
    <n v="16000"/>
    <n v="5"/>
    <e v="#REF!"/>
    <n v="2024"/>
    <s v="mayo"/>
  </r>
  <r>
    <s v="101105202423-31"/>
    <n v="10"/>
    <d v="2024-05-12T00:00:00"/>
    <d v="1899-12-30T01:11:00"/>
    <n v="80"/>
    <n v="1"/>
    <x v="61"/>
    <x v="2"/>
    <x v="7"/>
    <m/>
    <n v="13000"/>
    <n v="13000"/>
    <n v="5"/>
    <e v="#REF!"/>
    <n v="2024"/>
    <s v="mayo"/>
  </r>
  <r>
    <s v="101105202423-31"/>
    <n v="10"/>
    <d v="2024-05-12T00:00:00"/>
    <d v="1899-12-30T01:12:00"/>
    <n v="79"/>
    <n v="1"/>
    <x v="62"/>
    <x v="2"/>
    <x v="8"/>
    <m/>
    <n v="6000"/>
    <n v="6000"/>
    <n v="5"/>
    <e v="#REF!"/>
    <n v="2024"/>
    <s v="mayo"/>
  </r>
  <r>
    <s v="101105202423-31"/>
    <n v="10"/>
    <d v="2024-05-12T00:00:00"/>
    <d v="1899-12-30T01:17:00"/>
    <n v="48"/>
    <n v="1"/>
    <x v="52"/>
    <x v="2"/>
    <x v="5"/>
    <m/>
    <n v="35000"/>
    <n v="35000"/>
    <n v="5"/>
    <e v="#REF!"/>
    <n v="2024"/>
    <s v="mayo"/>
  </r>
  <r>
    <s v="091205202417-49"/>
    <n v="9"/>
    <d v="2024-05-12T00:00:00"/>
    <d v="1899-12-30T17:49:00"/>
    <n v="39"/>
    <n v="4"/>
    <x v="16"/>
    <x v="1"/>
    <x v="1"/>
    <m/>
    <n v="4000"/>
    <n v="16000"/>
    <n v="5"/>
    <e v="#REF!"/>
    <n v="2024"/>
    <s v="mayo"/>
  </r>
  <r>
    <s v="091205202417-49"/>
    <n v="9"/>
    <d v="2024-05-12T00:00:00"/>
    <d v="1899-12-30T17:49:00"/>
    <n v="47"/>
    <n v="4"/>
    <x v="13"/>
    <x v="1"/>
    <x v="1"/>
    <m/>
    <n v="2000"/>
    <n v="8000"/>
    <n v="5"/>
    <e v="#REF!"/>
    <n v="2024"/>
    <s v="mayo"/>
  </r>
  <r>
    <s v="091205202417-49"/>
    <n v="9"/>
    <d v="2024-05-12T00:00:00"/>
    <d v="1899-12-30T17:49:00"/>
    <n v="46"/>
    <n v="2"/>
    <x v="17"/>
    <x v="1"/>
    <x v="1"/>
    <m/>
    <n v="3000"/>
    <n v="6000"/>
    <n v="5"/>
    <e v="#REF!"/>
    <n v="2024"/>
    <s v="mayo"/>
  </r>
  <r>
    <s v="091205202417-49"/>
    <n v="9"/>
    <d v="2024-05-12T00:00:00"/>
    <d v="1899-12-30T18:22:00"/>
    <n v="46"/>
    <n v="2"/>
    <x v="17"/>
    <x v="1"/>
    <x v="1"/>
    <m/>
    <n v="3000"/>
    <n v="6000"/>
    <n v="5"/>
    <e v="#REF!"/>
    <n v="2024"/>
    <s v="mayo"/>
  </r>
  <r>
    <s v="091205202417-49"/>
    <n v="9"/>
    <d v="2024-05-12T00:00:00"/>
    <d v="1899-12-30T18:28:00"/>
    <n v="46"/>
    <n v="2"/>
    <x v="17"/>
    <x v="1"/>
    <x v="1"/>
    <m/>
    <n v="3000"/>
    <n v="6000"/>
    <n v="5"/>
    <e v="#REF!"/>
    <n v="2024"/>
    <s v="mayo"/>
  </r>
  <r>
    <s v="091205202417-49"/>
    <n v="9"/>
    <d v="2024-05-12T00:00:00"/>
    <d v="1899-12-30T18:28:00"/>
    <n v="47"/>
    <n v="1"/>
    <x v="13"/>
    <x v="1"/>
    <x v="1"/>
    <m/>
    <n v="2000"/>
    <n v="2000"/>
    <n v="5"/>
    <e v="#REF!"/>
    <n v="2024"/>
    <s v="mayo"/>
  </r>
  <r>
    <s v="091205202417-49"/>
    <n v="9"/>
    <d v="2024-05-12T00:00:00"/>
    <d v="1899-12-30T18:28:00"/>
    <n v="39"/>
    <n v="1"/>
    <x v="16"/>
    <x v="1"/>
    <x v="1"/>
    <m/>
    <n v="4000"/>
    <n v="4000"/>
    <n v="5"/>
    <e v="#REF!"/>
    <n v="2024"/>
    <s v="mayo"/>
  </r>
  <r>
    <s v="111205202418-06"/>
    <n v="11"/>
    <d v="2024-05-12T00:00:00"/>
    <d v="1899-12-30T18:06:00"/>
    <n v="18"/>
    <n v="1"/>
    <x v="37"/>
    <x v="1"/>
    <x v="2"/>
    <m/>
    <n v="12000"/>
    <n v="12000"/>
    <n v="5"/>
    <e v="#REF!"/>
    <n v="2024"/>
    <s v="mayo"/>
  </r>
  <r>
    <s v="091205202417-49"/>
    <n v="9"/>
    <d v="2024-05-12T00:00:00"/>
    <d v="1899-12-30T18:34:00"/>
    <n v="46"/>
    <n v="1"/>
    <x v="17"/>
    <x v="1"/>
    <x v="1"/>
    <m/>
    <n v="3000"/>
    <n v="3000"/>
    <n v="5"/>
    <e v="#REF!"/>
    <n v="2024"/>
    <s v="mayo"/>
  </r>
  <r>
    <s v="111205202418-39"/>
    <n v="11"/>
    <d v="2024-05-12T00:00:00"/>
    <d v="1899-12-30T18:39:00"/>
    <n v="13"/>
    <n v="2"/>
    <x v="7"/>
    <x v="1"/>
    <x v="0"/>
    <m/>
    <n v="17000"/>
    <n v="34000"/>
    <n v="5"/>
    <e v="#REF!"/>
    <n v="2024"/>
    <s v="mayo"/>
  </r>
  <r>
    <s v="111205202418-39"/>
    <n v="11"/>
    <d v="2024-05-12T00:00:00"/>
    <d v="1899-12-30T18:40:00"/>
    <n v="79"/>
    <n v="1"/>
    <x v="62"/>
    <x v="2"/>
    <x v="8"/>
    <m/>
    <n v="6000"/>
    <n v="6000"/>
    <n v="5"/>
    <e v="#REF!"/>
    <n v="2024"/>
    <s v="mayo"/>
  </r>
  <r>
    <s v="021205202419-06"/>
    <n v="2"/>
    <d v="2024-05-12T00:00:00"/>
    <d v="1899-12-30T19:06:00"/>
    <n v="38"/>
    <n v="9"/>
    <x v="10"/>
    <x v="1"/>
    <x v="1"/>
    <m/>
    <n v="3000"/>
    <n v="27000"/>
    <n v="5"/>
    <e v="#REF!"/>
    <n v="2024"/>
    <s v="mayo"/>
  </r>
  <r>
    <s v="041205202420-04"/>
    <n v="4"/>
    <d v="2024-05-12T00:00:00"/>
    <d v="1899-12-30T20:04:00"/>
    <n v="38"/>
    <n v="3"/>
    <x v="10"/>
    <x v="1"/>
    <x v="1"/>
    <m/>
    <n v="3000"/>
    <n v="9000"/>
    <n v="5"/>
    <e v="#REF!"/>
    <n v="2024"/>
    <s v="mayo"/>
  </r>
  <r>
    <s v="141205202421-05"/>
    <n v="14"/>
    <d v="2024-05-12T00:00:00"/>
    <d v="1899-12-30T21:05:00"/>
    <n v="38"/>
    <n v="2"/>
    <x v="10"/>
    <x v="1"/>
    <x v="1"/>
    <m/>
    <n v="3000"/>
    <n v="6000"/>
    <n v="5"/>
    <e v="#REF!"/>
    <n v="2024"/>
    <s v="mayo"/>
  </r>
  <r>
    <s v="141205202421-05"/>
    <n v="14"/>
    <d v="2024-05-12T00:00:00"/>
    <d v="1899-12-30T21:17:00"/>
    <n v="38"/>
    <n v="1"/>
    <x v="10"/>
    <x v="1"/>
    <x v="1"/>
    <m/>
    <n v="3000"/>
    <n v="3000"/>
    <n v="5"/>
    <e v="#REF!"/>
    <n v="2024"/>
    <s v="mayo"/>
  </r>
  <r>
    <s v="121205202418-39"/>
    <n v="12"/>
    <d v="2024-05-12T00:00:00"/>
    <d v="1899-12-30T18:39:00"/>
    <n v="15"/>
    <n v="1"/>
    <x v="4"/>
    <x v="1"/>
    <x v="2"/>
    <m/>
    <n v="12000"/>
    <n v="12000"/>
    <n v="5"/>
    <e v="#REF!"/>
    <n v="2024"/>
    <s v="mayo"/>
  </r>
  <r>
    <s v="121205202418-39"/>
    <n v="12"/>
    <d v="2024-05-12T00:00:00"/>
    <d v="1899-12-30T18:39:00"/>
    <n v="18"/>
    <n v="1"/>
    <x v="37"/>
    <x v="1"/>
    <x v="2"/>
    <m/>
    <n v="12000"/>
    <n v="12000"/>
    <n v="5"/>
    <e v="#REF!"/>
    <n v="2024"/>
    <s v="mayo"/>
  </r>
  <r>
    <s v="051205202420-31"/>
    <n v="5"/>
    <d v="2024-05-12T00:00:00"/>
    <d v="1899-12-30T20:31:00"/>
    <n v="8"/>
    <n v="1"/>
    <x v="63"/>
    <x v="1"/>
    <x v="0"/>
    <m/>
    <n v="15000"/>
    <n v="15000"/>
    <n v="5"/>
    <e v="#REF!"/>
    <n v="2024"/>
    <s v="mayo"/>
  </r>
  <r>
    <s v="051205202420-31"/>
    <n v="5"/>
    <d v="2024-05-12T00:00:00"/>
    <d v="1899-12-30T20:32:00"/>
    <n v="40"/>
    <n v="3"/>
    <x v="29"/>
    <x v="1"/>
    <x v="1"/>
    <m/>
    <n v="3500"/>
    <n v="10500"/>
    <n v="5"/>
    <e v="#REF!"/>
    <n v="2024"/>
    <s v="mayo"/>
  </r>
  <r>
    <s v="051205202420-31"/>
    <n v="5"/>
    <d v="2024-05-12T00:00:00"/>
    <d v="1899-12-30T21:07:00"/>
    <n v="40"/>
    <n v="1"/>
    <x v="29"/>
    <x v="1"/>
    <x v="1"/>
    <m/>
    <n v="3500"/>
    <n v="3500"/>
    <n v="5"/>
    <e v="#REF!"/>
    <n v="2024"/>
    <s v="mayo"/>
  </r>
  <r>
    <s v="051205202420-31"/>
    <n v="5"/>
    <d v="2024-05-12T00:00:00"/>
    <d v="1899-12-30T21:26:00"/>
    <n v="40"/>
    <n v="1"/>
    <x v="29"/>
    <x v="1"/>
    <x v="1"/>
    <m/>
    <n v="3500"/>
    <n v="3500"/>
    <n v="5"/>
    <e v="#REF!"/>
    <n v="2024"/>
    <s v="mayo"/>
  </r>
  <r>
    <s v="051205202420-31"/>
    <n v="5"/>
    <d v="2024-05-12T00:00:00"/>
    <d v="1899-12-30T21:35:00"/>
    <n v="40"/>
    <n v="1"/>
    <x v="29"/>
    <x v="1"/>
    <x v="1"/>
    <m/>
    <n v="3500"/>
    <n v="3500"/>
    <n v="5"/>
    <e v="#REF!"/>
    <n v="2024"/>
    <s v="mayo"/>
  </r>
  <r>
    <s v="051205202420-31"/>
    <n v="5"/>
    <d v="2024-05-12T00:00:00"/>
    <d v="1899-12-30T21:35:00"/>
    <n v="7"/>
    <n v="1"/>
    <x v="2"/>
    <x v="1"/>
    <x v="0"/>
    <m/>
    <n v="12000"/>
    <n v="12000"/>
    <n v="5"/>
    <e v="#REF!"/>
    <n v="2024"/>
    <s v="mayo"/>
  </r>
  <r>
    <s v="051205202420-31"/>
    <n v="5"/>
    <d v="2024-05-12T00:00:00"/>
    <d v="1899-12-30T21:36:00"/>
    <n v="7"/>
    <n v="1"/>
    <x v="2"/>
    <x v="1"/>
    <x v="0"/>
    <m/>
    <n v="12000"/>
    <n v="12000"/>
    <n v="5"/>
    <e v="#REF!"/>
    <n v="2024"/>
    <s v="mayo"/>
  </r>
  <r>
    <s v="021205202420-01"/>
    <n v="2"/>
    <d v="2024-05-12T00:00:00"/>
    <d v="1899-12-30T20:01:00"/>
    <n v="38"/>
    <n v="2"/>
    <x v="10"/>
    <x v="1"/>
    <x v="1"/>
    <m/>
    <n v="3000"/>
    <n v="6000"/>
    <n v="5"/>
    <e v="#REF!"/>
    <n v="2024"/>
    <s v="mayo"/>
  </r>
  <r>
    <s v="021205202420-01"/>
    <n v="2"/>
    <d v="2024-05-12T00:00:00"/>
    <d v="1899-12-30T20:01:00"/>
    <n v="47"/>
    <n v="1"/>
    <x v="13"/>
    <x v="1"/>
    <x v="1"/>
    <m/>
    <n v="2000"/>
    <n v="2000"/>
    <n v="5"/>
    <e v="#REF!"/>
    <n v="2024"/>
    <s v="mayo"/>
  </r>
  <r>
    <s v="021205202420-01"/>
    <n v="2"/>
    <d v="2024-05-12T00:00:00"/>
    <d v="1899-12-30T20:02:00"/>
    <n v="2"/>
    <n v="1"/>
    <x v="47"/>
    <x v="1"/>
    <x v="0"/>
    <m/>
    <n v="10000"/>
    <n v="10000"/>
    <n v="5"/>
    <e v="#REF!"/>
    <n v="2024"/>
    <s v="mayo"/>
  </r>
  <r>
    <s v="021205202420-01"/>
    <n v="2"/>
    <d v="2024-05-12T00:00:00"/>
    <d v="1899-12-30T21:04:00"/>
    <n v="38"/>
    <n v="1"/>
    <x v="10"/>
    <x v="1"/>
    <x v="1"/>
    <m/>
    <n v="3000"/>
    <n v="3000"/>
    <n v="5"/>
    <e v="#REF!"/>
    <n v="2024"/>
    <s v="mayo"/>
  </r>
  <r>
    <s v="171205202422-29"/>
    <n v="17"/>
    <d v="2024-05-12T00:00:00"/>
    <d v="1899-12-30T22:29:00"/>
    <n v="40"/>
    <n v="8"/>
    <x v="29"/>
    <x v="1"/>
    <x v="1"/>
    <m/>
    <n v="3500"/>
    <n v="28000"/>
    <n v="5"/>
    <e v="#REF!"/>
    <n v="2024"/>
    <s v="mayo"/>
  </r>
  <r>
    <s v="091205202422-13"/>
    <n v="9"/>
    <d v="2024-05-12T00:00:00"/>
    <d v="1899-12-30T22:13:00"/>
    <n v="38"/>
    <n v="5"/>
    <x v="10"/>
    <x v="1"/>
    <x v="1"/>
    <m/>
    <n v="3000"/>
    <n v="15000"/>
    <n v="5"/>
    <e v="#REF!"/>
    <n v="2024"/>
    <s v="mayo"/>
  </r>
  <r>
    <s v="091205202422-13"/>
    <n v="9"/>
    <d v="2024-05-12T00:00:00"/>
    <d v="1899-12-30T22:45:00"/>
    <n v="38"/>
    <n v="1"/>
    <x v="10"/>
    <x v="1"/>
    <x v="1"/>
    <m/>
    <n v="3000"/>
    <n v="3000"/>
    <n v="5"/>
    <e v="#REF!"/>
    <n v="2024"/>
    <s v="mayo"/>
  </r>
  <r>
    <s v="091205202422-13"/>
    <n v="9"/>
    <d v="2024-05-12T00:00:00"/>
    <d v="1899-12-30T22:45:00"/>
    <n v="38"/>
    <n v="2"/>
    <x v="10"/>
    <x v="1"/>
    <x v="1"/>
    <m/>
    <n v="3000"/>
    <n v="6000"/>
    <n v="5"/>
    <e v="#REF!"/>
    <n v="2024"/>
    <s v="mayo"/>
  </r>
  <r>
    <s v="091205202422-13"/>
    <n v="9"/>
    <d v="2024-05-12T00:00:00"/>
    <d v="1899-12-30T22:46:00"/>
    <n v="20"/>
    <n v="1"/>
    <x v="24"/>
    <x v="1"/>
    <x v="2"/>
    <m/>
    <n v="10000"/>
    <n v="10000"/>
    <n v="5"/>
    <e v="#REF!"/>
    <n v="2024"/>
    <s v="mayo"/>
  </r>
  <r>
    <s v="091205202422-13"/>
    <n v="9"/>
    <d v="2024-05-12T00:00:00"/>
    <d v="1899-12-30T23:11:00"/>
    <n v="38"/>
    <n v="2"/>
    <x v="10"/>
    <x v="1"/>
    <x v="1"/>
    <m/>
    <n v="3000"/>
    <n v="6000"/>
    <n v="5"/>
    <e v="#REF!"/>
    <n v="2024"/>
    <s v="mayo"/>
  </r>
  <r>
    <s v="091205202422-13"/>
    <n v="9"/>
    <d v="2024-05-12T00:00:00"/>
    <d v="1899-12-30T23:12:00"/>
    <n v="20"/>
    <n v="1"/>
    <x v="24"/>
    <x v="1"/>
    <x v="2"/>
    <m/>
    <n v="10000"/>
    <n v="10000"/>
    <n v="5"/>
    <e v="#REF!"/>
    <n v="2024"/>
    <s v="mayo"/>
  </r>
  <r>
    <s v="041205202421-52"/>
    <n v="4"/>
    <d v="2024-05-12T00:00:00"/>
    <d v="1899-12-30T21:52:00"/>
    <n v="15"/>
    <n v="1"/>
    <x v="4"/>
    <x v="1"/>
    <x v="2"/>
    <m/>
    <n v="12000"/>
    <n v="12000"/>
    <n v="5"/>
    <e v="#REF!"/>
    <n v="2024"/>
    <s v="mayo"/>
  </r>
  <r>
    <s v="061205202422-05"/>
    <n v="6"/>
    <d v="2024-05-12T00:00:00"/>
    <d v="1899-12-30T22:05:00"/>
    <n v="29"/>
    <n v="1"/>
    <x v="6"/>
    <x v="1"/>
    <x v="3"/>
    <m/>
    <n v="2000"/>
    <n v="2000"/>
    <n v="5"/>
    <e v="#REF!"/>
    <n v="2024"/>
    <s v="mayo"/>
  </r>
  <r>
    <s v="061205202422-05"/>
    <n v="6"/>
    <d v="2024-05-12T00:00:00"/>
    <d v="1899-12-30T23:34:00"/>
    <n v="29"/>
    <n v="1"/>
    <x v="6"/>
    <x v="1"/>
    <x v="3"/>
    <m/>
    <n v="2000"/>
    <n v="2000"/>
    <n v="5"/>
    <e v="#REF!"/>
    <n v="2024"/>
    <s v="mayo"/>
  </r>
  <r>
    <s v="061205202422-05"/>
    <n v="6"/>
    <d v="2024-05-12T00:00:00"/>
    <d v="1899-12-30T23:58:00"/>
    <n v="93"/>
    <n v="2"/>
    <x v="32"/>
    <x v="1"/>
    <x v="3"/>
    <m/>
    <n v="4000"/>
    <n v="8000"/>
    <n v="5"/>
    <e v="#REF!"/>
    <n v="2024"/>
    <s v="mayo"/>
  </r>
  <r>
    <s v="101205202422-14"/>
    <n v="10"/>
    <d v="2024-05-12T00:00:00"/>
    <d v="1899-12-30T22:14:00"/>
    <n v="20"/>
    <n v="1"/>
    <x v="24"/>
    <x v="1"/>
    <x v="2"/>
    <m/>
    <n v="10000"/>
    <n v="10000"/>
    <n v="5"/>
    <e v="#REF!"/>
    <n v="2024"/>
    <s v="mayo"/>
  </r>
  <r>
    <s v="061205202422-05"/>
    <n v="6"/>
    <d v="2024-05-12T00:00:00"/>
    <d v="1899-12-30T23:59:00"/>
    <n v="38"/>
    <n v="1"/>
    <x v="10"/>
    <x v="1"/>
    <x v="1"/>
    <m/>
    <n v="3000"/>
    <n v="3000"/>
    <n v="5"/>
    <e v="#REF!"/>
    <n v="2024"/>
    <s v="mayo"/>
  </r>
  <r>
    <s v="031205202420-54"/>
    <n v="3"/>
    <d v="2024-05-12T00:00:00"/>
    <d v="1899-12-30T20:54:00"/>
    <n v="38"/>
    <n v="1"/>
    <x v="10"/>
    <x v="1"/>
    <x v="1"/>
    <m/>
    <n v="3000"/>
    <n v="3000"/>
    <n v="5"/>
    <e v="#REF!"/>
    <n v="2024"/>
    <s v="mayo"/>
  </r>
  <r>
    <s v="031205202420-54"/>
    <n v="3"/>
    <d v="2024-05-12T00:00:00"/>
    <d v="1899-12-30T20:54:00"/>
    <n v="40"/>
    <n v="1"/>
    <x v="29"/>
    <x v="1"/>
    <x v="1"/>
    <m/>
    <n v="3500"/>
    <n v="3500"/>
    <n v="5"/>
    <e v="#REF!"/>
    <n v="2024"/>
    <s v="mayo"/>
  </r>
  <r>
    <s v="031205202420-54"/>
    <n v="3"/>
    <d v="2024-05-12T00:00:00"/>
    <d v="1899-12-30T21:08:00"/>
    <n v="38"/>
    <n v="1"/>
    <x v="10"/>
    <x v="1"/>
    <x v="1"/>
    <m/>
    <n v="3000"/>
    <n v="3000"/>
    <n v="5"/>
    <e v="#REF!"/>
    <n v="2024"/>
    <s v="mayo"/>
  </r>
  <r>
    <s v="031205202420-54"/>
    <n v="3"/>
    <d v="2024-05-12T00:00:00"/>
    <d v="1899-12-30T21:25:00"/>
    <n v="38"/>
    <n v="1"/>
    <x v="10"/>
    <x v="1"/>
    <x v="1"/>
    <m/>
    <n v="3000"/>
    <n v="3000"/>
    <n v="5"/>
    <e v="#REF!"/>
    <n v="2024"/>
    <s v="mayo"/>
  </r>
  <r>
    <s v="031205202420-54"/>
    <n v="3"/>
    <d v="2024-05-12T00:00:00"/>
    <d v="1899-12-30T21:26:00"/>
    <n v="40"/>
    <n v="1"/>
    <x v="29"/>
    <x v="1"/>
    <x v="1"/>
    <m/>
    <n v="3500"/>
    <n v="3500"/>
    <n v="5"/>
    <e v="#REF!"/>
    <n v="2024"/>
    <s v="mayo"/>
  </r>
  <r>
    <s v="031205202420-54"/>
    <n v="3"/>
    <d v="2024-05-12T00:00:00"/>
    <d v="1899-12-30T22:05:00"/>
    <n v="38"/>
    <n v="1"/>
    <x v="10"/>
    <x v="1"/>
    <x v="1"/>
    <m/>
    <n v="3000"/>
    <n v="3000"/>
    <n v="5"/>
    <e v="#REF!"/>
    <n v="2024"/>
    <s v="mayo"/>
  </r>
  <r>
    <s v="051305202400-15"/>
    <n v="5"/>
    <d v="2024-05-13T00:00:00"/>
    <d v="1899-12-30T00:15:00"/>
    <n v="53"/>
    <n v="1"/>
    <x v="20"/>
    <x v="2"/>
    <x v="5"/>
    <m/>
    <n v="75000"/>
    <n v="75000"/>
    <n v="5"/>
    <e v="#REF!"/>
    <n v="2024"/>
    <s v="mayo"/>
  </r>
  <r>
    <s v="051305202400-15"/>
    <n v="5"/>
    <d v="2024-05-13T00:00:00"/>
    <d v="1899-12-30T00:22:00"/>
    <n v="53"/>
    <n v="1"/>
    <x v="20"/>
    <x v="2"/>
    <x v="5"/>
    <m/>
    <n v="75000"/>
    <n v="75000"/>
    <n v="5"/>
    <e v="#REF!"/>
    <n v="2024"/>
    <s v="mayo"/>
  </r>
  <r>
    <s v="011405202400-34"/>
    <n v="1"/>
    <d v="2024-05-14T00:00:00"/>
    <d v="1899-12-30T00:34:00"/>
    <n v="415"/>
    <n v="2"/>
    <x v="57"/>
    <x v="0"/>
    <x v="1"/>
    <m/>
    <n v="28000"/>
    <n v="56000"/>
    <n v="5"/>
    <e v="#REF!"/>
    <n v="2024"/>
    <s v="mayo"/>
  </r>
  <r>
    <s v="011405202400-34"/>
    <n v="1"/>
    <d v="2024-05-14T00:00:00"/>
    <d v="1899-12-30T00:35:00"/>
    <n v="39"/>
    <n v="7"/>
    <x v="16"/>
    <x v="1"/>
    <x v="1"/>
    <m/>
    <n v="4000"/>
    <n v="28000"/>
    <n v="5"/>
    <e v="#REF!"/>
    <n v="2024"/>
    <s v="mayo"/>
  </r>
  <r>
    <s v="011405202400-34"/>
    <n v="1"/>
    <d v="2024-05-14T00:00:00"/>
    <d v="1899-12-30T00:35:00"/>
    <n v="15"/>
    <n v="1"/>
    <x v="4"/>
    <x v="1"/>
    <x v="2"/>
    <m/>
    <n v="12000"/>
    <n v="12000"/>
    <n v="5"/>
    <e v="#REF!"/>
    <n v="2024"/>
    <s v="mayo"/>
  </r>
  <r>
    <s v="011405202400-34"/>
    <n v="1"/>
    <d v="2024-05-14T00:00:00"/>
    <d v="1899-12-30T00:35:00"/>
    <n v="47"/>
    <n v="1"/>
    <x v="13"/>
    <x v="1"/>
    <x v="1"/>
    <m/>
    <n v="2000"/>
    <n v="2000"/>
    <n v="5"/>
    <e v="#REF!"/>
    <n v="2024"/>
    <s v="mayo"/>
  </r>
  <r>
    <s v="021405202400-36"/>
    <n v="2"/>
    <d v="2024-05-14T00:00:00"/>
    <d v="1899-12-30T00:36:00"/>
    <n v="40"/>
    <n v="13"/>
    <x v="29"/>
    <x v="1"/>
    <x v="1"/>
    <m/>
    <n v="3500"/>
    <n v="45500"/>
    <n v="5"/>
    <e v="#REF!"/>
    <n v="2024"/>
    <s v="mayo"/>
  </r>
  <r>
    <s v="031405202400-36"/>
    <n v="3"/>
    <d v="2024-05-14T00:00:00"/>
    <d v="1899-12-30T00:36:00"/>
    <n v="39"/>
    <n v="1"/>
    <x v="16"/>
    <x v="1"/>
    <x v="1"/>
    <m/>
    <n v="4000"/>
    <n v="4000"/>
    <n v="5"/>
    <e v="#REF!"/>
    <n v="2024"/>
    <s v="mayo"/>
  </r>
  <r>
    <s v="031405202400-36"/>
    <n v="3"/>
    <d v="2024-05-14T00:00:00"/>
    <d v="1899-12-30T00:36:00"/>
    <n v="40"/>
    <n v="1"/>
    <x v="29"/>
    <x v="1"/>
    <x v="1"/>
    <m/>
    <n v="3500"/>
    <n v="3500"/>
    <n v="5"/>
    <e v="#REF!"/>
    <n v="2024"/>
    <s v="mayo"/>
  </r>
  <r>
    <s v="031405202400-36"/>
    <n v="3"/>
    <d v="2024-05-14T00:00:00"/>
    <d v="1899-12-30T00:36:00"/>
    <n v="46"/>
    <n v="4"/>
    <x v="17"/>
    <x v="1"/>
    <x v="1"/>
    <m/>
    <n v="3000"/>
    <n v="12000"/>
    <n v="5"/>
    <e v="#REF!"/>
    <n v="2024"/>
    <s v="mayo"/>
  </r>
  <r>
    <s v="031405202400-36"/>
    <n v="3"/>
    <d v="2024-05-14T00:00:00"/>
    <d v="1899-12-30T00:36:00"/>
    <n v="47"/>
    <n v="6"/>
    <x v="13"/>
    <x v="1"/>
    <x v="1"/>
    <m/>
    <n v="2000"/>
    <n v="12000"/>
    <n v="5"/>
    <e v="#REF!"/>
    <n v="2024"/>
    <s v="mayo"/>
  </r>
  <r>
    <s v="051505202418-53"/>
    <n v="5"/>
    <d v="2024-05-15T00:00:00"/>
    <d v="1899-12-30T18:53:00"/>
    <n v="39"/>
    <n v="2"/>
    <x v="16"/>
    <x v="1"/>
    <x v="1"/>
    <m/>
    <n v="4000"/>
    <n v="8000"/>
    <n v="5"/>
    <e v="#REF!"/>
    <n v="2024"/>
    <s v="mayo"/>
  </r>
  <r>
    <s v="051505202418-53"/>
    <n v="5"/>
    <d v="2024-05-15T00:00:00"/>
    <d v="1899-12-30T18:54:00"/>
    <n v="403"/>
    <n v="1"/>
    <x v="35"/>
    <x v="0"/>
    <x v="0"/>
    <m/>
    <n v="16000"/>
    <n v="16000"/>
    <n v="5"/>
    <e v="#REF!"/>
    <n v="2024"/>
    <s v="mayo"/>
  </r>
  <r>
    <s v="051505202418-53"/>
    <n v="5"/>
    <d v="2024-05-15T00:00:00"/>
    <d v="1899-12-30T18:54:00"/>
    <n v="402"/>
    <n v="1"/>
    <x v="64"/>
    <x v="0"/>
    <x v="0"/>
    <m/>
    <n v="10000"/>
    <n v="10000"/>
    <n v="5"/>
    <e v="#REF!"/>
    <n v="2024"/>
    <s v="mayo"/>
  </r>
  <r>
    <s v="171505202418-55"/>
    <n v="17"/>
    <d v="2024-05-15T00:00:00"/>
    <d v="1899-12-30T18:55:00"/>
    <n v="39"/>
    <n v="2"/>
    <x v="16"/>
    <x v="1"/>
    <x v="1"/>
    <m/>
    <n v="4000"/>
    <n v="8000"/>
    <n v="5"/>
    <e v="#REF!"/>
    <n v="2024"/>
    <s v="mayo"/>
  </r>
  <r>
    <s v="171505202418-55"/>
    <n v="17"/>
    <d v="2024-05-15T00:00:00"/>
    <d v="1899-12-30T19:00:00"/>
    <n v="39"/>
    <n v="1"/>
    <x v="16"/>
    <x v="1"/>
    <x v="1"/>
    <m/>
    <n v="4000"/>
    <n v="4000"/>
    <n v="5"/>
    <e v="#REF!"/>
    <n v="2024"/>
    <s v="mayo"/>
  </r>
  <r>
    <s v="011505202423-07"/>
    <n v="1"/>
    <d v="2024-05-15T00:00:00"/>
    <d v="1899-12-30T23:07:00"/>
    <n v="40"/>
    <n v="1"/>
    <x v="29"/>
    <x v="1"/>
    <x v="1"/>
    <m/>
    <n v="3500"/>
    <n v="3500"/>
    <n v="5"/>
    <e v="#REF!"/>
    <n v="2024"/>
    <s v="mayo"/>
  </r>
  <r>
    <s v="011505202423-07"/>
    <n v="1"/>
    <d v="2024-05-15T00:00:00"/>
    <d v="1899-12-30T23:07:00"/>
    <n v="46"/>
    <n v="5"/>
    <x v="17"/>
    <x v="1"/>
    <x v="1"/>
    <m/>
    <n v="3000"/>
    <n v="15000"/>
    <n v="5"/>
    <e v="#REF!"/>
    <n v="2024"/>
    <s v="mayo"/>
  </r>
  <r>
    <s v="011505202423-07"/>
    <n v="1"/>
    <d v="2024-05-15T00:00:00"/>
    <d v="1899-12-30T23:07:00"/>
    <n v="47"/>
    <n v="6"/>
    <x v="13"/>
    <x v="1"/>
    <x v="1"/>
    <m/>
    <n v="2000"/>
    <n v="12000"/>
    <n v="5"/>
    <e v="#REF!"/>
    <n v="2024"/>
    <s v="mayo"/>
  </r>
  <r>
    <s v="091605202418-15"/>
    <n v="9"/>
    <d v="2024-05-16T00:00:00"/>
    <d v="1899-12-30T18:15:00"/>
    <n v="6"/>
    <n v="1"/>
    <x v="54"/>
    <x v="1"/>
    <x v="0"/>
    <m/>
    <n v="16000"/>
    <n v="16000"/>
    <n v="5"/>
    <e v="#REF!"/>
    <n v="2024"/>
    <s v="mayo"/>
  </r>
  <r>
    <s v="091605202418-15"/>
    <n v="9"/>
    <d v="2024-05-16T00:00:00"/>
    <d v="1899-12-30T18:15:00"/>
    <n v="12"/>
    <n v="1"/>
    <x v="9"/>
    <x v="1"/>
    <x v="0"/>
    <m/>
    <n v="10000"/>
    <n v="10000"/>
    <n v="5"/>
    <e v="#REF!"/>
    <n v="2024"/>
    <s v="mayo"/>
  </r>
  <r>
    <s v="091605202418-15"/>
    <n v="9"/>
    <d v="2024-05-16T00:00:00"/>
    <d v="1899-12-30T19:01:00"/>
    <n v="21"/>
    <n v="2"/>
    <x v="49"/>
    <x v="1"/>
    <x v="6"/>
    <m/>
    <n v="6000"/>
    <n v="12000"/>
    <n v="5"/>
    <e v="#REF!"/>
    <n v="2024"/>
    <s v="mayo"/>
  </r>
  <r>
    <s v="011605202421-11"/>
    <n v="1"/>
    <d v="2024-05-16T00:00:00"/>
    <d v="1899-12-30T21:11:00"/>
    <n v="13"/>
    <n v="1"/>
    <x v="7"/>
    <x v="1"/>
    <x v="0"/>
    <m/>
    <n v="17000"/>
    <n v="17000"/>
    <n v="5"/>
    <e v="#REF!"/>
    <n v="2024"/>
    <s v="mayo"/>
  </r>
  <r>
    <s v="011605202421-11"/>
    <n v="1"/>
    <d v="2024-05-16T00:00:00"/>
    <d v="1899-12-30T22:01:00"/>
    <n v="12"/>
    <n v="1"/>
    <x v="9"/>
    <x v="1"/>
    <x v="0"/>
    <m/>
    <n v="10000"/>
    <n v="10000"/>
    <n v="5"/>
    <e v="#REF!"/>
    <n v="2024"/>
    <s v="mayo"/>
  </r>
  <r>
    <s v="051605202421-08"/>
    <n v="5"/>
    <d v="2024-05-16T00:00:00"/>
    <d v="1899-12-30T21:08:00"/>
    <n v="15"/>
    <n v="4"/>
    <x v="4"/>
    <x v="1"/>
    <x v="2"/>
    <m/>
    <n v="12000"/>
    <n v="48000"/>
    <n v="5"/>
    <e v="#REF!"/>
    <n v="2024"/>
    <s v="mayo"/>
  </r>
  <r>
    <s v="051605202421-08"/>
    <n v="5"/>
    <d v="2024-05-16T00:00:00"/>
    <d v="1899-12-30T21:24:00"/>
    <n v="15"/>
    <n v="1"/>
    <x v="4"/>
    <x v="1"/>
    <x v="2"/>
    <m/>
    <n v="12000"/>
    <n v="12000"/>
    <n v="5"/>
    <e v="#REF!"/>
    <n v="2024"/>
    <s v="mayo"/>
  </r>
  <r>
    <s v="091605202420-52"/>
    <n v="9"/>
    <d v="2024-05-16T00:00:00"/>
    <d v="1899-12-30T20:52:00"/>
    <n v="42"/>
    <n v="1"/>
    <x v="3"/>
    <x v="1"/>
    <x v="1"/>
    <m/>
    <n v="5000"/>
    <n v="5000"/>
    <n v="5"/>
    <e v="#REF!"/>
    <n v="2024"/>
    <s v="mayo"/>
  </r>
  <r>
    <s v="091605202420-52"/>
    <n v="9"/>
    <d v="2024-05-16T00:00:00"/>
    <d v="1899-12-30T20:52:00"/>
    <n v="13"/>
    <n v="1"/>
    <x v="7"/>
    <x v="1"/>
    <x v="0"/>
    <m/>
    <n v="17000"/>
    <n v="17000"/>
    <n v="5"/>
    <e v="#REF!"/>
    <n v="2024"/>
    <s v="mayo"/>
  </r>
  <r>
    <s v="091605202420-52"/>
    <n v="9"/>
    <d v="2024-05-16T00:00:00"/>
    <d v="1899-12-30T21:16:00"/>
    <n v="42"/>
    <n v="1"/>
    <x v="3"/>
    <x v="1"/>
    <x v="1"/>
    <m/>
    <n v="5000"/>
    <n v="5000"/>
    <n v="5"/>
    <e v="#REF!"/>
    <n v="2024"/>
    <s v="mayo"/>
  </r>
  <r>
    <s v="091605202420-52"/>
    <n v="9"/>
    <d v="2024-05-16T00:00:00"/>
    <d v="1899-12-30T21:38:00"/>
    <n v="2"/>
    <n v="1"/>
    <x v="47"/>
    <x v="1"/>
    <x v="0"/>
    <m/>
    <n v="10000"/>
    <n v="10000"/>
    <n v="5"/>
    <e v="#REF!"/>
    <n v="2024"/>
    <s v="mayo"/>
  </r>
  <r>
    <s v="161605202417-42"/>
    <n v="16"/>
    <d v="2024-05-16T00:00:00"/>
    <d v="1899-12-30T17:42:00"/>
    <n v="91"/>
    <n v="2"/>
    <x v="28"/>
    <x v="1"/>
    <x v="1"/>
    <m/>
    <n v="12000"/>
    <n v="24000"/>
    <n v="5"/>
    <e v="#REF!"/>
    <n v="2024"/>
    <s v="mayo"/>
  </r>
  <r>
    <s v="161605202417-42"/>
    <n v="16"/>
    <d v="2024-05-16T00:00:00"/>
    <d v="1899-12-30T17:42:00"/>
    <n v="38"/>
    <n v="3"/>
    <x v="10"/>
    <x v="1"/>
    <x v="1"/>
    <m/>
    <n v="3000"/>
    <n v="9000"/>
    <n v="5"/>
    <e v="#REF!"/>
    <n v="2024"/>
    <s v="mayo"/>
  </r>
  <r>
    <s v="161605202417-42"/>
    <n v="16"/>
    <d v="2024-05-16T00:00:00"/>
    <d v="1899-12-30T21:32:00"/>
    <n v="38"/>
    <n v="1"/>
    <x v="10"/>
    <x v="1"/>
    <x v="1"/>
    <m/>
    <n v="3000"/>
    <n v="3000"/>
    <n v="5"/>
    <e v="#REF!"/>
    <n v="2024"/>
    <s v="mayo"/>
  </r>
  <r>
    <s v="161605202417-42"/>
    <n v="16"/>
    <d v="2024-05-16T00:00:00"/>
    <d v="1899-12-30T21:59:00"/>
    <n v="38"/>
    <n v="2"/>
    <x v="10"/>
    <x v="1"/>
    <x v="1"/>
    <m/>
    <n v="3000"/>
    <n v="6000"/>
    <n v="5"/>
    <e v="#REF!"/>
    <n v="2024"/>
    <s v="mayo"/>
  </r>
  <r>
    <s v="011605202421-11"/>
    <n v="1"/>
    <d v="2024-05-16T00:00:00"/>
    <d v="1899-12-30T22:02:00"/>
    <n v="38"/>
    <n v="2"/>
    <x v="10"/>
    <x v="1"/>
    <x v="1"/>
    <m/>
    <n v="3000"/>
    <n v="6000"/>
    <n v="5"/>
    <e v="#REF!"/>
    <n v="2024"/>
    <s v="mayo"/>
  </r>
  <r>
    <s v="091605202422-05"/>
    <n v="9"/>
    <d v="2024-05-16T00:00:00"/>
    <d v="1899-12-30T22:05:00"/>
    <n v="42"/>
    <n v="1"/>
    <x v="3"/>
    <x v="1"/>
    <x v="1"/>
    <m/>
    <n v="5000"/>
    <n v="5000"/>
    <n v="5"/>
    <e v="#REF!"/>
    <n v="2024"/>
    <s v="mayo"/>
  </r>
  <r>
    <s v="091605202422-05"/>
    <n v="9"/>
    <d v="2024-05-16T00:00:00"/>
    <d v="1899-12-30T22:06:00"/>
    <n v="42"/>
    <n v="2"/>
    <x v="3"/>
    <x v="1"/>
    <x v="1"/>
    <m/>
    <n v="5000"/>
    <n v="10000"/>
    <n v="5"/>
    <e v="#REF!"/>
    <n v="2024"/>
    <s v="mayo"/>
  </r>
  <r>
    <s v="091605202422-05"/>
    <n v="9"/>
    <d v="2024-05-16T00:00:00"/>
    <d v="1899-12-30T22:07:00"/>
    <n v="13"/>
    <n v="1"/>
    <x v="7"/>
    <x v="1"/>
    <x v="0"/>
    <m/>
    <n v="17000"/>
    <n v="17000"/>
    <n v="5"/>
    <e v="#REF!"/>
    <n v="2024"/>
    <s v="mayo"/>
  </r>
  <r>
    <s v="091605202422-05"/>
    <n v="9"/>
    <d v="2024-05-16T00:00:00"/>
    <d v="1899-12-30T22:07:00"/>
    <n v="2"/>
    <n v="1"/>
    <x v="47"/>
    <x v="1"/>
    <x v="0"/>
    <m/>
    <n v="10000"/>
    <n v="10000"/>
    <n v="5"/>
    <e v="#REF!"/>
    <n v="2024"/>
    <s v="mayo"/>
  </r>
  <r>
    <s v="031605202423-00"/>
    <n v="3"/>
    <d v="2024-05-16T00:00:00"/>
    <d v="1899-12-30T23:00:00"/>
    <n v="91"/>
    <n v="1"/>
    <x v="28"/>
    <x v="1"/>
    <x v="1"/>
    <m/>
    <n v="12000"/>
    <n v="12000"/>
    <n v="5"/>
    <e v="#REF!"/>
    <n v="2024"/>
    <s v="mayo"/>
  </r>
  <r>
    <s v="031605202423-00"/>
    <n v="3"/>
    <d v="2024-05-16T00:00:00"/>
    <d v="1899-12-30T23:00:00"/>
    <n v="38"/>
    <n v="2"/>
    <x v="10"/>
    <x v="1"/>
    <x v="1"/>
    <m/>
    <n v="3000"/>
    <n v="6000"/>
    <n v="5"/>
    <e v="#REF!"/>
    <n v="2024"/>
    <s v="mayo"/>
  </r>
  <r>
    <s v="041605202422-31"/>
    <n v="4"/>
    <d v="2024-05-16T00:00:00"/>
    <d v="1899-12-30T22:36:00"/>
    <n v="21"/>
    <n v="1"/>
    <x v="49"/>
    <x v="1"/>
    <x v="6"/>
    <m/>
    <n v="6000"/>
    <n v="6000"/>
    <n v="5"/>
    <e v="#REF!"/>
    <n v="2024"/>
    <s v="mayo"/>
  </r>
  <r>
    <s v="041605202422-31"/>
    <n v="4"/>
    <d v="2024-05-16T00:00:00"/>
    <d v="1899-12-30T22:36:00"/>
    <n v="22"/>
    <n v="1"/>
    <x v="65"/>
    <x v="1"/>
    <x v="6"/>
    <m/>
    <n v="6000"/>
    <n v="6000"/>
    <n v="5"/>
    <e v="#REF!"/>
    <n v="2024"/>
    <s v="mayo"/>
  </r>
  <r>
    <s v="041605202422-31"/>
    <n v="4"/>
    <d v="2024-05-16T00:00:00"/>
    <d v="1899-12-30T22:36:00"/>
    <n v="23"/>
    <n v="1"/>
    <x v="14"/>
    <x v="1"/>
    <x v="6"/>
    <m/>
    <n v="6000"/>
    <n v="6000"/>
    <n v="5"/>
    <e v="#REF!"/>
    <n v="2024"/>
    <s v="mayo"/>
  </r>
  <r>
    <s v="171705202400-07"/>
    <n v="17"/>
    <d v="2024-05-17T00:00:00"/>
    <d v="1899-12-30T00:07:00"/>
    <n v="40"/>
    <n v="5"/>
    <x v="29"/>
    <x v="1"/>
    <x v="1"/>
    <m/>
    <n v="3500"/>
    <n v="17500"/>
    <n v="5"/>
    <e v="#REF!"/>
    <n v="2024"/>
    <s v="mayo"/>
  </r>
  <r>
    <s v="061605202422-09"/>
    <n v="6"/>
    <d v="2024-05-16T00:00:00"/>
    <d v="1899-12-30T22:09:00"/>
    <n v="49"/>
    <n v="1"/>
    <x v="30"/>
    <x v="2"/>
    <x v="5"/>
    <m/>
    <n v="70000"/>
    <n v="70000"/>
    <n v="5"/>
    <e v="#REF!"/>
    <n v="2024"/>
    <s v="mayo"/>
  </r>
  <r>
    <s v="061605202422-09"/>
    <n v="6"/>
    <d v="2024-05-16T00:00:00"/>
    <d v="1899-12-30T23:05:00"/>
    <n v="35"/>
    <n v="1"/>
    <x v="21"/>
    <x v="1"/>
    <x v="3"/>
    <m/>
    <n v="10000"/>
    <n v="10000"/>
    <n v="5"/>
    <e v="#REF!"/>
    <n v="2024"/>
    <s v="mayo"/>
  </r>
  <r>
    <s v="051605202422-06"/>
    <n v="5"/>
    <d v="2024-05-16T00:00:00"/>
    <d v="1899-12-30T22:06:00"/>
    <n v="15"/>
    <n v="5"/>
    <x v="4"/>
    <x v="1"/>
    <x v="2"/>
    <m/>
    <n v="12000"/>
    <n v="60000"/>
    <n v="5"/>
    <e v="#REF!"/>
    <n v="2024"/>
    <s v="mayo"/>
  </r>
  <r>
    <s v="051605202422-06"/>
    <n v="5"/>
    <d v="2024-05-16T00:00:00"/>
    <d v="1899-12-30T22:37:00"/>
    <n v="23"/>
    <n v="1"/>
    <x v="14"/>
    <x v="1"/>
    <x v="6"/>
    <m/>
    <n v="6000"/>
    <n v="6000"/>
    <n v="5"/>
    <e v="#REF!"/>
    <n v="2024"/>
    <s v="mayo"/>
  </r>
  <r>
    <s v="051605202422-06"/>
    <n v="5"/>
    <d v="2024-05-16T00:00:00"/>
    <d v="1899-12-30T22:37:00"/>
    <n v="3"/>
    <n v="1"/>
    <x v="26"/>
    <x v="1"/>
    <x v="0"/>
    <m/>
    <n v="16000"/>
    <n v="16000"/>
    <n v="5"/>
    <e v="#REF!"/>
    <n v="2024"/>
    <s v="mayo"/>
  </r>
  <r>
    <s v="051605202422-06"/>
    <n v="5"/>
    <d v="2024-05-16T00:00:00"/>
    <d v="1899-12-30T22:37:00"/>
    <n v="13"/>
    <n v="1"/>
    <x v="7"/>
    <x v="1"/>
    <x v="0"/>
    <m/>
    <n v="17000"/>
    <n v="17000"/>
    <n v="5"/>
    <e v="#REF!"/>
    <n v="2024"/>
    <s v="mayo"/>
  </r>
  <r>
    <s v="051605202422-06"/>
    <n v="5"/>
    <d v="2024-05-16T00:00:00"/>
    <d v="1899-12-30T22:37:00"/>
    <n v="10"/>
    <n v="1"/>
    <x v="27"/>
    <x v="1"/>
    <x v="0"/>
    <m/>
    <n v="17000"/>
    <n v="17000"/>
    <n v="5"/>
    <e v="#REF!"/>
    <n v="2024"/>
    <s v="mayo"/>
  </r>
  <r>
    <s v="051605202422-06"/>
    <n v="5"/>
    <d v="2024-05-16T00:00:00"/>
    <d v="1899-12-30T22:51:00"/>
    <n v="29"/>
    <n v="1"/>
    <x v="6"/>
    <x v="1"/>
    <x v="3"/>
    <m/>
    <n v="2000"/>
    <n v="2000"/>
    <n v="5"/>
    <e v="#REF!"/>
    <n v="2024"/>
    <s v="mayo"/>
  </r>
  <r>
    <s v="131605202422-22"/>
    <n v="13"/>
    <d v="2024-05-16T00:00:00"/>
    <d v="1899-12-30T22:22:00"/>
    <n v="12"/>
    <n v="1"/>
    <x v="9"/>
    <x v="1"/>
    <x v="0"/>
    <m/>
    <n v="10000"/>
    <n v="10000"/>
    <n v="5"/>
    <e v="#REF!"/>
    <n v="2024"/>
    <s v="mayo"/>
  </r>
  <r>
    <s v="131605202422-22"/>
    <n v="13"/>
    <d v="2024-05-16T00:00:00"/>
    <d v="1899-12-30T22:22:00"/>
    <n v="13"/>
    <n v="1"/>
    <x v="7"/>
    <x v="1"/>
    <x v="0"/>
    <m/>
    <n v="17000"/>
    <n v="17000"/>
    <n v="5"/>
    <e v="#REF!"/>
    <n v="2024"/>
    <s v="mayo"/>
  </r>
  <r>
    <s v="131605202422-22"/>
    <n v="13"/>
    <d v="2024-05-16T00:00:00"/>
    <d v="1899-12-30T23:09:00"/>
    <n v="91"/>
    <n v="1"/>
    <x v="28"/>
    <x v="1"/>
    <x v="1"/>
    <m/>
    <n v="12000"/>
    <n v="12000"/>
    <n v="5"/>
    <e v="#REF!"/>
    <n v="2024"/>
    <s v="mayo"/>
  </r>
  <r>
    <s v="131605202422-22"/>
    <n v="13"/>
    <d v="2024-05-16T00:00:00"/>
    <d v="1899-12-30T23:59:00"/>
    <n v="38"/>
    <n v="1"/>
    <x v="10"/>
    <x v="1"/>
    <x v="1"/>
    <m/>
    <n v="3000"/>
    <n v="3000"/>
    <n v="5"/>
    <e v="#REF!"/>
    <n v="2024"/>
    <s v="mayo"/>
  </r>
  <r>
    <s v="131605202422-22"/>
    <n v="13"/>
    <d v="2024-05-17T00:00:00"/>
    <d v="1899-12-30T00:00:00"/>
    <n v="91"/>
    <n v="1"/>
    <x v="28"/>
    <x v="1"/>
    <x v="1"/>
    <m/>
    <n v="12000"/>
    <n v="12000"/>
    <n v="5"/>
    <e v="#REF!"/>
    <n v="2024"/>
    <s v="mayo"/>
  </r>
  <r>
    <s v="131605202422-22"/>
    <n v="13"/>
    <d v="2024-05-17T00:00:00"/>
    <d v="1899-12-30T00:30:00"/>
    <n v="38"/>
    <n v="1"/>
    <x v="10"/>
    <x v="1"/>
    <x v="1"/>
    <m/>
    <n v="3000"/>
    <n v="3000"/>
    <n v="5"/>
    <e v="#REF!"/>
    <n v="2024"/>
    <s v="mayo"/>
  </r>
  <r>
    <s v="131605202422-22"/>
    <n v="13"/>
    <d v="2024-05-17T00:00:00"/>
    <d v="1899-12-30T00:30:00"/>
    <n v="91"/>
    <n v="1"/>
    <x v="28"/>
    <x v="1"/>
    <x v="1"/>
    <m/>
    <n v="12000"/>
    <n v="12000"/>
    <n v="5"/>
    <e v="#REF!"/>
    <n v="2024"/>
    <s v="mayo"/>
  </r>
  <r>
    <s v="131605202422-22"/>
    <n v="13"/>
    <d v="2024-05-17T00:00:00"/>
    <d v="1899-12-30T00:54:00"/>
    <n v="38"/>
    <n v="5"/>
    <x v="10"/>
    <x v="1"/>
    <x v="1"/>
    <m/>
    <n v="3000"/>
    <n v="15000"/>
    <n v="5"/>
    <e v="#REF!"/>
    <n v="2024"/>
    <s v="mayo"/>
  </r>
  <r>
    <s v="041705202400-29"/>
    <n v="4"/>
    <d v="2024-05-17T00:00:00"/>
    <d v="1899-12-30T00:29:00"/>
    <n v="45"/>
    <n v="3"/>
    <x v="25"/>
    <x v="1"/>
    <x v="1"/>
    <m/>
    <n v="3000"/>
    <n v="9000"/>
    <n v="5"/>
    <e v="#REF!"/>
    <n v="2024"/>
    <s v="mayo"/>
  </r>
  <r>
    <s v="161605202422-07"/>
    <n v="16"/>
    <d v="2024-05-16T00:00:00"/>
    <d v="1899-12-30T22:07:00"/>
    <n v="91"/>
    <n v="2"/>
    <x v="28"/>
    <x v="1"/>
    <x v="1"/>
    <m/>
    <n v="12000"/>
    <n v="24000"/>
    <n v="5"/>
    <e v="#REF!"/>
    <n v="2024"/>
    <s v="mayo"/>
  </r>
  <r>
    <s v="161605202422-07"/>
    <n v="16"/>
    <d v="2024-05-16T00:00:00"/>
    <d v="1899-12-30T22:10:00"/>
    <n v="38"/>
    <n v="3"/>
    <x v="10"/>
    <x v="1"/>
    <x v="1"/>
    <m/>
    <n v="3000"/>
    <n v="9000"/>
    <n v="5"/>
    <e v="#REF!"/>
    <n v="2024"/>
    <s v="mayo"/>
  </r>
  <r>
    <s v="161605202422-07"/>
    <n v="16"/>
    <d v="2024-05-16T00:00:00"/>
    <d v="1899-12-30T22:10:00"/>
    <n v="38"/>
    <n v="1"/>
    <x v="10"/>
    <x v="1"/>
    <x v="1"/>
    <m/>
    <n v="3000"/>
    <n v="3000"/>
    <n v="5"/>
    <e v="#REF!"/>
    <n v="2024"/>
    <s v="mayo"/>
  </r>
  <r>
    <s v="161605202422-07"/>
    <n v="16"/>
    <d v="2024-05-16T00:00:00"/>
    <d v="1899-12-30T22:10:00"/>
    <n v="38"/>
    <n v="2"/>
    <x v="10"/>
    <x v="1"/>
    <x v="1"/>
    <m/>
    <n v="3000"/>
    <n v="6000"/>
    <n v="5"/>
    <e v="#REF!"/>
    <n v="2024"/>
    <s v="mayo"/>
  </r>
  <r>
    <s v="161605202422-07"/>
    <n v="16"/>
    <d v="2024-05-16T00:00:00"/>
    <d v="1899-12-30T23:01:00"/>
    <n v="38"/>
    <n v="1"/>
    <x v="10"/>
    <x v="1"/>
    <x v="1"/>
    <m/>
    <n v="3000"/>
    <n v="3000"/>
    <n v="5"/>
    <e v="#REF!"/>
    <n v="2024"/>
    <s v="mayo"/>
  </r>
  <r>
    <s v="161605202422-07"/>
    <n v="16"/>
    <d v="2024-05-16T00:00:00"/>
    <d v="1899-12-30T23:23:00"/>
    <n v="38"/>
    <n v="1"/>
    <x v="10"/>
    <x v="1"/>
    <x v="1"/>
    <m/>
    <n v="3000"/>
    <n v="3000"/>
    <n v="5"/>
    <e v="#REF!"/>
    <n v="2024"/>
    <s v="mayo"/>
  </r>
  <r>
    <s v="161605202422-07"/>
    <n v="16"/>
    <d v="2024-05-16T00:00:00"/>
    <d v="1899-12-30T23:23:00"/>
    <n v="38"/>
    <n v="1"/>
    <x v="10"/>
    <x v="1"/>
    <x v="1"/>
    <m/>
    <n v="3000"/>
    <n v="3000"/>
    <n v="5"/>
    <e v="#REF!"/>
    <n v="2024"/>
    <s v="mayo"/>
  </r>
  <r>
    <s v="161605202422-07"/>
    <n v="16"/>
    <d v="2024-05-16T00:00:00"/>
    <d v="1899-12-30T23:42:00"/>
    <n v="38"/>
    <n v="2"/>
    <x v="10"/>
    <x v="1"/>
    <x v="1"/>
    <m/>
    <n v="3000"/>
    <n v="6000"/>
    <n v="5"/>
    <e v="#REF!"/>
    <n v="2024"/>
    <s v="mayo"/>
  </r>
  <r>
    <s v="161605202422-07"/>
    <n v="16"/>
    <d v="2024-05-16T00:00:00"/>
    <d v="1899-12-30T23:58:00"/>
    <n v="38"/>
    <n v="7"/>
    <x v="10"/>
    <x v="1"/>
    <x v="1"/>
    <m/>
    <n v="3000"/>
    <n v="21000"/>
    <n v="5"/>
    <e v="#REF!"/>
    <n v="2024"/>
    <s v="mayo"/>
  </r>
  <r>
    <s v="161605202422-07"/>
    <n v="16"/>
    <d v="2024-05-16T00:00:00"/>
    <d v="1899-12-30T23:58:00"/>
    <n v="40"/>
    <n v="1"/>
    <x v="29"/>
    <x v="1"/>
    <x v="1"/>
    <m/>
    <n v="3500"/>
    <n v="3500"/>
    <n v="5"/>
    <e v="#REF!"/>
    <n v="2024"/>
    <s v="mayo"/>
  </r>
  <r>
    <s v="161605202422-07"/>
    <n v="16"/>
    <d v="2024-05-17T00:00:00"/>
    <d v="1899-12-30T00:15:00"/>
    <n v="38"/>
    <n v="1"/>
    <x v="10"/>
    <x v="1"/>
    <x v="1"/>
    <m/>
    <n v="3000"/>
    <n v="3000"/>
    <n v="5"/>
    <e v="#REF!"/>
    <n v="2024"/>
    <s v="mayo"/>
  </r>
  <r>
    <s v="161605202422-07"/>
    <n v="16"/>
    <d v="2024-05-17T00:00:00"/>
    <d v="1899-12-30T00:36:00"/>
    <n v="38"/>
    <n v="1"/>
    <x v="10"/>
    <x v="1"/>
    <x v="1"/>
    <m/>
    <n v="3000"/>
    <n v="3000"/>
    <n v="5"/>
    <e v="#REF!"/>
    <n v="2024"/>
    <s v="mayo"/>
  </r>
  <r>
    <s v="161605202422-07"/>
    <n v="16"/>
    <d v="2024-05-17T00:00:00"/>
    <d v="1899-12-30T00:52:00"/>
    <n v="38"/>
    <n v="3"/>
    <x v="10"/>
    <x v="1"/>
    <x v="1"/>
    <m/>
    <n v="3000"/>
    <n v="9000"/>
    <n v="5"/>
    <e v="#REF!"/>
    <n v="2024"/>
    <s v="mayo"/>
  </r>
  <r>
    <s v="041705202420-46"/>
    <n v="4"/>
    <d v="2024-05-17T00:00:00"/>
    <d v="1899-12-30T20:46:00"/>
    <n v="39"/>
    <n v="3"/>
    <x v="16"/>
    <x v="1"/>
    <x v="1"/>
    <m/>
    <n v="4000"/>
    <n v="12000"/>
    <n v="5"/>
    <e v="#REF!"/>
    <n v="2024"/>
    <s v="mayo"/>
  </r>
  <r>
    <s v="041705202420-46"/>
    <n v="4"/>
    <d v="2024-05-17T00:00:00"/>
    <d v="1899-12-30T20:46:00"/>
    <n v="3"/>
    <n v="2"/>
    <x v="26"/>
    <x v="1"/>
    <x v="0"/>
    <m/>
    <n v="16000"/>
    <n v="32000"/>
    <n v="5"/>
    <e v="#REF!"/>
    <n v="2024"/>
    <s v="mayo"/>
  </r>
  <r>
    <s v="041705202420-46"/>
    <n v="4"/>
    <d v="2024-05-17T00:00:00"/>
    <d v="1899-12-30T20:46:00"/>
    <n v="47"/>
    <n v="1"/>
    <x v="13"/>
    <x v="1"/>
    <x v="1"/>
    <m/>
    <n v="2000"/>
    <n v="2000"/>
    <n v="5"/>
    <e v="#REF!"/>
    <n v="2024"/>
    <s v="mayo"/>
  </r>
  <r>
    <s v="051705202420-47"/>
    <n v="5"/>
    <d v="2024-05-17T00:00:00"/>
    <d v="1899-12-30T20:47:00"/>
    <n v="46"/>
    <n v="4"/>
    <x v="17"/>
    <x v="1"/>
    <x v="1"/>
    <m/>
    <n v="3000"/>
    <n v="12000"/>
    <n v="5"/>
    <e v="#REF!"/>
    <n v="2024"/>
    <s v="mayo"/>
  </r>
  <r>
    <s v="171705202420-51"/>
    <n v="17"/>
    <d v="2024-05-17T00:00:00"/>
    <d v="1899-12-30T20:51:00"/>
    <n v="40"/>
    <n v="1"/>
    <x v="29"/>
    <x v="1"/>
    <x v="1"/>
    <m/>
    <n v="3500"/>
    <n v="3500"/>
    <n v="5"/>
    <e v="#REF!"/>
    <n v="2024"/>
    <s v="mayo"/>
  </r>
  <r>
    <s v="131705202422-31"/>
    <n v="13"/>
    <d v="2024-05-17T00:00:00"/>
    <d v="1899-12-30T22:31:00"/>
    <n v="43"/>
    <n v="7"/>
    <x v="18"/>
    <x v="1"/>
    <x v="1"/>
    <m/>
    <n v="8000"/>
    <n v="56000"/>
    <n v="5"/>
    <e v="#REF!"/>
    <n v="2024"/>
    <s v="mayo"/>
  </r>
  <r>
    <s v="131705202422-31"/>
    <n v="13"/>
    <d v="2024-05-17T00:00:00"/>
    <d v="1899-12-30T22:31:00"/>
    <n v="39"/>
    <n v="3"/>
    <x v="16"/>
    <x v="1"/>
    <x v="1"/>
    <m/>
    <n v="4000"/>
    <n v="12000"/>
    <n v="5"/>
    <e v="#REF!"/>
    <n v="2024"/>
    <s v="mayo"/>
  </r>
  <r>
    <s v="171705202422-25"/>
    <n v="17"/>
    <d v="2024-05-17T00:00:00"/>
    <d v="1899-12-30T22:25:00"/>
    <n v="40"/>
    <n v="1"/>
    <x v="29"/>
    <x v="1"/>
    <x v="1"/>
    <m/>
    <n v="3500"/>
    <n v="3500"/>
    <n v="5"/>
    <e v="#REF!"/>
    <n v="2024"/>
    <s v="mayo"/>
  </r>
  <r>
    <s v="131705202422-31"/>
    <n v="13"/>
    <d v="2024-05-17T00:00:00"/>
    <d v="1899-12-30T22:32:00"/>
    <n v="47"/>
    <n v="10"/>
    <x v="13"/>
    <x v="1"/>
    <x v="1"/>
    <m/>
    <n v="2000"/>
    <n v="20000"/>
    <n v="5"/>
    <e v="#REF!"/>
    <n v="2024"/>
    <s v="mayo"/>
  </r>
  <r>
    <s v="131705202422-31"/>
    <n v="13"/>
    <d v="2024-05-17T00:00:00"/>
    <d v="1899-12-30T22:32:00"/>
    <n v="43"/>
    <n v="4"/>
    <x v="18"/>
    <x v="1"/>
    <x v="1"/>
    <m/>
    <n v="8000"/>
    <n v="32000"/>
    <n v="5"/>
    <e v="#REF!"/>
    <n v="2024"/>
    <s v="mayo"/>
  </r>
  <r>
    <s v="121705202423-19"/>
    <n v="12"/>
    <d v="2024-05-17T00:00:00"/>
    <d v="1899-12-30T23:19:00"/>
    <n v="7"/>
    <n v="1"/>
    <x v="2"/>
    <x v="1"/>
    <x v="0"/>
    <m/>
    <n v="12000"/>
    <n v="12000"/>
    <n v="5"/>
    <e v="#REF!"/>
    <n v="2024"/>
    <s v="mayo"/>
  </r>
  <r>
    <s v="121705202423-19"/>
    <n v="12"/>
    <d v="2024-05-17T00:00:00"/>
    <d v="1899-12-30T23:19:00"/>
    <n v="12"/>
    <n v="1"/>
    <x v="9"/>
    <x v="1"/>
    <x v="0"/>
    <m/>
    <n v="10000"/>
    <n v="10000"/>
    <n v="5"/>
    <e v="#REF!"/>
    <n v="2024"/>
    <s v="mayo"/>
  </r>
  <r>
    <s v="121705202423-19"/>
    <n v="12"/>
    <d v="2024-05-17T00:00:00"/>
    <d v="1899-12-30T23:19:00"/>
    <n v="47"/>
    <n v="3"/>
    <x v="13"/>
    <x v="1"/>
    <x v="1"/>
    <m/>
    <n v="2000"/>
    <n v="6000"/>
    <n v="5"/>
    <e v="#REF!"/>
    <n v="2024"/>
    <s v="mayo"/>
  </r>
  <r>
    <s v="121705202423-19"/>
    <n v="12"/>
    <d v="2024-05-17T00:00:00"/>
    <d v="1899-12-30T23:20:00"/>
    <n v="46"/>
    <n v="2"/>
    <x v="17"/>
    <x v="1"/>
    <x v="1"/>
    <m/>
    <n v="3000"/>
    <n v="6000"/>
    <n v="5"/>
    <e v="#REF!"/>
    <n v="2024"/>
    <s v="mayo"/>
  </r>
  <r>
    <s v="121705202423-19"/>
    <n v="12"/>
    <d v="2024-05-17T00:00:00"/>
    <d v="1899-12-30T23:20:00"/>
    <n v="40"/>
    <n v="1"/>
    <x v="29"/>
    <x v="1"/>
    <x v="1"/>
    <m/>
    <n v="3500"/>
    <n v="3500"/>
    <n v="5"/>
    <e v="#REF!"/>
    <n v="2024"/>
    <s v="mayo"/>
  </r>
  <r>
    <s v="021705202420-49"/>
    <n v="2"/>
    <d v="2024-05-17T00:00:00"/>
    <d v="1899-12-30T20:49:00"/>
    <n v="45"/>
    <n v="5"/>
    <x v="25"/>
    <x v="1"/>
    <x v="1"/>
    <m/>
    <n v="3000"/>
    <n v="15000"/>
    <n v="5"/>
    <e v="#REF!"/>
    <n v="2024"/>
    <s v="mayo"/>
  </r>
  <r>
    <s v="021705202420-49"/>
    <n v="2"/>
    <d v="2024-05-17T00:00:00"/>
    <d v="1899-12-30T20:49:00"/>
    <n v="15"/>
    <n v="1"/>
    <x v="4"/>
    <x v="1"/>
    <x v="2"/>
    <m/>
    <n v="12000"/>
    <n v="12000"/>
    <n v="5"/>
    <e v="#REF!"/>
    <n v="2024"/>
    <s v="mayo"/>
  </r>
  <r>
    <s v="021705202420-49"/>
    <n v="2"/>
    <d v="2024-05-17T00:00:00"/>
    <d v="1899-12-30T20:58:00"/>
    <n v="45"/>
    <n v="1"/>
    <x v="25"/>
    <x v="1"/>
    <x v="1"/>
    <m/>
    <n v="3000"/>
    <n v="3000"/>
    <n v="5"/>
    <e v="#REF!"/>
    <n v="2024"/>
    <s v="mayo"/>
  </r>
  <r>
    <s v="021705202420-49"/>
    <n v="2"/>
    <d v="2024-05-17T00:00:00"/>
    <d v="1899-12-30T23:45:00"/>
    <n v="20"/>
    <n v="1"/>
    <x v="24"/>
    <x v="1"/>
    <x v="2"/>
    <m/>
    <n v="10000"/>
    <n v="10000"/>
    <n v="5"/>
    <e v="#REF!"/>
    <n v="2024"/>
    <s v="mayo"/>
  </r>
  <r>
    <s v="031705202422-17"/>
    <n v="3"/>
    <d v="2024-05-17T00:00:00"/>
    <d v="1899-12-30T22:17:00"/>
    <n v="45"/>
    <n v="1"/>
    <x v="25"/>
    <x v="1"/>
    <x v="1"/>
    <m/>
    <n v="3000"/>
    <n v="3000"/>
    <n v="5"/>
    <e v="#REF!"/>
    <n v="2024"/>
    <s v="mayo"/>
  </r>
  <r>
    <s v="031705202422-17"/>
    <n v="3"/>
    <d v="2024-05-17T00:00:00"/>
    <d v="1899-12-30T22:17:00"/>
    <n v="44"/>
    <n v="1"/>
    <x v="15"/>
    <x v="1"/>
    <x v="1"/>
    <m/>
    <n v="4000"/>
    <n v="4000"/>
    <n v="5"/>
    <e v="#REF!"/>
    <n v="2024"/>
    <s v="mayo"/>
  </r>
  <r>
    <s v="041705202420-49"/>
    <n v="4"/>
    <d v="2024-05-17T00:00:00"/>
    <d v="1899-12-30T20:49:00"/>
    <n v="38"/>
    <n v="9"/>
    <x v="10"/>
    <x v="1"/>
    <x v="1"/>
    <m/>
    <n v="3000"/>
    <n v="27000"/>
    <n v="5"/>
    <e v="#REF!"/>
    <n v="2024"/>
    <s v="mayo"/>
  </r>
  <r>
    <s v="041705202420-49"/>
    <n v="4"/>
    <d v="2024-05-17T00:00:00"/>
    <d v="1899-12-30T20:50:00"/>
    <n v="39"/>
    <n v="4"/>
    <x v="16"/>
    <x v="1"/>
    <x v="1"/>
    <m/>
    <n v="4000"/>
    <n v="16000"/>
    <n v="5"/>
    <e v="#REF!"/>
    <n v="2024"/>
    <s v="mayo"/>
  </r>
  <r>
    <s v="041705202420-49"/>
    <n v="4"/>
    <d v="2024-05-17T00:00:00"/>
    <d v="1899-12-30T20:50:00"/>
    <n v="42"/>
    <n v="6"/>
    <x v="3"/>
    <x v="1"/>
    <x v="1"/>
    <m/>
    <n v="5000"/>
    <n v="30000"/>
    <n v="5"/>
    <e v="#REF!"/>
    <n v="2024"/>
    <s v="mayo"/>
  </r>
  <r>
    <s v="041705202420-49"/>
    <n v="4"/>
    <d v="2024-05-17T00:00:00"/>
    <d v="1899-12-30T20:58:00"/>
    <n v="42"/>
    <n v="1"/>
    <x v="3"/>
    <x v="1"/>
    <x v="1"/>
    <m/>
    <n v="5000"/>
    <n v="5000"/>
    <n v="5"/>
    <e v="#REF!"/>
    <n v="2024"/>
    <s v="mayo"/>
  </r>
  <r>
    <s v="041705202420-49"/>
    <n v="4"/>
    <d v="2024-05-17T00:00:00"/>
    <d v="1899-12-30T20:59:00"/>
    <n v="38"/>
    <n v="1"/>
    <x v="10"/>
    <x v="1"/>
    <x v="1"/>
    <m/>
    <n v="3000"/>
    <n v="3000"/>
    <n v="5"/>
    <e v="#REF!"/>
    <n v="2024"/>
    <s v="mayo"/>
  </r>
  <r>
    <s v="041705202420-49"/>
    <n v="4"/>
    <d v="2024-05-17T00:00:00"/>
    <d v="1899-12-30T21:07:00"/>
    <n v="38"/>
    <n v="1"/>
    <x v="10"/>
    <x v="1"/>
    <x v="1"/>
    <m/>
    <n v="3000"/>
    <n v="3000"/>
    <n v="5"/>
    <e v="#REF!"/>
    <n v="2024"/>
    <s v="mayo"/>
  </r>
  <r>
    <s v="041705202420-49"/>
    <n v="4"/>
    <d v="2024-05-17T00:00:00"/>
    <d v="1899-12-30T21:07:00"/>
    <n v="42"/>
    <n v="1"/>
    <x v="3"/>
    <x v="1"/>
    <x v="1"/>
    <m/>
    <n v="5000"/>
    <n v="5000"/>
    <n v="5"/>
    <e v="#REF!"/>
    <n v="2024"/>
    <s v="mayo"/>
  </r>
  <r>
    <s v="051705202421-04"/>
    <n v="5"/>
    <d v="2024-05-17T00:00:00"/>
    <d v="1899-12-30T21:04:00"/>
    <n v="45"/>
    <n v="2"/>
    <x v="25"/>
    <x v="1"/>
    <x v="1"/>
    <m/>
    <n v="3000"/>
    <n v="6000"/>
    <n v="5"/>
    <e v="#REF!"/>
    <n v="2024"/>
    <s v="mayo"/>
  </r>
  <r>
    <s v="051705202421-04"/>
    <n v="5"/>
    <d v="2024-05-17T00:00:00"/>
    <d v="1899-12-30T21:04:00"/>
    <n v="39"/>
    <n v="1"/>
    <x v="16"/>
    <x v="1"/>
    <x v="1"/>
    <m/>
    <n v="4000"/>
    <n v="4000"/>
    <n v="5"/>
    <e v="#REF!"/>
    <n v="2024"/>
    <s v="mayo"/>
  </r>
  <r>
    <s v="051705202421-04"/>
    <n v="5"/>
    <d v="2024-05-17T00:00:00"/>
    <d v="1899-12-30T21:04:00"/>
    <n v="44"/>
    <n v="1"/>
    <x v="15"/>
    <x v="1"/>
    <x v="1"/>
    <m/>
    <n v="4000"/>
    <n v="4000"/>
    <n v="5"/>
    <e v="#REF!"/>
    <n v="2024"/>
    <s v="mayo"/>
  </r>
  <r>
    <s v="051705202421-04"/>
    <n v="5"/>
    <d v="2024-05-17T00:00:00"/>
    <d v="1899-12-30T21:04:00"/>
    <n v="46"/>
    <n v="1"/>
    <x v="17"/>
    <x v="1"/>
    <x v="1"/>
    <m/>
    <n v="3000"/>
    <n v="3000"/>
    <n v="5"/>
    <e v="#REF!"/>
    <n v="2024"/>
    <s v="mayo"/>
  </r>
  <r>
    <s v="051705202421-04"/>
    <n v="5"/>
    <d v="2024-05-17T00:00:00"/>
    <d v="1899-12-30T21:08:00"/>
    <n v="20"/>
    <n v="1"/>
    <x v="24"/>
    <x v="1"/>
    <x v="2"/>
    <m/>
    <n v="10000"/>
    <n v="10000"/>
    <n v="5"/>
    <e v="#REF!"/>
    <n v="2024"/>
    <s v="mayo"/>
  </r>
  <r>
    <s v="051705202421-04"/>
    <n v="5"/>
    <d v="2024-05-17T00:00:00"/>
    <d v="1899-12-30T23:11:00"/>
    <n v="45"/>
    <n v="7"/>
    <x v="25"/>
    <x v="1"/>
    <x v="1"/>
    <m/>
    <n v="3000"/>
    <n v="21000"/>
    <n v="5"/>
    <e v="#REF!"/>
    <n v="2024"/>
    <s v="mayo"/>
  </r>
  <r>
    <s v="051705202421-04"/>
    <n v="5"/>
    <d v="2024-05-17T00:00:00"/>
    <d v="1899-12-30T23:11:00"/>
    <n v="39"/>
    <n v="5"/>
    <x v="16"/>
    <x v="1"/>
    <x v="1"/>
    <m/>
    <n v="4000"/>
    <n v="20000"/>
    <n v="5"/>
    <e v="#REF!"/>
    <n v="2024"/>
    <s v="mayo"/>
  </r>
  <r>
    <s v="051705202421-04"/>
    <n v="5"/>
    <d v="2024-05-17T00:00:00"/>
    <d v="1899-12-30T23:11:00"/>
    <n v="46"/>
    <n v="3"/>
    <x v="17"/>
    <x v="1"/>
    <x v="1"/>
    <m/>
    <n v="3000"/>
    <n v="9000"/>
    <n v="5"/>
    <e v="#REF!"/>
    <n v="2024"/>
    <s v="mayo"/>
  </r>
  <r>
    <s v="051705202421-04"/>
    <n v="5"/>
    <d v="2024-05-17T00:00:00"/>
    <d v="1899-12-30T23:12:00"/>
    <n v="44"/>
    <n v="4"/>
    <x v="15"/>
    <x v="1"/>
    <x v="1"/>
    <m/>
    <n v="4000"/>
    <n v="16000"/>
    <n v="5"/>
    <e v="#REF!"/>
    <n v="2024"/>
    <s v="mayo"/>
  </r>
  <r>
    <s v="051705202421-04"/>
    <n v="5"/>
    <d v="2024-05-17T00:00:00"/>
    <d v="1899-12-30T23:12:00"/>
    <n v="47"/>
    <n v="1"/>
    <x v="13"/>
    <x v="1"/>
    <x v="1"/>
    <m/>
    <n v="2000"/>
    <n v="2000"/>
    <n v="5"/>
    <e v="#REF!"/>
    <n v="2024"/>
    <s v="mayo"/>
  </r>
  <r>
    <s v="091705202420-52"/>
    <n v="9"/>
    <d v="2024-05-17T00:00:00"/>
    <d v="1899-12-30T20:52:00"/>
    <n v="43"/>
    <n v="2"/>
    <x v="18"/>
    <x v="1"/>
    <x v="1"/>
    <m/>
    <n v="8000"/>
    <n v="16000"/>
    <n v="5"/>
    <e v="#REF!"/>
    <n v="2024"/>
    <s v="mayo"/>
  </r>
  <r>
    <s v="091705202420-52"/>
    <n v="9"/>
    <d v="2024-05-17T00:00:00"/>
    <d v="1899-12-30T20:52:00"/>
    <n v="39"/>
    <n v="1"/>
    <x v="16"/>
    <x v="1"/>
    <x v="1"/>
    <m/>
    <n v="4000"/>
    <n v="4000"/>
    <n v="5"/>
    <e v="#REF!"/>
    <n v="2024"/>
    <s v="mayo"/>
  </r>
  <r>
    <s v="091705202420-52"/>
    <n v="9"/>
    <d v="2024-05-17T00:00:00"/>
    <d v="1899-12-30T20:52:00"/>
    <n v="47"/>
    <n v="3"/>
    <x v="13"/>
    <x v="1"/>
    <x v="1"/>
    <m/>
    <n v="2000"/>
    <n v="6000"/>
    <n v="5"/>
    <e v="#REF!"/>
    <n v="2024"/>
    <s v="mayo"/>
  </r>
  <r>
    <s v="101705202420-59"/>
    <n v="10"/>
    <d v="2024-05-17T00:00:00"/>
    <d v="1899-12-30T20:59:00"/>
    <n v="39"/>
    <n v="2"/>
    <x v="16"/>
    <x v="1"/>
    <x v="1"/>
    <m/>
    <n v="4000"/>
    <n v="8000"/>
    <n v="5"/>
    <e v="#REF!"/>
    <n v="2024"/>
    <s v="mayo"/>
  </r>
  <r>
    <s v="101705202420-59"/>
    <n v="10"/>
    <d v="2024-05-17T00:00:00"/>
    <d v="1899-12-30T23:05:00"/>
    <n v="39"/>
    <n v="14"/>
    <x v="16"/>
    <x v="1"/>
    <x v="1"/>
    <m/>
    <n v="4000"/>
    <n v="56000"/>
    <n v="5"/>
    <e v="#REF!"/>
    <n v="2024"/>
    <s v="mayo"/>
  </r>
  <r>
    <s v="101705202420-59"/>
    <n v="10"/>
    <d v="2024-05-17T00:00:00"/>
    <d v="1899-12-30T23:06:00"/>
    <n v="50"/>
    <n v="1"/>
    <x v="22"/>
    <x v="2"/>
    <x v="5"/>
    <m/>
    <n v="90000"/>
    <n v="90000"/>
    <n v="5"/>
    <e v="#REF!"/>
    <n v="2024"/>
    <s v="mayo"/>
  </r>
  <r>
    <s v="101705202420-59"/>
    <n v="10"/>
    <d v="2024-05-17T00:00:00"/>
    <d v="1899-12-30T23:06:00"/>
    <n v="20"/>
    <n v="2"/>
    <x v="24"/>
    <x v="1"/>
    <x v="2"/>
    <m/>
    <n v="10000"/>
    <n v="20000"/>
    <n v="5"/>
    <e v="#REF!"/>
    <n v="2024"/>
    <s v="mayo"/>
  </r>
  <r>
    <s v="171705202422-41"/>
    <n v="17"/>
    <d v="2024-05-17T00:00:00"/>
    <d v="1899-12-30T22:41:00"/>
    <n v="40"/>
    <n v="1"/>
    <x v="29"/>
    <x v="1"/>
    <x v="1"/>
    <m/>
    <n v="3500"/>
    <n v="3500"/>
    <n v="5"/>
    <e v="#REF!"/>
    <n v="2024"/>
    <s v="mayo"/>
  </r>
  <r>
    <s v="021705202420-49"/>
    <n v="2"/>
    <d v="2024-05-17T00:00:00"/>
    <d v="1899-12-30T23:45:00"/>
    <n v="45"/>
    <n v="10"/>
    <x v="25"/>
    <x v="1"/>
    <x v="1"/>
    <m/>
    <n v="3000"/>
    <n v="30000"/>
    <n v="5"/>
    <e v="#REF!"/>
    <n v="2024"/>
    <s v="mayo"/>
  </r>
  <r>
    <s v="041805202400-23"/>
    <n v="4"/>
    <d v="2024-05-18T00:00:00"/>
    <d v="1899-12-30T00:23:00"/>
    <n v="38"/>
    <n v="29"/>
    <x v="10"/>
    <x v="1"/>
    <x v="1"/>
    <m/>
    <n v="3000"/>
    <n v="87000"/>
    <n v="5"/>
    <e v="#REF!"/>
    <n v="2024"/>
    <s v="mayo"/>
  </r>
  <r>
    <s v="041805202400-23"/>
    <n v="4"/>
    <d v="2024-05-18T00:00:00"/>
    <d v="1899-12-30T00:23:00"/>
    <n v="39"/>
    <n v="12"/>
    <x v="16"/>
    <x v="1"/>
    <x v="1"/>
    <m/>
    <n v="4000"/>
    <n v="48000"/>
    <n v="5"/>
    <e v="#REF!"/>
    <n v="2024"/>
    <s v="mayo"/>
  </r>
  <r>
    <s v="041805202400-23"/>
    <n v="4"/>
    <d v="2024-05-18T00:00:00"/>
    <d v="1899-12-30T00:23:00"/>
    <n v="42"/>
    <n v="25"/>
    <x v="3"/>
    <x v="1"/>
    <x v="1"/>
    <m/>
    <n v="5000"/>
    <n v="125000"/>
    <n v="5"/>
    <e v="#REF!"/>
    <n v="2024"/>
    <s v="mayo"/>
  </r>
  <r>
    <s v="121805202400-42"/>
    <n v="12"/>
    <d v="2024-05-18T00:00:00"/>
    <d v="1899-12-30T00:42:00"/>
    <n v="40"/>
    <n v="14"/>
    <x v="29"/>
    <x v="1"/>
    <x v="1"/>
    <m/>
    <n v="3500"/>
    <n v="49000"/>
    <n v="5"/>
    <e v="#REF!"/>
    <n v="2024"/>
    <s v="mayo"/>
  </r>
  <r>
    <s v="171805202400-59"/>
    <n v="17"/>
    <d v="2024-05-18T00:00:00"/>
    <d v="1899-12-30T00:59:00"/>
    <n v="39"/>
    <n v="3"/>
    <x v="16"/>
    <x v="1"/>
    <x v="1"/>
    <m/>
    <n v="4000"/>
    <n v="12000"/>
    <n v="5"/>
    <e v="#REF!"/>
    <n v="2024"/>
    <s v="mayo"/>
  </r>
  <r>
    <s v="171805202400-59"/>
    <n v="17"/>
    <d v="2024-05-18T00:00:00"/>
    <d v="1899-12-30T01:00:00"/>
    <n v="20"/>
    <n v="1"/>
    <x v="24"/>
    <x v="1"/>
    <x v="2"/>
    <m/>
    <n v="10000"/>
    <n v="10000"/>
    <n v="5"/>
    <e v="#REF!"/>
    <n v="2024"/>
    <s v="mayo"/>
  </r>
  <r>
    <s v="071805202400-11"/>
    <n v="7"/>
    <d v="2024-05-18T00:00:00"/>
    <d v="1899-12-30T00:11:00"/>
    <n v="45"/>
    <n v="5"/>
    <x v="25"/>
    <x v="1"/>
    <x v="1"/>
    <m/>
    <n v="3000"/>
    <n v="15000"/>
    <n v="5"/>
    <e v="#REF!"/>
    <n v="2024"/>
    <s v="mayo"/>
  </r>
  <r>
    <s v="071805202400-11"/>
    <n v="7"/>
    <d v="2024-05-18T00:00:00"/>
    <d v="1899-12-30T00:11:00"/>
    <n v="44"/>
    <n v="5"/>
    <x v="15"/>
    <x v="1"/>
    <x v="1"/>
    <m/>
    <n v="4000"/>
    <n v="20000"/>
    <n v="5"/>
    <e v="#REF!"/>
    <n v="2024"/>
    <s v="mayo"/>
  </r>
  <r>
    <s v="071805202400-11"/>
    <n v="7"/>
    <d v="2024-05-18T00:00:00"/>
    <d v="1899-12-30T00:17:00"/>
    <n v="44"/>
    <n v="1"/>
    <x v="15"/>
    <x v="1"/>
    <x v="1"/>
    <m/>
    <n v="4000"/>
    <n v="4000"/>
    <n v="5"/>
    <e v="#REF!"/>
    <n v="2024"/>
    <s v="mayo"/>
  </r>
  <r>
    <s v="071805202400-11"/>
    <n v="7"/>
    <d v="2024-05-18T00:00:00"/>
    <d v="1899-12-30T00:17:00"/>
    <n v="45"/>
    <n v="1"/>
    <x v="25"/>
    <x v="1"/>
    <x v="1"/>
    <m/>
    <n v="3000"/>
    <n v="3000"/>
    <n v="5"/>
    <e v="#REF!"/>
    <n v="2024"/>
    <s v="mayo"/>
  </r>
  <r>
    <s v="171805202401-16"/>
    <n v="17"/>
    <d v="2024-05-18T00:00:00"/>
    <d v="1899-12-30T01:16:00"/>
    <n v="40"/>
    <n v="7"/>
    <x v="29"/>
    <x v="1"/>
    <x v="1"/>
    <m/>
    <n v="3500"/>
    <n v="24500"/>
    <n v="5"/>
    <e v="#REF!"/>
    <n v="2024"/>
    <s v="mayo"/>
  </r>
  <r>
    <s v="171805202401-16"/>
    <n v="17"/>
    <d v="2024-05-18T00:00:00"/>
    <d v="1899-12-30T01:17:00"/>
    <n v="39"/>
    <n v="1"/>
    <x v="16"/>
    <x v="1"/>
    <x v="1"/>
    <m/>
    <n v="4000"/>
    <n v="4000"/>
    <n v="5"/>
    <e v="#REF!"/>
    <n v="2024"/>
    <s v="mayo"/>
  </r>
  <r>
    <s v="171805202401-16"/>
    <n v="17"/>
    <d v="2024-05-18T00:00:00"/>
    <d v="1899-12-30T01:17:00"/>
    <n v="38"/>
    <n v="1"/>
    <x v="10"/>
    <x v="1"/>
    <x v="1"/>
    <m/>
    <n v="3000"/>
    <n v="3000"/>
    <n v="5"/>
    <e v="#REF!"/>
    <n v="2024"/>
    <s v="mayo"/>
  </r>
  <r>
    <s v="101805202401-10"/>
    <n v="10"/>
    <d v="2024-05-18T00:00:00"/>
    <d v="1899-12-30T01:10:00"/>
    <n v="45"/>
    <n v="16"/>
    <x v="25"/>
    <x v="1"/>
    <x v="1"/>
    <m/>
    <n v="3000"/>
    <n v="48000"/>
    <n v="5"/>
    <e v="#REF!"/>
    <n v="2024"/>
    <s v="mayo"/>
  </r>
  <r>
    <s v="101805202401-10"/>
    <n v="10"/>
    <d v="2024-05-18T00:00:00"/>
    <d v="1899-12-30T01:10:00"/>
    <n v="46"/>
    <n v="5"/>
    <x v="17"/>
    <x v="1"/>
    <x v="1"/>
    <m/>
    <n v="3000"/>
    <n v="15000"/>
    <n v="5"/>
    <e v="#REF!"/>
    <n v="2024"/>
    <s v="mayo"/>
  </r>
  <r>
    <s v="101805202401-10"/>
    <n v="10"/>
    <d v="2024-05-18T00:00:00"/>
    <d v="1899-12-30T01:10:00"/>
    <n v="44"/>
    <n v="9"/>
    <x v="15"/>
    <x v="1"/>
    <x v="1"/>
    <m/>
    <n v="4000"/>
    <n v="36000"/>
    <n v="5"/>
    <e v="#REF!"/>
    <n v="2024"/>
    <s v="mayo"/>
  </r>
  <r>
    <s v="101805202401-10"/>
    <n v="10"/>
    <d v="2024-05-18T00:00:00"/>
    <d v="1899-12-30T01:11:00"/>
    <n v="39"/>
    <n v="6"/>
    <x v="16"/>
    <x v="1"/>
    <x v="1"/>
    <m/>
    <n v="4000"/>
    <n v="24000"/>
    <n v="5"/>
    <e v="#REF!"/>
    <n v="2024"/>
    <s v="mayo"/>
  </r>
  <r>
    <s v="101805202401-10"/>
    <n v="10"/>
    <d v="2024-05-18T00:00:00"/>
    <d v="1899-12-30T01:11:00"/>
    <n v="20"/>
    <n v="1"/>
    <x v="24"/>
    <x v="1"/>
    <x v="2"/>
    <m/>
    <n v="10000"/>
    <n v="10000"/>
    <n v="5"/>
    <e v="#REF!"/>
    <n v="2024"/>
    <s v="mayo"/>
  </r>
  <r>
    <s v="101805202401-10"/>
    <n v="10"/>
    <d v="2024-05-18T00:00:00"/>
    <d v="1899-12-30T01:11:00"/>
    <n v="45"/>
    <n v="1"/>
    <x v="25"/>
    <x v="1"/>
    <x v="1"/>
    <m/>
    <n v="3000"/>
    <n v="3000"/>
    <n v="5"/>
    <e v="#REF!"/>
    <n v="2024"/>
    <s v="mayo"/>
  </r>
  <r>
    <s v="101805202401-10"/>
    <n v="10"/>
    <d v="2024-05-18T00:00:00"/>
    <d v="1899-12-30T01:11:00"/>
    <n v="47"/>
    <n v="1"/>
    <x v="13"/>
    <x v="1"/>
    <x v="1"/>
    <m/>
    <n v="2000"/>
    <n v="2000"/>
    <n v="5"/>
    <e v="#REF!"/>
    <n v="2024"/>
    <s v="mayo"/>
  </r>
  <r>
    <s v="101805202401-10"/>
    <n v="10"/>
    <d v="2024-05-18T00:00:00"/>
    <d v="1899-12-30T01:13:00"/>
    <n v="45"/>
    <n v="1"/>
    <x v="25"/>
    <x v="1"/>
    <x v="1"/>
    <m/>
    <n v="3000"/>
    <n v="3000"/>
    <n v="5"/>
    <e v="#REF!"/>
    <n v="2024"/>
    <s v="mayo"/>
  </r>
  <r>
    <s v="101805202401-10"/>
    <n v="10"/>
    <d v="2024-05-18T00:00:00"/>
    <d v="1899-12-30T01:13:00"/>
    <n v="44"/>
    <n v="1"/>
    <x v="15"/>
    <x v="1"/>
    <x v="1"/>
    <m/>
    <n v="4000"/>
    <n v="4000"/>
    <n v="5"/>
    <e v="#REF!"/>
    <n v="2024"/>
    <s v="mayo"/>
  </r>
  <r>
    <s v="031805202401-26"/>
    <n v="3"/>
    <d v="2024-05-18T00:00:00"/>
    <d v="1899-12-30T01:26:00"/>
    <n v="12"/>
    <n v="4"/>
    <x v="9"/>
    <x v="1"/>
    <x v="0"/>
    <m/>
    <n v="10000"/>
    <n v="40000"/>
    <n v="5"/>
    <e v="#REF!"/>
    <n v="2024"/>
    <s v="mayo"/>
  </r>
  <r>
    <s v="031805202401-26"/>
    <n v="3"/>
    <d v="2024-05-18T00:00:00"/>
    <d v="1899-12-30T01:26:00"/>
    <n v="38"/>
    <n v="7"/>
    <x v="10"/>
    <x v="1"/>
    <x v="1"/>
    <m/>
    <n v="3000"/>
    <n v="21000"/>
    <n v="5"/>
    <e v="#REF!"/>
    <n v="2024"/>
    <s v="mayo"/>
  </r>
  <r>
    <s v="031805202401-26"/>
    <n v="3"/>
    <d v="2024-05-18T00:00:00"/>
    <d v="1899-12-30T01:26:00"/>
    <n v="39"/>
    <n v="8"/>
    <x v="16"/>
    <x v="1"/>
    <x v="1"/>
    <m/>
    <n v="4000"/>
    <n v="32000"/>
    <n v="5"/>
    <e v="#REF!"/>
    <n v="2024"/>
    <s v="mayo"/>
  </r>
  <r>
    <s v="031805202401-26"/>
    <n v="3"/>
    <d v="2024-05-18T00:00:00"/>
    <d v="1899-12-30T01:26:00"/>
    <n v="79"/>
    <n v="2"/>
    <x v="62"/>
    <x v="2"/>
    <x v="8"/>
    <m/>
    <n v="6000"/>
    <n v="12000"/>
    <n v="5"/>
    <e v="#REF!"/>
    <n v="2024"/>
    <s v="mayo"/>
  </r>
  <r>
    <s v="031805202401-26"/>
    <n v="3"/>
    <d v="2024-05-18T00:00:00"/>
    <d v="1899-12-30T01:35:00"/>
    <n v="39"/>
    <n v="1"/>
    <x v="16"/>
    <x v="1"/>
    <x v="1"/>
    <m/>
    <n v="4000"/>
    <n v="4000"/>
    <n v="5"/>
    <e v="#REF!"/>
    <n v="2024"/>
    <s v="mayo"/>
  </r>
  <r>
    <s v="031805202401-26"/>
    <n v="3"/>
    <d v="2024-05-18T00:00:00"/>
    <d v="1899-12-30T01:35:00"/>
    <n v="38"/>
    <n v="1"/>
    <x v="10"/>
    <x v="1"/>
    <x v="1"/>
    <m/>
    <n v="3000"/>
    <n v="3000"/>
    <n v="5"/>
    <e v="#REF!"/>
    <n v="2024"/>
    <s v="mayo"/>
  </r>
  <r>
    <s v="041805202401-51"/>
    <n v="4"/>
    <d v="2024-05-18T00:00:00"/>
    <d v="1899-12-30T01:51:00"/>
    <n v="45"/>
    <n v="3"/>
    <x v="25"/>
    <x v="1"/>
    <x v="1"/>
    <m/>
    <n v="3000"/>
    <n v="9000"/>
    <n v="5"/>
    <e v="#REF!"/>
    <n v="2024"/>
    <s v="mayo"/>
  </r>
  <r>
    <s v="041805202401-51"/>
    <n v="4"/>
    <d v="2024-05-18T00:00:00"/>
    <d v="1899-12-30T01:51:00"/>
    <n v="47"/>
    <n v="1"/>
    <x v="13"/>
    <x v="1"/>
    <x v="1"/>
    <m/>
    <n v="2000"/>
    <n v="2000"/>
    <n v="5"/>
    <e v="#REF!"/>
    <n v="2024"/>
    <s v="mayo"/>
  </r>
  <r>
    <s v="041805202401-51"/>
    <n v="4"/>
    <d v="2024-05-18T00:00:00"/>
    <d v="1899-12-30T01:52:00"/>
    <n v="46"/>
    <n v="7"/>
    <x v="17"/>
    <x v="1"/>
    <x v="1"/>
    <m/>
    <n v="3000"/>
    <n v="21000"/>
    <n v="5"/>
    <e v="#REF!"/>
    <n v="2024"/>
    <s v="mayo"/>
  </r>
  <r>
    <s v="041805202401-51"/>
    <n v="4"/>
    <d v="2024-05-18T00:00:00"/>
    <d v="1899-12-30T01:52:00"/>
    <n v="47"/>
    <n v="2"/>
    <x v="13"/>
    <x v="1"/>
    <x v="1"/>
    <m/>
    <n v="2000"/>
    <n v="4000"/>
    <n v="5"/>
    <e v="#REF!"/>
    <n v="2024"/>
    <s v="mayo"/>
  </r>
  <r>
    <s v="041805202401-51"/>
    <n v="4"/>
    <d v="2024-05-18T00:00:00"/>
    <d v="1899-12-30T01:52:00"/>
    <n v="40"/>
    <n v="4"/>
    <x v="29"/>
    <x v="1"/>
    <x v="1"/>
    <m/>
    <n v="3500"/>
    <n v="14000"/>
    <n v="5"/>
    <e v="#REF!"/>
    <n v="2024"/>
    <s v="mayo"/>
  </r>
  <r>
    <s v="041805202401-51"/>
    <n v="4"/>
    <d v="2024-05-18T00:00:00"/>
    <d v="1899-12-30T01:52:00"/>
    <n v="12"/>
    <n v="1"/>
    <x v="9"/>
    <x v="1"/>
    <x v="0"/>
    <m/>
    <n v="10000"/>
    <n v="10000"/>
    <n v="5"/>
    <e v="#REF!"/>
    <n v="2024"/>
    <s v="mayo"/>
  </r>
  <r>
    <s v="091805202402-06"/>
    <n v="9"/>
    <d v="2024-05-18T00:00:00"/>
    <d v="1899-12-30T02:06:00"/>
    <n v="44"/>
    <n v="18"/>
    <x v="15"/>
    <x v="1"/>
    <x v="1"/>
    <m/>
    <n v="4000"/>
    <n v="72000"/>
    <n v="5"/>
    <e v="#REF!"/>
    <n v="2024"/>
    <s v="mayo"/>
  </r>
  <r>
    <s v="091805202402-06"/>
    <n v="9"/>
    <d v="2024-05-18T00:00:00"/>
    <d v="1899-12-30T02:06:00"/>
    <n v="39"/>
    <n v="1"/>
    <x v="16"/>
    <x v="1"/>
    <x v="1"/>
    <m/>
    <n v="4000"/>
    <n v="4000"/>
    <n v="5"/>
    <e v="#REF!"/>
    <n v="2024"/>
    <s v="mayo"/>
  </r>
  <r>
    <s v="091805202402-06"/>
    <n v="9"/>
    <d v="2024-05-18T00:00:00"/>
    <d v="1899-12-30T02:14:00"/>
    <n v="44"/>
    <n v="2"/>
    <x v="15"/>
    <x v="1"/>
    <x v="1"/>
    <m/>
    <n v="4000"/>
    <n v="8000"/>
    <n v="5"/>
    <e v="#REF!"/>
    <n v="2024"/>
    <s v="mayo"/>
  </r>
  <r>
    <s v="091805202402-06"/>
    <n v="9"/>
    <d v="2024-05-18T00:00:00"/>
    <d v="1899-12-30T02:59:00"/>
    <n v="44"/>
    <n v="1"/>
    <x v="15"/>
    <x v="1"/>
    <x v="1"/>
    <m/>
    <n v="4000"/>
    <n v="4000"/>
    <n v="5"/>
    <e v="#REF!"/>
    <n v="2024"/>
    <s v="mayo"/>
  </r>
  <r>
    <s v="031805202402-51"/>
    <n v="3"/>
    <d v="2024-05-18T00:00:00"/>
    <d v="1899-12-30T02:51:00"/>
    <n v="38"/>
    <n v="10"/>
    <x v="10"/>
    <x v="1"/>
    <x v="1"/>
    <m/>
    <n v="3000"/>
    <n v="30000"/>
    <n v="5"/>
    <e v="#REF!"/>
    <n v="2024"/>
    <s v="mayo"/>
  </r>
  <r>
    <s v="031805202402-51"/>
    <n v="3"/>
    <d v="2024-05-18T00:00:00"/>
    <d v="1899-12-30T02:52:00"/>
    <n v="38"/>
    <n v="8"/>
    <x v="10"/>
    <x v="1"/>
    <x v="1"/>
    <m/>
    <n v="3000"/>
    <n v="24000"/>
    <n v="5"/>
    <e v="#REF!"/>
    <n v="2024"/>
    <s v="mayo"/>
  </r>
  <r>
    <s v="031805202402-51"/>
    <n v="3"/>
    <d v="2024-05-18T00:00:00"/>
    <d v="1899-12-30T02:52:00"/>
    <n v="47"/>
    <n v="1"/>
    <x v="13"/>
    <x v="1"/>
    <x v="1"/>
    <m/>
    <n v="2000"/>
    <n v="2000"/>
    <n v="5"/>
    <e v="#REF!"/>
    <n v="2024"/>
    <s v="mayo"/>
  </r>
  <r>
    <s v="031805202402-51"/>
    <n v="3"/>
    <d v="2024-05-18T00:00:00"/>
    <d v="1899-12-30T02:53:00"/>
    <n v="38"/>
    <n v="5"/>
    <x v="10"/>
    <x v="1"/>
    <x v="1"/>
    <m/>
    <n v="3000"/>
    <n v="15000"/>
    <n v="5"/>
    <e v="#REF!"/>
    <n v="2024"/>
    <s v="mayo"/>
  </r>
  <r>
    <s v="031805202402-51"/>
    <n v="3"/>
    <d v="2024-05-18T00:00:00"/>
    <d v="1899-12-30T02:54:00"/>
    <n v="38"/>
    <n v="1"/>
    <x v="10"/>
    <x v="1"/>
    <x v="1"/>
    <m/>
    <n v="3000"/>
    <n v="3000"/>
    <n v="5"/>
    <e v="#REF!"/>
    <n v="2024"/>
    <s v="mayo"/>
  </r>
  <r>
    <s v="031805202402-51"/>
    <n v="3"/>
    <d v="2024-05-18T00:00:00"/>
    <d v="1899-12-30T02:58:00"/>
    <n v="87"/>
    <n v="10"/>
    <x v="40"/>
    <x v="2"/>
    <x v="4"/>
    <m/>
    <n v="30000"/>
    <n v="300000"/>
    <n v="5"/>
    <e v="#REF!"/>
    <n v="2024"/>
    <s v="mayo"/>
  </r>
  <r>
    <s v="011805202403-16"/>
    <n v="1"/>
    <d v="2024-05-18T00:00:00"/>
    <d v="1899-12-30T03:16:00"/>
    <n v="42"/>
    <n v="4"/>
    <x v="3"/>
    <x v="1"/>
    <x v="1"/>
    <m/>
    <n v="5000"/>
    <n v="20000"/>
    <n v="5"/>
    <e v="#REF!"/>
    <n v="2024"/>
    <s v="mayo"/>
  </r>
  <r>
    <s v="011805202403-16"/>
    <n v="1"/>
    <d v="2024-05-18T00:00:00"/>
    <d v="1899-12-30T03:16:00"/>
    <n v="47"/>
    <n v="4"/>
    <x v="13"/>
    <x v="1"/>
    <x v="1"/>
    <m/>
    <n v="2000"/>
    <n v="8000"/>
    <n v="5"/>
    <e v="#REF!"/>
    <n v="2024"/>
    <s v="mayo"/>
  </r>
  <r>
    <s v="011805202403-16"/>
    <n v="1"/>
    <d v="2024-05-18T00:00:00"/>
    <d v="1899-12-30T03:16:00"/>
    <n v="38"/>
    <n v="4"/>
    <x v="10"/>
    <x v="1"/>
    <x v="1"/>
    <m/>
    <n v="3000"/>
    <n v="12000"/>
    <n v="5"/>
    <e v="#REF!"/>
    <n v="2024"/>
    <s v="mayo"/>
  </r>
  <r>
    <s v="011805202403-16"/>
    <n v="1"/>
    <d v="2024-05-18T00:00:00"/>
    <d v="1899-12-30T03:16:00"/>
    <n v="40"/>
    <n v="1"/>
    <x v="29"/>
    <x v="1"/>
    <x v="1"/>
    <m/>
    <n v="3500"/>
    <n v="3500"/>
    <n v="5"/>
    <e v="#REF!"/>
    <n v="2024"/>
    <s v="mayo"/>
  </r>
  <r>
    <s v="171805202403-17"/>
    <n v="17"/>
    <d v="2024-05-18T00:00:00"/>
    <d v="1899-12-30T03:17:00"/>
    <n v="38"/>
    <n v="3"/>
    <x v="10"/>
    <x v="1"/>
    <x v="1"/>
    <m/>
    <n v="3000"/>
    <n v="9000"/>
    <n v="5"/>
    <e v="#REF!"/>
    <n v="2024"/>
    <s v="mayo"/>
  </r>
  <r>
    <s v="041805202402-14"/>
    <n v="4"/>
    <d v="2024-05-18T00:00:00"/>
    <d v="1899-12-30T02:14:00"/>
    <n v="50"/>
    <n v="2"/>
    <x v="22"/>
    <x v="2"/>
    <x v="5"/>
    <m/>
    <n v="90000"/>
    <n v="180000"/>
    <n v="5"/>
    <e v="#REF!"/>
    <n v="2024"/>
    <s v="mayo"/>
  </r>
  <r>
    <s v="041805202402-14"/>
    <n v="4"/>
    <d v="2024-05-18T00:00:00"/>
    <d v="1899-12-30T02:14:00"/>
    <n v="20"/>
    <n v="4"/>
    <x v="24"/>
    <x v="1"/>
    <x v="2"/>
    <m/>
    <n v="10000"/>
    <n v="40000"/>
    <n v="5"/>
    <e v="#REF!"/>
    <n v="2024"/>
    <s v="mayo"/>
  </r>
  <r>
    <s v="041805202402-14"/>
    <n v="4"/>
    <d v="2024-05-18T00:00:00"/>
    <d v="1899-12-30T02:15:00"/>
    <n v="39"/>
    <n v="17"/>
    <x v="16"/>
    <x v="1"/>
    <x v="1"/>
    <m/>
    <n v="4000"/>
    <n v="68000"/>
    <n v="5"/>
    <e v="#REF!"/>
    <n v="2024"/>
    <s v="mayo"/>
  </r>
  <r>
    <s v="031805202403-31"/>
    <n v="3"/>
    <d v="2024-05-18T00:00:00"/>
    <d v="1899-12-30T03:31:00"/>
    <n v="38"/>
    <n v="10"/>
    <x v="10"/>
    <x v="1"/>
    <x v="1"/>
    <m/>
    <n v="3000"/>
    <n v="30000"/>
    <n v="5"/>
    <e v="#REF!"/>
    <n v="2024"/>
    <s v="mayo"/>
  </r>
  <r>
    <s v="031805202403-31"/>
    <n v="3"/>
    <d v="2024-05-18T00:00:00"/>
    <d v="1899-12-30T03:32:00"/>
    <n v="37"/>
    <n v="1"/>
    <x v="31"/>
    <x v="1"/>
    <x v="3"/>
    <m/>
    <n v="10000"/>
    <n v="10000"/>
    <n v="5"/>
    <e v="#REF!"/>
    <n v="2024"/>
    <s v="mayo"/>
  </r>
  <r>
    <s v="051805202403-35"/>
    <n v="5"/>
    <d v="2024-05-18T00:00:00"/>
    <d v="1899-12-30T03:35:00"/>
    <n v="38"/>
    <n v="10"/>
    <x v="10"/>
    <x v="1"/>
    <x v="1"/>
    <m/>
    <n v="3000"/>
    <n v="30000"/>
    <n v="5"/>
    <e v="#REF!"/>
    <n v="2024"/>
    <s v="mayo"/>
  </r>
  <r>
    <s v="051805202403-35"/>
    <n v="5"/>
    <d v="2024-05-18T00:00:00"/>
    <d v="1899-12-30T03:35:00"/>
    <n v="34"/>
    <n v="1"/>
    <x v="38"/>
    <x v="1"/>
    <x v="3"/>
    <m/>
    <n v="10000"/>
    <n v="10000"/>
    <n v="5"/>
    <e v="#REF!"/>
    <n v="2024"/>
    <s v="mayo"/>
  </r>
  <r>
    <s v="051805202403-35"/>
    <n v="5"/>
    <d v="2024-05-18T00:00:00"/>
    <d v="1899-12-30T03:35:00"/>
    <n v="38"/>
    <n v="1"/>
    <x v="10"/>
    <x v="1"/>
    <x v="1"/>
    <m/>
    <n v="3000"/>
    <n v="3000"/>
    <n v="5"/>
    <e v="#REF!"/>
    <n v="2024"/>
    <s v="mayo"/>
  </r>
  <r>
    <s v="051805202403-35"/>
    <n v="5"/>
    <d v="2024-05-18T00:00:00"/>
    <d v="1899-12-30T03:36:00"/>
    <n v="38"/>
    <n v="21"/>
    <x v="10"/>
    <x v="1"/>
    <x v="1"/>
    <m/>
    <n v="3000"/>
    <n v="63000"/>
    <n v="5"/>
    <e v="#REF!"/>
    <n v="2024"/>
    <s v="mayo"/>
  </r>
  <r>
    <s v="051805202403-35"/>
    <n v="5"/>
    <d v="2024-05-18T00:00:00"/>
    <d v="1899-12-30T03:36:00"/>
    <n v="29"/>
    <n v="1"/>
    <x v="6"/>
    <x v="1"/>
    <x v="3"/>
    <m/>
    <n v="2000"/>
    <n v="2000"/>
    <n v="5"/>
    <e v="#REF!"/>
    <n v="2024"/>
    <s v="mayo"/>
  </r>
  <r>
    <s v="051805202403-35"/>
    <n v="5"/>
    <d v="2024-05-18T00:00:00"/>
    <d v="1899-12-30T03:36:00"/>
    <n v="23"/>
    <n v="1"/>
    <x v="14"/>
    <x v="1"/>
    <x v="6"/>
    <m/>
    <n v="6000"/>
    <n v="6000"/>
    <n v="5"/>
    <e v="#REF!"/>
    <n v="2024"/>
    <s v="mayo"/>
  </r>
  <r>
    <s v="051805202403-35"/>
    <n v="5"/>
    <d v="2024-05-18T00:00:00"/>
    <d v="1899-12-30T03:37:00"/>
    <n v="93"/>
    <n v="1"/>
    <x v="32"/>
    <x v="1"/>
    <x v="3"/>
    <m/>
    <n v="4000"/>
    <n v="4000"/>
    <n v="5"/>
    <e v="#REF!"/>
    <n v="2024"/>
    <s v="mayo"/>
  </r>
  <r>
    <s v="011805202403-29"/>
    <n v="1"/>
    <d v="2024-05-18T00:00:00"/>
    <d v="1899-12-30T03:29:00"/>
    <n v="38"/>
    <n v="17"/>
    <x v="10"/>
    <x v="1"/>
    <x v="1"/>
    <m/>
    <n v="3000"/>
    <n v="51000"/>
    <n v="5"/>
    <e v="#REF!"/>
    <n v="2024"/>
    <s v="mayo"/>
  </r>
  <r>
    <s v="011805202403-29"/>
    <n v="1"/>
    <d v="2024-05-18T00:00:00"/>
    <d v="1899-12-30T03:29:00"/>
    <n v="15"/>
    <n v="1"/>
    <x v="4"/>
    <x v="1"/>
    <x v="2"/>
    <m/>
    <n v="12000"/>
    <n v="12000"/>
    <n v="5"/>
    <e v="#REF!"/>
    <n v="2024"/>
    <s v="mayo"/>
  </r>
  <r>
    <s v="011805202403-29"/>
    <n v="1"/>
    <d v="2024-05-18T00:00:00"/>
    <d v="1899-12-30T03:30:00"/>
    <n v="15"/>
    <n v="1"/>
    <x v="4"/>
    <x v="1"/>
    <x v="2"/>
    <m/>
    <n v="12000"/>
    <n v="12000"/>
    <n v="5"/>
    <e v="#REF!"/>
    <n v="2024"/>
    <s v="mayo"/>
  </r>
  <r>
    <s v="011805202403-29"/>
    <n v="1"/>
    <d v="2024-05-18T00:00:00"/>
    <d v="1899-12-30T03:30:00"/>
    <n v="38"/>
    <n v="20"/>
    <x v="10"/>
    <x v="1"/>
    <x v="1"/>
    <m/>
    <n v="3000"/>
    <n v="60000"/>
    <n v="5"/>
    <e v="#REF!"/>
    <n v="2024"/>
    <s v="mayo"/>
  </r>
  <r>
    <s v="011805202403-29"/>
    <n v="1"/>
    <d v="2024-05-18T00:00:00"/>
    <d v="1899-12-30T03:31:00"/>
    <n v="33"/>
    <n v="1"/>
    <x v="33"/>
    <x v="1"/>
    <x v="3"/>
    <m/>
    <n v="10000"/>
    <n v="10000"/>
    <n v="5"/>
    <e v="#REF!"/>
    <n v="2024"/>
    <s v="mayo"/>
  </r>
  <r>
    <s v="021805202403-29"/>
    <n v="2"/>
    <d v="2024-05-18T00:00:00"/>
    <d v="1899-12-30T03:29:00"/>
    <n v="38"/>
    <n v="6"/>
    <x v="10"/>
    <x v="1"/>
    <x v="1"/>
    <m/>
    <n v="3000"/>
    <n v="18000"/>
    <n v="5"/>
    <e v="#REF!"/>
    <n v="2024"/>
    <s v="mayo"/>
  </r>
  <r>
    <s v="021805202403-29"/>
    <n v="2"/>
    <d v="2024-05-18T00:00:00"/>
    <d v="1899-12-30T03:29:00"/>
    <n v="47"/>
    <n v="1"/>
    <x v="13"/>
    <x v="1"/>
    <x v="1"/>
    <m/>
    <n v="2000"/>
    <n v="2000"/>
    <n v="5"/>
    <e v="#REF!"/>
    <n v="2024"/>
    <s v="mayo"/>
  </r>
  <r>
    <s v="041805202403-32"/>
    <n v="4"/>
    <d v="2024-05-18T00:00:00"/>
    <d v="1899-12-30T03:32:00"/>
    <n v="38"/>
    <n v="16"/>
    <x v="10"/>
    <x v="1"/>
    <x v="1"/>
    <m/>
    <n v="3000"/>
    <n v="48000"/>
    <n v="5"/>
    <e v="#REF!"/>
    <n v="2024"/>
    <s v="mayo"/>
  </r>
  <r>
    <s v="041805202403-32"/>
    <n v="4"/>
    <d v="2024-05-18T00:00:00"/>
    <d v="1899-12-30T03:32:00"/>
    <n v="35"/>
    <n v="1"/>
    <x v="21"/>
    <x v="1"/>
    <x v="3"/>
    <m/>
    <n v="10000"/>
    <n v="10000"/>
    <n v="5"/>
    <e v="#REF!"/>
    <n v="2024"/>
    <s v="mayo"/>
  </r>
  <r>
    <s v="041805202403-32"/>
    <n v="4"/>
    <d v="2024-05-18T00:00:00"/>
    <d v="1899-12-30T03:33:00"/>
    <n v="38"/>
    <n v="13"/>
    <x v="10"/>
    <x v="1"/>
    <x v="1"/>
    <m/>
    <n v="3000"/>
    <n v="39000"/>
    <n v="5"/>
    <e v="#REF!"/>
    <n v="2024"/>
    <s v="mayo"/>
  </r>
  <r>
    <s v="041805202403-32"/>
    <n v="4"/>
    <d v="2024-05-18T00:00:00"/>
    <d v="1899-12-30T03:33:00"/>
    <n v="91"/>
    <n v="4"/>
    <x v="28"/>
    <x v="1"/>
    <x v="1"/>
    <m/>
    <n v="12000"/>
    <n v="48000"/>
    <n v="5"/>
    <e v="#REF!"/>
    <n v="2024"/>
    <s v="mayo"/>
  </r>
  <r>
    <s v="041805202403-32"/>
    <n v="4"/>
    <d v="2024-05-18T00:00:00"/>
    <d v="1899-12-30T03:40:00"/>
    <n v="38"/>
    <n v="4"/>
    <x v="10"/>
    <x v="1"/>
    <x v="1"/>
    <m/>
    <n v="3000"/>
    <n v="12000"/>
    <n v="5"/>
    <e v="#REF!"/>
    <n v="2024"/>
    <s v="mayo"/>
  </r>
  <r>
    <s v="061805202423-15"/>
    <n v="6"/>
    <d v="2024-05-18T00:00:00"/>
    <d v="1899-12-30T23:15:00"/>
    <n v="39"/>
    <n v="1"/>
    <x v="16"/>
    <x v="1"/>
    <x v="1"/>
    <m/>
    <n v="4000"/>
    <n v="4000"/>
    <n v="5"/>
    <e v="#REF!"/>
    <n v="2024"/>
    <s v="mayo"/>
  </r>
  <r>
    <s v="061805202423-15"/>
    <n v="6"/>
    <d v="2024-05-18T00:00:00"/>
    <d v="1899-12-30T23:15:00"/>
    <n v="45"/>
    <n v="1"/>
    <x v="25"/>
    <x v="1"/>
    <x v="1"/>
    <m/>
    <n v="3000"/>
    <n v="3000"/>
    <n v="5"/>
    <e v="#REF!"/>
    <n v="2024"/>
    <s v="mayo"/>
  </r>
  <r>
    <s v="031805202421-40"/>
    <n v="3"/>
    <d v="2024-05-18T00:00:00"/>
    <d v="1899-12-30T21:40:00"/>
    <n v="38"/>
    <n v="4"/>
    <x v="10"/>
    <x v="1"/>
    <x v="1"/>
    <m/>
    <n v="3000"/>
    <n v="12000"/>
    <n v="5"/>
    <e v="#REF!"/>
    <n v="2024"/>
    <s v="mayo"/>
  </r>
  <r>
    <s v="031805202421-40"/>
    <n v="3"/>
    <d v="2024-05-18T00:00:00"/>
    <d v="1899-12-30T23:12:00"/>
    <n v="38"/>
    <n v="8"/>
    <x v="10"/>
    <x v="1"/>
    <x v="1"/>
    <m/>
    <n v="3000"/>
    <n v="24000"/>
    <n v="5"/>
    <e v="#REF!"/>
    <n v="2024"/>
    <s v="mayo"/>
  </r>
  <r>
    <s v="011805202423-51"/>
    <n v="1"/>
    <d v="2024-05-18T00:00:00"/>
    <d v="1899-12-30T23:51:00"/>
    <n v="91"/>
    <n v="1"/>
    <x v="28"/>
    <x v="1"/>
    <x v="1"/>
    <m/>
    <n v="12000"/>
    <n v="12000"/>
    <n v="5"/>
    <e v="#REF!"/>
    <n v="2024"/>
    <s v="mayo"/>
  </r>
  <r>
    <s v="011805202423-53"/>
    <n v="1"/>
    <d v="2024-05-18T00:00:00"/>
    <d v="1899-12-30T23:53:00"/>
    <n v="38"/>
    <n v="10"/>
    <x v="10"/>
    <x v="1"/>
    <x v="1"/>
    <m/>
    <n v="3000"/>
    <n v="30000"/>
    <n v="5"/>
    <e v="#REF!"/>
    <n v="2024"/>
    <s v="mayo"/>
  </r>
  <r>
    <s v="011805202423-53"/>
    <n v="1"/>
    <d v="2024-05-18T00:00:00"/>
    <d v="1899-12-30T23:53:00"/>
    <n v="31"/>
    <n v="1"/>
    <x v="5"/>
    <x v="1"/>
    <x v="3"/>
    <m/>
    <n v="4000"/>
    <n v="4000"/>
    <n v="5"/>
    <e v="#REF!"/>
    <n v="2024"/>
    <s v="mayo"/>
  </r>
  <r>
    <s v="021805202423-49"/>
    <n v="2"/>
    <d v="2024-05-18T00:00:00"/>
    <d v="1899-12-30T23:49:00"/>
    <n v="38"/>
    <n v="1"/>
    <x v="10"/>
    <x v="1"/>
    <x v="1"/>
    <m/>
    <n v="3000"/>
    <n v="3000"/>
    <n v="5"/>
    <e v="#REF!"/>
    <n v="2024"/>
    <s v="mayo"/>
  </r>
  <r>
    <s v="021805202423-49"/>
    <n v="2"/>
    <d v="2024-05-18T00:00:00"/>
    <d v="1899-12-30T23:49:00"/>
    <n v="40"/>
    <n v="1"/>
    <x v="29"/>
    <x v="1"/>
    <x v="1"/>
    <m/>
    <n v="3500"/>
    <n v="3500"/>
    <n v="5"/>
    <e v="#REF!"/>
    <n v="2024"/>
    <s v="mayo"/>
  </r>
  <r>
    <s v="021805202423-49"/>
    <n v="2"/>
    <d v="2024-05-19T00:00:00"/>
    <d v="1899-12-30T00:11:00"/>
    <n v="40"/>
    <n v="3"/>
    <x v="29"/>
    <x v="1"/>
    <x v="1"/>
    <m/>
    <n v="3500"/>
    <n v="10500"/>
    <n v="5"/>
    <e v="#REF!"/>
    <n v="2024"/>
    <s v="mayo"/>
  </r>
  <r>
    <s v="091805202423-50"/>
    <n v="9"/>
    <d v="2024-05-18T00:00:00"/>
    <d v="1899-12-30T23:50:00"/>
    <n v="3"/>
    <n v="1"/>
    <x v="26"/>
    <x v="1"/>
    <x v="0"/>
    <m/>
    <n v="16000"/>
    <n v="16000"/>
    <n v="5"/>
    <e v="#REF!"/>
    <n v="2024"/>
    <s v="mayo"/>
  </r>
  <r>
    <s v="091805202423-50"/>
    <n v="9"/>
    <d v="2024-05-18T00:00:00"/>
    <d v="1899-12-30T23:50:00"/>
    <n v="8"/>
    <n v="1"/>
    <x v="63"/>
    <x v="1"/>
    <x v="0"/>
    <m/>
    <n v="15000"/>
    <n v="15000"/>
    <n v="5"/>
    <e v="#REF!"/>
    <n v="2024"/>
    <s v="mayo"/>
  </r>
  <r>
    <s v="091805202423-50"/>
    <n v="9"/>
    <d v="2024-05-18T00:00:00"/>
    <d v="1899-12-30T23:50:00"/>
    <n v="12"/>
    <n v="1"/>
    <x v="9"/>
    <x v="1"/>
    <x v="0"/>
    <m/>
    <n v="10000"/>
    <n v="10000"/>
    <n v="5"/>
    <e v="#REF!"/>
    <n v="2024"/>
    <s v="mayo"/>
  </r>
  <r>
    <s v="091805202423-50"/>
    <n v="9"/>
    <d v="2024-05-18T00:00:00"/>
    <d v="1899-12-30T23:50:00"/>
    <n v="15"/>
    <n v="1"/>
    <x v="4"/>
    <x v="1"/>
    <x v="2"/>
    <m/>
    <n v="12000"/>
    <n v="12000"/>
    <n v="5"/>
    <e v="#REF!"/>
    <n v="2024"/>
    <s v="mayo"/>
  </r>
  <r>
    <s v="091805202423-50"/>
    <n v="9"/>
    <d v="2024-05-18T00:00:00"/>
    <d v="1899-12-30T23:50:00"/>
    <n v="31"/>
    <n v="1"/>
    <x v="5"/>
    <x v="1"/>
    <x v="3"/>
    <m/>
    <n v="4000"/>
    <n v="4000"/>
    <n v="5"/>
    <e v="#REF!"/>
    <n v="2024"/>
    <s v="mayo"/>
  </r>
  <r>
    <s v="091805202423-50"/>
    <n v="9"/>
    <d v="2024-05-18T00:00:00"/>
    <d v="1899-12-30T23:50:00"/>
    <n v="48"/>
    <n v="1"/>
    <x v="52"/>
    <x v="2"/>
    <x v="5"/>
    <m/>
    <n v="35000"/>
    <n v="35000"/>
    <n v="5"/>
    <e v="#REF!"/>
    <n v="2024"/>
    <s v="mayo"/>
  </r>
  <r>
    <s v="091805202423-50"/>
    <n v="9"/>
    <d v="2024-05-18T00:00:00"/>
    <d v="1899-12-30T23:51:00"/>
    <n v="91"/>
    <n v="1"/>
    <x v="28"/>
    <x v="1"/>
    <x v="1"/>
    <m/>
    <n v="12000"/>
    <n v="12000"/>
    <n v="5"/>
    <e v="#REF!"/>
    <n v="2024"/>
    <s v="mayo"/>
  </r>
  <r>
    <s v="091805202423-50"/>
    <n v="9"/>
    <d v="2024-05-18T00:00:00"/>
    <d v="1899-12-30T23:51:00"/>
    <n v="47"/>
    <n v="1"/>
    <x v="13"/>
    <x v="1"/>
    <x v="1"/>
    <m/>
    <n v="2000"/>
    <n v="2000"/>
    <n v="5"/>
    <e v="#REF!"/>
    <n v="2024"/>
    <s v="mayo"/>
  </r>
  <r>
    <s v="091805202423-50"/>
    <n v="9"/>
    <d v="2024-05-18T00:00:00"/>
    <d v="1899-12-30T23:51:00"/>
    <n v="38"/>
    <n v="1"/>
    <x v="10"/>
    <x v="1"/>
    <x v="1"/>
    <m/>
    <n v="3000"/>
    <n v="3000"/>
    <n v="5"/>
    <e v="#REF!"/>
    <n v="2024"/>
    <s v="mayo"/>
  </r>
  <r>
    <s v="111905202400-02"/>
    <n v="11"/>
    <d v="2024-05-19T00:00:00"/>
    <d v="1899-12-30T00:02:00"/>
    <n v="38"/>
    <n v="4"/>
    <x v="10"/>
    <x v="1"/>
    <x v="1"/>
    <m/>
    <n v="3000"/>
    <n v="12000"/>
    <n v="5"/>
    <e v="#REF!"/>
    <n v="2024"/>
    <s v="mayo"/>
  </r>
  <r>
    <s v="111905202400-02"/>
    <n v="11"/>
    <d v="2024-05-19T00:00:00"/>
    <d v="1899-12-30T00:03:00"/>
    <n v="38"/>
    <n v="1"/>
    <x v="10"/>
    <x v="1"/>
    <x v="1"/>
    <m/>
    <n v="3000"/>
    <n v="3000"/>
    <n v="5"/>
    <e v="#REF!"/>
    <n v="2024"/>
    <s v="mayo"/>
  </r>
  <r>
    <s v="111905202400-02"/>
    <n v="11"/>
    <d v="2024-05-19T00:00:00"/>
    <d v="1899-12-30T00:04:00"/>
    <n v="38"/>
    <n v="1"/>
    <x v="10"/>
    <x v="1"/>
    <x v="1"/>
    <m/>
    <n v="3000"/>
    <n v="3000"/>
    <n v="5"/>
    <e v="#REF!"/>
    <n v="2024"/>
    <s v="mayo"/>
  </r>
  <r>
    <s v="171805202421-40"/>
    <n v="17"/>
    <d v="2024-05-18T00:00:00"/>
    <d v="1899-12-30T21:40:00"/>
    <n v="38"/>
    <n v="3"/>
    <x v="10"/>
    <x v="1"/>
    <x v="1"/>
    <m/>
    <n v="3000"/>
    <n v="9000"/>
    <n v="5"/>
    <e v="#REF!"/>
    <n v="2024"/>
    <s v="mayo"/>
  </r>
  <r>
    <s v="021805202423-49"/>
    <n v="2"/>
    <d v="2024-05-19T00:00:00"/>
    <d v="1899-12-30T00:12:00"/>
    <n v="38"/>
    <n v="1"/>
    <x v="10"/>
    <x v="1"/>
    <x v="1"/>
    <m/>
    <n v="3000"/>
    <n v="3000"/>
    <n v="5"/>
    <e v="#REF!"/>
    <n v="2024"/>
    <s v="mayo"/>
  </r>
  <r>
    <s v="061905202400-19"/>
    <n v="6"/>
    <d v="2024-05-19T00:00:00"/>
    <d v="1899-12-30T00:19:00"/>
    <n v="15"/>
    <n v="1"/>
    <x v="4"/>
    <x v="1"/>
    <x v="2"/>
    <m/>
    <n v="12000"/>
    <n v="12000"/>
    <n v="5"/>
    <e v="#REF!"/>
    <n v="2024"/>
    <s v="mayo"/>
  </r>
  <r>
    <s v="061905202400-19"/>
    <n v="6"/>
    <d v="2024-05-19T00:00:00"/>
    <d v="1899-12-30T00:19:00"/>
    <n v="48"/>
    <n v="1"/>
    <x v="52"/>
    <x v="2"/>
    <x v="5"/>
    <m/>
    <n v="35000"/>
    <n v="35000"/>
    <n v="5"/>
    <e v="#REF!"/>
    <n v="2024"/>
    <s v="mayo"/>
  </r>
  <r>
    <s v="061905202400-19"/>
    <n v="6"/>
    <d v="2024-05-19T00:00:00"/>
    <d v="1899-12-30T00:19:00"/>
    <n v="31"/>
    <n v="1"/>
    <x v="5"/>
    <x v="1"/>
    <x v="3"/>
    <m/>
    <n v="4000"/>
    <n v="4000"/>
    <n v="5"/>
    <e v="#REF!"/>
    <n v="2024"/>
    <s v="mayo"/>
  </r>
  <r>
    <s v="061905202400-19"/>
    <n v="6"/>
    <d v="2024-05-19T00:00:00"/>
    <d v="1899-12-30T00:19:00"/>
    <n v="12"/>
    <n v="1"/>
    <x v="9"/>
    <x v="1"/>
    <x v="0"/>
    <m/>
    <n v="10000"/>
    <n v="10000"/>
    <n v="5"/>
    <e v="#REF!"/>
    <n v="2024"/>
    <s v="mayo"/>
  </r>
  <r>
    <s v="061905202400-19"/>
    <n v="6"/>
    <d v="2024-05-19T00:00:00"/>
    <d v="1899-12-30T00:19:00"/>
    <n v="8"/>
    <n v="1"/>
    <x v="63"/>
    <x v="1"/>
    <x v="0"/>
    <m/>
    <n v="15000"/>
    <n v="15000"/>
    <n v="5"/>
    <e v="#REF!"/>
    <n v="2024"/>
    <s v="mayo"/>
  </r>
  <r>
    <s v="061905202400-19"/>
    <n v="6"/>
    <d v="2024-05-19T00:00:00"/>
    <d v="1899-12-30T00:20:00"/>
    <n v="91"/>
    <n v="1"/>
    <x v="28"/>
    <x v="1"/>
    <x v="1"/>
    <m/>
    <n v="12000"/>
    <n v="12000"/>
    <n v="5"/>
    <e v="#REF!"/>
    <n v="2024"/>
    <s v="mayo"/>
  </r>
  <r>
    <s v="061905202400-19"/>
    <n v="6"/>
    <d v="2024-05-19T00:00:00"/>
    <d v="1899-12-30T00:20:00"/>
    <n v="47"/>
    <n v="1"/>
    <x v="13"/>
    <x v="1"/>
    <x v="1"/>
    <m/>
    <n v="2000"/>
    <n v="2000"/>
    <n v="5"/>
    <e v="#REF!"/>
    <n v="2024"/>
    <s v="mayo"/>
  </r>
  <r>
    <s v="061905202400-19"/>
    <n v="6"/>
    <d v="2024-05-19T00:00:00"/>
    <d v="1899-12-30T00:20:00"/>
    <n v="38"/>
    <n v="1"/>
    <x v="10"/>
    <x v="1"/>
    <x v="1"/>
    <m/>
    <n v="3000"/>
    <n v="3000"/>
    <n v="5"/>
    <e v="#REF!"/>
    <n v="2024"/>
    <s v="mayo"/>
  </r>
  <r>
    <s v="061905202400-19"/>
    <n v="6"/>
    <d v="2024-05-19T00:00:00"/>
    <d v="1899-12-30T00:20:00"/>
    <n v="3"/>
    <n v="1"/>
    <x v="26"/>
    <x v="1"/>
    <x v="0"/>
    <m/>
    <n v="16000"/>
    <n v="16000"/>
    <n v="5"/>
    <e v="#REF!"/>
    <n v="2024"/>
    <s v="mayo"/>
  </r>
  <r>
    <s v="061905202400-19"/>
    <n v="6"/>
    <d v="2024-05-19T00:00:00"/>
    <d v="1899-12-30T00:20:00"/>
    <n v="6"/>
    <n v="1"/>
    <x v="54"/>
    <x v="1"/>
    <x v="0"/>
    <m/>
    <n v="16000"/>
    <n v="16000"/>
    <n v="5"/>
    <e v="#REF!"/>
    <n v="2024"/>
    <s v="mayo"/>
  </r>
  <r>
    <s v="091905202400-20"/>
    <n v="9"/>
    <d v="2024-05-19T00:00:00"/>
    <d v="1899-12-30T00:20:00"/>
    <n v="38"/>
    <n v="6"/>
    <x v="10"/>
    <x v="1"/>
    <x v="1"/>
    <m/>
    <n v="3000"/>
    <n v="18000"/>
    <n v="5"/>
    <e v="#REF!"/>
    <n v="2024"/>
    <s v="mayo"/>
  </r>
  <r>
    <s v="091905202400-20"/>
    <n v="9"/>
    <d v="2024-05-19T00:00:00"/>
    <d v="1899-12-30T00:20:00"/>
    <n v="50"/>
    <n v="1"/>
    <x v="22"/>
    <x v="2"/>
    <x v="5"/>
    <m/>
    <n v="90000"/>
    <n v="90000"/>
    <n v="5"/>
    <e v="#REF!"/>
    <n v="2024"/>
    <s v="mayo"/>
  </r>
  <r>
    <s v="061905202400-19"/>
    <n v="6"/>
    <d v="2024-05-19T00:00:00"/>
    <d v="1899-12-30T01:52:00"/>
    <n v="48"/>
    <n v="1"/>
    <x v="52"/>
    <x v="2"/>
    <x v="5"/>
    <m/>
    <n v="35000"/>
    <n v="35000"/>
    <n v="5"/>
    <e v="#REF!"/>
    <n v="2024"/>
    <s v="mayo"/>
  </r>
  <r>
    <s v="061905202400-19"/>
    <n v="6"/>
    <d v="2024-05-19T00:00:00"/>
    <d v="1899-12-30T01:53:00"/>
    <n v="91"/>
    <n v="2"/>
    <x v="28"/>
    <x v="1"/>
    <x v="1"/>
    <m/>
    <n v="12000"/>
    <n v="24000"/>
    <n v="5"/>
    <e v="#REF!"/>
    <n v="2024"/>
    <s v="mayo"/>
  </r>
  <r>
    <s v="061905202400-19"/>
    <n v="6"/>
    <d v="2024-05-19T00:00:00"/>
    <d v="1899-12-30T01:53:00"/>
    <n v="47"/>
    <n v="2"/>
    <x v="13"/>
    <x v="1"/>
    <x v="1"/>
    <m/>
    <n v="2000"/>
    <n v="4000"/>
    <n v="5"/>
    <e v="#REF!"/>
    <n v="2024"/>
    <s v="mayo"/>
  </r>
  <r>
    <s v="062405202421-38"/>
    <n v="6"/>
    <d v="2024-05-24T00:00:00"/>
    <d v="1899-12-30T21:38:00"/>
    <n v="39"/>
    <n v="2"/>
    <x v="16"/>
    <x v="1"/>
    <x v="1"/>
    <m/>
    <n v="4000"/>
    <n v="8000"/>
    <n v="5"/>
    <e v="#REF!"/>
    <n v="2024"/>
    <s v="mayo"/>
  </r>
  <r>
    <s v="062405202421-38"/>
    <n v="6"/>
    <d v="2024-05-24T00:00:00"/>
    <d v="1899-12-30T21:39:00"/>
    <n v="40"/>
    <n v="1"/>
    <x v="29"/>
    <x v="1"/>
    <x v="1"/>
    <m/>
    <n v="3500"/>
    <n v="3500"/>
    <n v="5"/>
    <e v="#REF!"/>
    <n v="2024"/>
    <s v="mayo"/>
  </r>
  <r>
    <s v="062405202421-38"/>
    <n v="6"/>
    <d v="2024-05-24T00:00:00"/>
    <d v="1899-12-30T22:03:00"/>
    <n v="39"/>
    <n v="2"/>
    <x v="16"/>
    <x v="1"/>
    <x v="1"/>
    <m/>
    <n v="4000"/>
    <n v="8000"/>
    <n v="5"/>
    <e v="#REF!"/>
    <n v="2024"/>
    <s v="mayo"/>
  </r>
  <r>
    <s v="062405202421-38"/>
    <n v="6"/>
    <d v="2024-05-24T00:00:00"/>
    <d v="1899-12-30T22:03:00"/>
    <n v="40"/>
    <n v="1"/>
    <x v="29"/>
    <x v="1"/>
    <x v="1"/>
    <m/>
    <n v="3500"/>
    <n v="3500"/>
    <n v="5"/>
    <e v="#REF!"/>
    <n v="2024"/>
    <s v="mayo"/>
  </r>
  <r>
    <s v="052405202420-58"/>
    <n v="5"/>
    <d v="2024-05-24T00:00:00"/>
    <d v="1899-12-30T20:58:00"/>
    <n v="45"/>
    <n v="1"/>
    <x v="25"/>
    <x v="1"/>
    <x v="1"/>
    <m/>
    <n v="3000"/>
    <n v="3000"/>
    <n v="5"/>
    <e v="#REF!"/>
    <n v="2024"/>
    <s v="mayo"/>
  </r>
  <r>
    <s v="052405202420-58"/>
    <n v="5"/>
    <d v="2024-05-24T00:00:00"/>
    <d v="1899-12-30T21:06:00"/>
    <n v="45"/>
    <n v="1"/>
    <x v="25"/>
    <x v="1"/>
    <x v="1"/>
    <m/>
    <n v="3000"/>
    <n v="3000"/>
    <n v="5"/>
    <e v="#REF!"/>
    <n v="2024"/>
    <s v="mayo"/>
  </r>
  <r>
    <s v="052405202420-58"/>
    <n v="5"/>
    <d v="2024-05-24T00:00:00"/>
    <d v="1899-12-30T21:44:00"/>
    <n v="45"/>
    <n v="1"/>
    <x v="25"/>
    <x v="1"/>
    <x v="1"/>
    <m/>
    <n v="3000"/>
    <n v="3000"/>
    <n v="5"/>
    <e v="#REF!"/>
    <n v="2024"/>
    <s v="mayo"/>
  </r>
  <r>
    <s v="052405202420-58"/>
    <n v="5"/>
    <d v="2024-05-24T00:00:00"/>
    <d v="1899-12-30T22:16:00"/>
    <n v="45"/>
    <n v="1"/>
    <x v="25"/>
    <x v="1"/>
    <x v="1"/>
    <m/>
    <n v="3000"/>
    <n v="3000"/>
    <n v="5"/>
    <e v="#REF!"/>
    <n v="2024"/>
    <s v="mayo"/>
  </r>
  <r>
    <s v="052405202420-58"/>
    <n v="5"/>
    <d v="2024-05-24T00:00:00"/>
    <d v="1899-12-30T23:02:00"/>
    <n v="45"/>
    <n v="1"/>
    <x v="25"/>
    <x v="1"/>
    <x v="1"/>
    <m/>
    <n v="3000"/>
    <n v="3000"/>
    <n v="5"/>
    <e v="#REF!"/>
    <n v="2024"/>
    <s v="mayo"/>
  </r>
  <r>
    <s v="052405202420-58"/>
    <n v="5"/>
    <d v="2024-05-24T00:00:00"/>
    <d v="1899-12-30T23:03:00"/>
    <n v="45"/>
    <n v="1"/>
    <x v="25"/>
    <x v="1"/>
    <x v="1"/>
    <m/>
    <n v="3000"/>
    <n v="3000"/>
    <n v="5"/>
    <e v="#REF!"/>
    <n v="2024"/>
    <s v="mayo"/>
  </r>
  <r>
    <s v="052405202420-58"/>
    <n v="5"/>
    <d v="2024-05-24T00:00:00"/>
    <d v="1899-12-30T23:23:00"/>
    <n v="45"/>
    <n v="1"/>
    <x v="25"/>
    <x v="1"/>
    <x v="1"/>
    <m/>
    <n v="3000"/>
    <n v="3000"/>
    <n v="5"/>
    <e v="#REF!"/>
    <n v="2024"/>
    <s v="mayo"/>
  </r>
  <r>
    <s v="052405202420-58"/>
    <n v="5"/>
    <d v="2024-05-24T00:00:00"/>
    <d v="1899-12-30T23:43:00"/>
    <n v="45"/>
    <n v="1"/>
    <x v="25"/>
    <x v="1"/>
    <x v="1"/>
    <m/>
    <n v="3000"/>
    <n v="3000"/>
    <n v="5"/>
    <e v="#REF!"/>
    <n v="2024"/>
    <s v="mayo"/>
  </r>
  <r>
    <s v="052405202420-58"/>
    <n v="5"/>
    <d v="2024-05-25T00:00:00"/>
    <d v="1899-12-30T00:20:00"/>
    <n v="45"/>
    <n v="1"/>
    <x v="25"/>
    <x v="1"/>
    <x v="1"/>
    <m/>
    <n v="3000"/>
    <n v="3000"/>
    <n v="5"/>
    <e v="#REF!"/>
    <n v="2024"/>
    <s v="mayo"/>
  </r>
  <r>
    <s v="092405202421-21"/>
    <n v="9"/>
    <d v="2024-05-24T00:00:00"/>
    <d v="1899-12-30T21:39:00"/>
    <n v="40"/>
    <n v="2"/>
    <x v="29"/>
    <x v="1"/>
    <x v="1"/>
    <m/>
    <n v="3500"/>
    <n v="7000"/>
    <n v="5"/>
    <e v="#REF!"/>
    <n v="2024"/>
    <s v="mayo"/>
  </r>
  <r>
    <s v="092405202421-21"/>
    <n v="9"/>
    <d v="2024-05-24T00:00:00"/>
    <d v="1899-12-30T21:39:00"/>
    <n v="47"/>
    <n v="1"/>
    <x v="13"/>
    <x v="1"/>
    <x v="1"/>
    <m/>
    <n v="2000"/>
    <n v="2000"/>
    <n v="5"/>
    <e v="#REF!"/>
    <n v="2024"/>
    <s v="mayo"/>
  </r>
  <r>
    <s v="092405202421-21"/>
    <n v="9"/>
    <d v="2024-05-24T00:00:00"/>
    <d v="1899-12-30T21:39:00"/>
    <n v="38"/>
    <n v="1"/>
    <x v="10"/>
    <x v="1"/>
    <x v="1"/>
    <m/>
    <n v="3000"/>
    <n v="3000"/>
    <n v="5"/>
    <e v="#REF!"/>
    <n v="2024"/>
    <s v="mayo"/>
  </r>
  <r>
    <s v="092405202421-21"/>
    <n v="9"/>
    <d v="2024-05-24T00:00:00"/>
    <d v="1899-12-30T22:10:00"/>
    <n v="38"/>
    <n v="1"/>
    <x v="10"/>
    <x v="1"/>
    <x v="1"/>
    <m/>
    <n v="3000"/>
    <n v="3000"/>
    <n v="5"/>
    <e v="#REF!"/>
    <n v="2024"/>
    <s v="mayo"/>
  </r>
  <r>
    <s v="092405202421-21"/>
    <n v="9"/>
    <d v="2024-05-24T00:00:00"/>
    <d v="1899-12-30T22:10:00"/>
    <n v="40"/>
    <n v="1"/>
    <x v="29"/>
    <x v="1"/>
    <x v="1"/>
    <m/>
    <n v="3500"/>
    <n v="3500"/>
    <n v="5"/>
    <e v="#REF!"/>
    <n v="2024"/>
    <s v="mayo"/>
  </r>
  <r>
    <s v="092405202421-21"/>
    <n v="9"/>
    <d v="2024-05-24T00:00:00"/>
    <d v="1899-12-30T22:54:00"/>
    <n v="40"/>
    <n v="3"/>
    <x v="29"/>
    <x v="1"/>
    <x v="1"/>
    <m/>
    <n v="3500"/>
    <n v="10500"/>
    <n v="5"/>
    <e v="#REF!"/>
    <n v="2024"/>
    <s v="mayo"/>
  </r>
  <r>
    <s v="092405202421-21"/>
    <n v="9"/>
    <d v="2024-05-24T00:00:00"/>
    <d v="1899-12-30T22:54:00"/>
    <n v="47"/>
    <n v="2"/>
    <x v="13"/>
    <x v="1"/>
    <x v="1"/>
    <m/>
    <n v="2000"/>
    <n v="4000"/>
    <n v="5"/>
    <e v="#REF!"/>
    <n v="2024"/>
    <s v="mayo"/>
  </r>
  <r>
    <s v="092405202421-21"/>
    <n v="9"/>
    <d v="2024-05-25T00:00:00"/>
    <d v="1899-12-30T00:04:00"/>
    <n v="42"/>
    <n v="1"/>
    <x v="3"/>
    <x v="1"/>
    <x v="1"/>
    <m/>
    <n v="5000"/>
    <n v="5000"/>
    <n v="5"/>
    <e v="#REF!"/>
    <n v="2024"/>
    <s v="mayo"/>
  </r>
  <r>
    <s v="092405202421-21"/>
    <n v="9"/>
    <d v="2024-05-25T00:00:00"/>
    <d v="1899-12-30T00:04:00"/>
    <n v="38"/>
    <n v="2"/>
    <x v="10"/>
    <x v="1"/>
    <x v="1"/>
    <m/>
    <n v="3000"/>
    <n v="6000"/>
    <n v="5"/>
    <e v="#REF!"/>
    <n v="2024"/>
    <s v="mayo"/>
  </r>
  <r>
    <s v="092405202421-21"/>
    <n v="9"/>
    <d v="2024-05-25T00:00:00"/>
    <d v="1899-12-30T00:04:00"/>
    <n v="40"/>
    <n v="1"/>
    <x v="29"/>
    <x v="1"/>
    <x v="1"/>
    <m/>
    <n v="3500"/>
    <n v="3500"/>
    <n v="5"/>
    <e v="#REF!"/>
    <n v="2024"/>
    <s v="mayo"/>
  </r>
  <r>
    <s v="092405202421-21"/>
    <n v="9"/>
    <d v="2024-05-25T00:00:00"/>
    <d v="1899-12-30T00:41:00"/>
    <n v="42"/>
    <n v="1"/>
    <x v="3"/>
    <x v="1"/>
    <x v="1"/>
    <m/>
    <n v="5000"/>
    <n v="5000"/>
    <n v="5"/>
    <e v="#REF!"/>
    <n v="2024"/>
    <s v="mayo"/>
  </r>
  <r>
    <s v="092405202421-21"/>
    <n v="9"/>
    <d v="2024-05-25T00:00:00"/>
    <d v="1899-12-30T00:41:00"/>
    <n v="42"/>
    <n v="1"/>
    <x v="3"/>
    <x v="1"/>
    <x v="1"/>
    <m/>
    <n v="5000"/>
    <n v="5000"/>
    <n v="5"/>
    <e v="#REF!"/>
    <n v="2024"/>
    <s v="mayo"/>
  </r>
  <r>
    <s v="042405202421-16"/>
    <n v="4"/>
    <d v="2024-05-24T00:00:00"/>
    <d v="1899-12-30T21:16:00"/>
    <n v="420"/>
    <n v="1"/>
    <x v="19"/>
    <x v="0"/>
    <x v="1"/>
    <m/>
    <n v="28000"/>
    <n v="28000"/>
    <n v="5"/>
    <e v="#REF!"/>
    <n v="2024"/>
    <s v="mayo"/>
  </r>
  <r>
    <s v="042405202421-16"/>
    <n v="4"/>
    <d v="2024-05-24T00:00:00"/>
    <d v="1899-12-30T22:44:00"/>
    <n v="420"/>
    <n v="1"/>
    <x v="19"/>
    <x v="0"/>
    <x v="1"/>
    <m/>
    <n v="28000"/>
    <n v="28000"/>
    <n v="5"/>
    <e v="#REF!"/>
    <n v="2024"/>
    <s v="mayo"/>
  </r>
  <r>
    <s v="042405202421-16"/>
    <n v="4"/>
    <d v="2024-05-25T00:00:00"/>
    <d v="1899-12-30T00:01:00"/>
    <n v="420"/>
    <n v="1"/>
    <x v="19"/>
    <x v="0"/>
    <x v="1"/>
    <m/>
    <n v="28000"/>
    <n v="28000"/>
    <n v="5"/>
    <e v="#REF!"/>
    <n v="2024"/>
    <s v="mayo"/>
  </r>
  <r>
    <s v="042405202421-16"/>
    <n v="4"/>
    <d v="2024-05-25T00:00:00"/>
    <d v="1899-12-30T01:26:00"/>
    <n v="420"/>
    <n v="1"/>
    <x v="19"/>
    <x v="0"/>
    <x v="1"/>
    <m/>
    <n v="28000"/>
    <n v="28000"/>
    <n v="5"/>
    <e v="#REF!"/>
    <n v="2024"/>
    <s v="mayo"/>
  </r>
  <r>
    <s v="022405202421-36"/>
    <n v="2"/>
    <d v="2024-05-24T00:00:00"/>
    <d v="1899-12-30T21:36:00"/>
    <n v="11"/>
    <n v="2"/>
    <x v="53"/>
    <x v="1"/>
    <x v="0"/>
    <m/>
    <n v="12000"/>
    <n v="24000"/>
    <n v="5"/>
    <e v="#REF!"/>
    <n v="2024"/>
    <s v="mayo"/>
  </r>
  <r>
    <s v="022405202421-36"/>
    <n v="2"/>
    <d v="2024-05-24T00:00:00"/>
    <d v="1899-12-30T21:37:00"/>
    <n v="7"/>
    <n v="1"/>
    <x v="2"/>
    <x v="1"/>
    <x v="0"/>
    <m/>
    <n v="12000"/>
    <n v="12000"/>
    <n v="5"/>
    <e v="#REF!"/>
    <n v="2024"/>
    <s v="mayo"/>
  </r>
  <r>
    <s v="022405202421-36"/>
    <n v="2"/>
    <d v="2024-05-24T00:00:00"/>
    <d v="1899-12-30T21:59:00"/>
    <n v="7"/>
    <n v="1"/>
    <x v="2"/>
    <x v="1"/>
    <x v="0"/>
    <m/>
    <n v="12000"/>
    <n v="12000"/>
    <n v="5"/>
    <e v="#REF!"/>
    <n v="2024"/>
    <s v="mayo"/>
  </r>
  <r>
    <s v="022405202421-36"/>
    <n v="2"/>
    <d v="2024-05-24T00:00:00"/>
    <d v="1899-12-30T22:49:00"/>
    <n v="11"/>
    <n v="1"/>
    <x v="53"/>
    <x v="1"/>
    <x v="0"/>
    <m/>
    <n v="12000"/>
    <n v="12000"/>
    <n v="5"/>
    <e v="#REF!"/>
    <n v="2024"/>
    <s v="mayo"/>
  </r>
  <r>
    <s v="022405202421-36"/>
    <n v="2"/>
    <d v="2024-05-24T00:00:00"/>
    <d v="1899-12-30T23:05:00"/>
    <n v="7"/>
    <n v="1"/>
    <x v="2"/>
    <x v="1"/>
    <x v="0"/>
    <m/>
    <n v="12000"/>
    <n v="12000"/>
    <n v="5"/>
    <e v="#REF!"/>
    <n v="2024"/>
    <s v="mayo"/>
  </r>
  <r>
    <s v="022405202421-36"/>
    <n v="2"/>
    <d v="2024-05-24T00:00:00"/>
    <d v="1899-12-30T23:40:00"/>
    <n v="11"/>
    <n v="1"/>
    <x v="53"/>
    <x v="1"/>
    <x v="0"/>
    <m/>
    <n v="12000"/>
    <n v="12000"/>
    <n v="5"/>
    <e v="#REF!"/>
    <n v="2024"/>
    <s v="mayo"/>
  </r>
  <r>
    <s v="022405202421-36"/>
    <n v="2"/>
    <d v="2024-05-24T00:00:00"/>
    <d v="1899-12-30T23:47:00"/>
    <n v="39"/>
    <n v="1"/>
    <x v="16"/>
    <x v="1"/>
    <x v="1"/>
    <m/>
    <n v="4000"/>
    <n v="4000"/>
    <n v="5"/>
    <e v="#REF!"/>
    <n v="2024"/>
    <s v="mayo"/>
  </r>
  <r>
    <s v="022405202421-36"/>
    <n v="2"/>
    <d v="2024-05-24T00:00:00"/>
    <d v="1899-12-30T23:57:00"/>
    <n v="44"/>
    <n v="1"/>
    <x v="15"/>
    <x v="1"/>
    <x v="1"/>
    <m/>
    <n v="4000"/>
    <n v="4000"/>
    <n v="5"/>
    <e v="#REF!"/>
    <n v="2024"/>
    <s v="mayo"/>
  </r>
  <r>
    <s v="022405202421-36"/>
    <n v="2"/>
    <d v="2024-05-25T00:00:00"/>
    <d v="1899-12-30T00:03:00"/>
    <n v="39"/>
    <n v="1"/>
    <x v="16"/>
    <x v="1"/>
    <x v="1"/>
    <m/>
    <n v="4000"/>
    <n v="4000"/>
    <n v="5"/>
    <e v="#REF!"/>
    <n v="2024"/>
    <s v="mayo"/>
  </r>
  <r>
    <s v="022405202421-36"/>
    <n v="2"/>
    <d v="2024-05-25T00:00:00"/>
    <d v="1899-12-30T00:26:00"/>
    <n v="39"/>
    <n v="1"/>
    <x v="16"/>
    <x v="1"/>
    <x v="1"/>
    <m/>
    <n v="4000"/>
    <n v="4000"/>
    <n v="5"/>
    <e v="#REF!"/>
    <n v="2024"/>
    <s v="mayo"/>
  </r>
  <r>
    <s v="022405202421-36"/>
    <n v="2"/>
    <d v="2024-05-25T00:00:00"/>
    <d v="1899-12-30T00:26:00"/>
    <n v="44"/>
    <n v="1"/>
    <x v="15"/>
    <x v="1"/>
    <x v="1"/>
    <m/>
    <n v="4000"/>
    <n v="4000"/>
    <n v="5"/>
    <e v="#REF!"/>
    <n v="2024"/>
    <s v="mayo"/>
  </r>
  <r>
    <s v="022405202421-36"/>
    <n v="2"/>
    <d v="2024-05-25T00:00:00"/>
    <d v="1899-12-30T00:26:00"/>
    <n v="43"/>
    <n v="1"/>
    <x v="18"/>
    <x v="1"/>
    <x v="1"/>
    <m/>
    <n v="8000"/>
    <n v="8000"/>
    <n v="5"/>
    <e v="#REF!"/>
    <n v="2024"/>
    <s v="mayo"/>
  </r>
  <r>
    <s v="022405202421-36"/>
    <n v="2"/>
    <d v="2024-05-25T00:00:00"/>
    <d v="1899-12-30T00:31:00"/>
    <n v="85"/>
    <n v="1"/>
    <x v="66"/>
    <x v="2"/>
    <x v="7"/>
    <m/>
    <n v="30000"/>
    <n v="30000"/>
    <n v="5"/>
    <e v="#REF!"/>
    <n v="2024"/>
    <s v="mayo"/>
  </r>
  <r>
    <s v="022405202421-36"/>
    <n v="2"/>
    <d v="2024-05-25T00:00:00"/>
    <d v="1899-12-30T01:00:00"/>
    <n v="39"/>
    <n v="2"/>
    <x v="16"/>
    <x v="1"/>
    <x v="1"/>
    <m/>
    <n v="4000"/>
    <n v="8000"/>
    <n v="5"/>
    <e v="#REF!"/>
    <n v="2024"/>
    <s v="mayo"/>
  </r>
  <r>
    <s v="022405202421-36"/>
    <n v="2"/>
    <d v="2024-05-25T00:00:00"/>
    <d v="1899-12-30T01:01:00"/>
    <n v="44"/>
    <n v="3"/>
    <x v="15"/>
    <x v="1"/>
    <x v="1"/>
    <m/>
    <n v="4000"/>
    <n v="12000"/>
    <n v="5"/>
    <e v="#REF!"/>
    <n v="2024"/>
    <s v="mayo"/>
  </r>
  <r>
    <s v="022405202421-36"/>
    <n v="2"/>
    <d v="2024-05-25T00:00:00"/>
    <d v="1899-12-30T01:01:00"/>
    <n v="43"/>
    <n v="2"/>
    <x v="18"/>
    <x v="1"/>
    <x v="1"/>
    <m/>
    <n v="8000"/>
    <n v="16000"/>
    <n v="5"/>
    <e v="#REF!"/>
    <n v="2024"/>
    <s v="mayo"/>
  </r>
  <r>
    <s v="022405202421-36"/>
    <n v="2"/>
    <d v="2024-05-25T00:00:00"/>
    <d v="1899-12-30T01:05:00"/>
    <n v="85"/>
    <n v="1"/>
    <x v="66"/>
    <x v="2"/>
    <x v="7"/>
    <m/>
    <n v="30000"/>
    <n v="30000"/>
    <n v="5"/>
    <e v="#REF!"/>
    <n v="2024"/>
    <s v="mayo"/>
  </r>
  <r>
    <s v="022405202421-36"/>
    <n v="2"/>
    <d v="2024-05-25T00:00:00"/>
    <d v="1899-12-30T01:39:00"/>
    <n v="43"/>
    <n v="2"/>
    <x v="18"/>
    <x v="1"/>
    <x v="1"/>
    <m/>
    <n v="8000"/>
    <n v="16000"/>
    <n v="5"/>
    <e v="#REF!"/>
    <n v="2024"/>
    <s v="mayo"/>
  </r>
  <r>
    <s v="022405202421-36"/>
    <n v="2"/>
    <d v="2024-05-25T00:00:00"/>
    <d v="1899-12-30T01:39:00"/>
    <n v="39"/>
    <n v="2"/>
    <x v="16"/>
    <x v="1"/>
    <x v="1"/>
    <m/>
    <n v="4000"/>
    <n v="8000"/>
    <n v="5"/>
    <e v="#REF!"/>
    <n v="2024"/>
    <s v="mayo"/>
  </r>
  <r>
    <s v="022405202421-36"/>
    <n v="2"/>
    <d v="2024-05-25T00:00:00"/>
    <d v="1899-12-30T01:39:00"/>
    <n v="44"/>
    <n v="1"/>
    <x v="15"/>
    <x v="1"/>
    <x v="1"/>
    <m/>
    <n v="4000"/>
    <n v="4000"/>
    <n v="5"/>
    <e v="#REF!"/>
    <n v="2024"/>
    <s v="mayo"/>
  </r>
  <r>
    <s v="022405202421-36"/>
    <n v="2"/>
    <d v="2024-05-25T00:00:00"/>
    <d v="1899-12-30T01:41:00"/>
    <n v="32"/>
    <n v="1"/>
    <x v="34"/>
    <x v="1"/>
    <x v="3"/>
    <m/>
    <n v="10000"/>
    <n v="10000"/>
    <n v="5"/>
    <e v="#REF!"/>
    <n v="2024"/>
    <s v="mayo"/>
  </r>
  <r>
    <s v="022405202421-36"/>
    <n v="2"/>
    <d v="2024-05-25T00:00:00"/>
    <d v="1899-12-30T01:59:00"/>
    <n v="44"/>
    <n v="1"/>
    <x v="15"/>
    <x v="1"/>
    <x v="1"/>
    <m/>
    <n v="4000"/>
    <n v="4000"/>
    <n v="5"/>
    <e v="#REF!"/>
    <n v="2024"/>
    <s v="mayo"/>
  </r>
  <r>
    <s v="022405202421-36"/>
    <n v="2"/>
    <d v="2024-05-25T00:00:00"/>
    <d v="1899-12-30T01:59:00"/>
    <n v="39"/>
    <n v="2"/>
    <x v="16"/>
    <x v="1"/>
    <x v="1"/>
    <m/>
    <n v="4000"/>
    <n v="8000"/>
    <n v="5"/>
    <e v="#REF!"/>
    <n v="2024"/>
    <s v="mayo"/>
  </r>
  <r>
    <s v="022405202421-36"/>
    <n v="2"/>
    <d v="2024-05-25T00:00:00"/>
    <d v="1899-12-30T01:59:00"/>
    <n v="43"/>
    <n v="1"/>
    <x v="18"/>
    <x v="1"/>
    <x v="1"/>
    <m/>
    <n v="8000"/>
    <n v="8000"/>
    <n v="5"/>
    <e v="#REF!"/>
    <n v="2024"/>
    <s v="mayo"/>
  </r>
  <r>
    <s v="022405202421-36"/>
    <n v="2"/>
    <d v="2024-05-25T00:00:00"/>
    <d v="1899-12-30T02:00:00"/>
    <n v="39"/>
    <n v="2"/>
    <x v="16"/>
    <x v="1"/>
    <x v="1"/>
    <m/>
    <n v="4000"/>
    <n v="8000"/>
    <n v="5"/>
    <e v="#REF!"/>
    <n v="2024"/>
    <s v="mayo"/>
  </r>
  <r>
    <s v="022405202421-36"/>
    <n v="2"/>
    <d v="2024-05-25T00:00:00"/>
    <d v="1899-12-30T02:00:00"/>
    <n v="44"/>
    <n v="1"/>
    <x v="15"/>
    <x v="1"/>
    <x v="1"/>
    <m/>
    <n v="4000"/>
    <n v="4000"/>
    <n v="5"/>
    <e v="#REF!"/>
    <n v="2024"/>
    <s v="mayo"/>
  </r>
  <r>
    <s v="022405202421-36"/>
    <n v="2"/>
    <d v="2024-05-25T00:00:00"/>
    <d v="1899-12-30T02:00:00"/>
    <n v="43"/>
    <n v="1"/>
    <x v="18"/>
    <x v="1"/>
    <x v="1"/>
    <m/>
    <n v="8000"/>
    <n v="8000"/>
    <n v="5"/>
    <e v="#REF!"/>
    <n v="2024"/>
    <s v="mayo"/>
  </r>
  <r>
    <s v="022405202421-36"/>
    <n v="2"/>
    <d v="2024-05-25T00:00:00"/>
    <d v="1899-12-30T02:33:00"/>
    <n v="39"/>
    <n v="2"/>
    <x v="16"/>
    <x v="1"/>
    <x v="1"/>
    <m/>
    <n v="4000"/>
    <n v="8000"/>
    <n v="5"/>
    <e v="#REF!"/>
    <n v="2024"/>
    <s v="mayo"/>
  </r>
  <r>
    <s v="022405202421-36"/>
    <n v="2"/>
    <d v="2024-05-25T00:00:00"/>
    <d v="1899-12-30T02:33:00"/>
    <n v="44"/>
    <n v="1"/>
    <x v="15"/>
    <x v="1"/>
    <x v="1"/>
    <m/>
    <n v="4000"/>
    <n v="4000"/>
    <n v="5"/>
    <e v="#REF!"/>
    <n v="2024"/>
    <s v="mayo"/>
  </r>
  <r>
    <s v="022405202421-36"/>
    <n v="2"/>
    <d v="2024-05-25T00:00:00"/>
    <d v="1899-12-30T02:33:00"/>
    <n v="43"/>
    <n v="1"/>
    <x v="18"/>
    <x v="1"/>
    <x v="1"/>
    <m/>
    <n v="8000"/>
    <n v="8000"/>
    <n v="5"/>
    <e v="#REF!"/>
    <n v="2024"/>
    <s v="mayo"/>
  </r>
  <r>
    <s v="022405202421-36"/>
    <n v="2"/>
    <d v="2024-05-25T00:00:00"/>
    <d v="1899-12-30T02:37:00"/>
    <n v="85"/>
    <n v="1"/>
    <x v="66"/>
    <x v="2"/>
    <x v="7"/>
    <m/>
    <n v="30000"/>
    <n v="30000"/>
    <n v="5"/>
    <e v="#REF!"/>
    <n v="2024"/>
    <s v="mayo"/>
  </r>
  <r>
    <s v="022405202421-36"/>
    <n v="2"/>
    <d v="2024-05-25T00:00:00"/>
    <d v="1899-12-30T02:54:00"/>
    <n v="85"/>
    <n v="1"/>
    <x v="66"/>
    <x v="2"/>
    <x v="7"/>
    <m/>
    <n v="30000"/>
    <n v="30000"/>
    <n v="5"/>
    <e v="#REF!"/>
    <n v="2024"/>
    <s v="mayo"/>
  </r>
  <r>
    <s v="022405202421-36"/>
    <n v="2"/>
    <d v="2024-05-25T00:00:00"/>
    <d v="1899-12-30T02:56:00"/>
    <n v="39"/>
    <n v="2"/>
    <x v="16"/>
    <x v="1"/>
    <x v="1"/>
    <m/>
    <n v="4000"/>
    <n v="8000"/>
    <n v="5"/>
    <e v="#REF!"/>
    <n v="2024"/>
    <s v="mayo"/>
  </r>
  <r>
    <s v="022405202421-36"/>
    <n v="2"/>
    <d v="2024-05-25T00:00:00"/>
    <d v="1899-12-30T02:56:00"/>
    <n v="44"/>
    <n v="1"/>
    <x v="15"/>
    <x v="1"/>
    <x v="1"/>
    <m/>
    <n v="4000"/>
    <n v="4000"/>
    <n v="5"/>
    <e v="#REF!"/>
    <n v="2024"/>
    <s v="mayo"/>
  </r>
  <r>
    <s v="022405202421-36"/>
    <n v="2"/>
    <d v="2024-05-25T00:00:00"/>
    <d v="1899-12-30T02:56:00"/>
    <n v="43"/>
    <n v="1"/>
    <x v="18"/>
    <x v="1"/>
    <x v="1"/>
    <m/>
    <n v="8000"/>
    <n v="8000"/>
    <n v="5"/>
    <e v="#REF!"/>
    <n v="2024"/>
    <s v="mayo"/>
  </r>
  <r>
    <s v="022405202421-36"/>
    <n v="2"/>
    <d v="2024-05-25T00:00:00"/>
    <d v="1899-12-30T03:02:00"/>
    <n v="43"/>
    <n v="1"/>
    <x v="18"/>
    <x v="1"/>
    <x v="1"/>
    <m/>
    <n v="8000"/>
    <n v="8000"/>
    <n v="5"/>
    <e v="#REF!"/>
    <n v="2024"/>
    <s v="mayo"/>
  </r>
  <r>
    <s v="022405202421-36"/>
    <n v="2"/>
    <d v="2024-05-25T00:00:00"/>
    <d v="1899-12-30T03:02:00"/>
    <n v="43"/>
    <n v="1"/>
    <x v="18"/>
    <x v="1"/>
    <x v="1"/>
    <m/>
    <n v="8000"/>
    <n v="8000"/>
    <n v="5"/>
    <e v="#REF!"/>
    <n v="2024"/>
    <s v="mayo"/>
  </r>
  <r>
    <s v="022505202420-10"/>
    <n v="2"/>
    <d v="2024-05-25T00:00:00"/>
    <d v="1899-12-30T20:10:00"/>
    <n v="43"/>
    <n v="2"/>
    <x v="18"/>
    <x v="1"/>
    <x v="1"/>
    <m/>
    <n v="8000"/>
    <n v="16000"/>
    <n v="5"/>
    <e v="#REF!"/>
    <n v="2024"/>
    <s v="mayo"/>
  </r>
  <r>
    <s v="022505202420-10"/>
    <n v="2"/>
    <d v="2024-05-25T00:00:00"/>
    <d v="1899-12-30T20:10:00"/>
    <n v="39"/>
    <n v="6"/>
    <x v="16"/>
    <x v="1"/>
    <x v="1"/>
    <m/>
    <n v="4000"/>
    <n v="24000"/>
    <n v="5"/>
    <e v="#REF!"/>
    <n v="2024"/>
    <s v="mayo"/>
  </r>
  <r>
    <s v="022505202420-10"/>
    <n v="2"/>
    <d v="2024-05-25T00:00:00"/>
    <d v="1899-12-30T20:11:00"/>
    <n v="23"/>
    <n v="1"/>
    <x v="14"/>
    <x v="1"/>
    <x v="6"/>
    <m/>
    <n v="6000"/>
    <n v="6000"/>
    <n v="5"/>
    <e v="#REF!"/>
    <n v="2024"/>
    <s v="mayo"/>
  </r>
  <r>
    <s v="022505202420-10"/>
    <n v="2"/>
    <d v="2024-05-25T00:00:00"/>
    <d v="1899-12-30T20:33:00"/>
    <n v="39"/>
    <n v="3"/>
    <x v="16"/>
    <x v="1"/>
    <x v="1"/>
    <m/>
    <n v="4000"/>
    <n v="12000"/>
    <n v="5"/>
    <e v="#REF!"/>
    <n v="2024"/>
    <s v="mayo"/>
  </r>
  <r>
    <s v="022505202420-10"/>
    <n v="2"/>
    <d v="2024-05-25T00:00:00"/>
    <d v="1899-12-30T20:33:00"/>
    <n v="40"/>
    <n v="3"/>
    <x v="29"/>
    <x v="1"/>
    <x v="1"/>
    <m/>
    <n v="3500"/>
    <n v="10500"/>
    <n v="5"/>
    <e v="#REF!"/>
    <n v="2024"/>
    <s v="mayo"/>
  </r>
  <r>
    <s v="022505202420-10"/>
    <n v="2"/>
    <d v="2024-05-25T00:00:00"/>
    <d v="1899-12-30T21:01:00"/>
    <n v="39"/>
    <n v="3"/>
    <x v="16"/>
    <x v="1"/>
    <x v="1"/>
    <m/>
    <n v="4000"/>
    <n v="12000"/>
    <n v="5"/>
    <e v="#REF!"/>
    <n v="2024"/>
    <s v="mayo"/>
  </r>
  <r>
    <s v="022505202420-10"/>
    <n v="2"/>
    <d v="2024-05-25T00:00:00"/>
    <d v="1899-12-30T21:01:00"/>
    <n v="40"/>
    <n v="4"/>
    <x v="29"/>
    <x v="1"/>
    <x v="1"/>
    <m/>
    <n v="3500"/>
    <n v="14000"/>
    <n v="5"/>
    <e v="#REF!"/>
    <n v="2024"/>
    <s v="mayo"/>
  </r>
  <r>
    <s v="022505202420-10"/>
    <n v="2"/>
    <d v="2024-05-25T00:00:00"/>
    <d v="1899-12-30T21:23:00"/>
    <n v="40"/>
    <n v="3"/>
    <x v="29"/>
    <x v="1"/>
    <x v="1"/>
    <m/>
    <n v="3500"/>
    <n v="10500"/>
    <n v="5"/>
    <e v="#REF!"/>
    <n v="2024"/>
    <s v="mayo"/>
  </r>
  <r>
    <s v="022505202420-10"/>
    <n v="2"/>
    <d v="2024-05-25T00:00:00"/>
    <d v="1899-12-30T21:23:00"/>
    <n v="39"/>
    <n v="3"/>
    <x v="16"/>
    <x v="1"/>
    <x v="1"/>
    <m/>
    <n v="4000"/>
    <n v="12000"/>
    <n v="5"/>
    <e v="#REF!"/>
    <n v="2024"/>
    <s v="mayo"/>
  </r>
  <r>
    <s v="022505202420-10"/>
    <n v="2"/>
    <d v="2024-05-25T00:00:00"/>
    <d v="1899-12-30T21:25:00"/>
    <n v="29"/>
    <n v="2"/>
    <x v="6"/>
    <x v="1"/>
    <x v="3"/>
    <m/>
    <n v="2000"/>
    <n v="4000"/>
    <n v="5"/>
    <e v="#REF!"/>
    <n v="2024"/>
    <s v="mayo"/>
  </r>
  <r>
    <s v="022505202420-10"/>
    <n v="2"/>
    <d v="2024-05-25T00:00:00"/>
    <d v="1899-12-30T21:48:00"/>
    <n v="39"/>
    <n v="3"/>
    <x v="16"/>
    <x v="1"/>
    <x v="1"/>
    <m/>
    <n v="4000"/>
    <n v="12000"/>
    <n v="5"/>
    <e v="#REF!"/>
    <n v="2024"/>
    <s v="mayo"/>
  </r>
  <r>
    <s v="022505202420-10"/>
    <n v="2"/>
    <d v="2024-05-25T00:00:00"/>
    <d v="1899-12-30T21:48:00"/>
    <n v="40"/>
    <n v="3"/>
    <x v="29"/>
    <x v="1"/>
    <x v="1"/>
    <m/>
    <n v="3500"/>
    <n v="10500"/>
    <n v="5"/>
    <e v="#REF!"/>
    <n v="2024"/>
    <s v="mayo"/>
  </r>
  <r>
    <s v="022505202420-10"/>
    <n v="2"/>
    <d v="2024-05-25T00:00:00"/>
    <d v="1899-12-30T21:53:00"/>
    <n v="40"/>
    <n v="1"/>
    <x v="29"/>
    <x v="1"/>
    <x v="1"/>
    <m/>
    <n v="3500"/>
    <n v="3500"/>
    <n v="5"/>
    <e v="#REF!"/>
    <n v="2024"/>
    <s v="mayo"/>
  </r>
  <r>
    <s v="022505202420-10"/>
    <n v="2"/>
    <d v="2024-05-25T00:00:00"/>
    <d v="1899-12-30T22:08:00"/>
    <n v="39"/>
    <n v="1"/>
    <x v="16"/>
    <x v="1"/>
    <x v="1"/>
    <m/>
    <n v="4000"/>
    <n v="4000"/>
    <n v="5"/>
    <e v="#REF!"/>
    <n v="2024"/>
    <s v="mayo"/>
  </r>
  <r>
    <s v="032505202420-23"/>
    <n v="3"/>
    <d v="2024-05-25T00:00:00"/>
    <d v="1899-12-30T20:23:00"/>
    <n v="31"/>
    <n v="1"/>
    <x v="5"/>
    <x v="1"/>
    <x v="3"/>
    <m/>
    <n v="4000"/>
    <n v="4000"/>
    <n v="5"/>
    <e v="#REF!"/>
    <n v="2024"/>
    <s v="mayo"/>
  </r>
  <r>
    <s v="032505202420-23"/>
    <n v="3"/>
    <d v="2024-05-25T00:00:00"/>
    <d v="1899-12-30T20:24:00"/>
    <n v="15"/>
    <n v="1"/>
    <x v="4"/>
    <x v="1"/>
    <x v="2"/>
    <m/>
    <n v="12000"/>
    <n v="12000"/>
    <n v="5"/>
    <e v="#REF!"/>
    <n v="2024"/>
    <s v="mayo"/>
  </r>
  <r>
    <s v="132505202421-49"/>
    <n v="13"/>
    <d v="2024-05-25T00:00:00"/>
    <d v="1899-12-30T21:49:00"/>
    <n v="38"/>
    <n v="2"/>
    <x v="10"/>
    <x v="1"/>
    <x v="1"/>
    <m/>
    <n v="3000"/>
    <n v="6000"/>
    <n v="5"/>
    <e v="#REF!"/>
    <n v="2024"/>
    <s v="mayo"/>
  </r>
  <r>
    <s v="132505202421-49"/>
    <n v="13"/>
    <d v="2024-05-25T00:00:00"/>
    <d v="1899-12-30T21:49:00"/>
    <n v="40"/>
    <n v="1"/>
    <x v="29"/>
    <x v="1"/>
    <x v="1"/>
    <m/>
    <n v="3500"/>
    <n v="3500"/>
    <n v="5"/>
    <e v="#REF!"/>
    <n v="2024"/>
    <s v="mayo"/>
  </r>
  <r>
    <s v="132505202421-49"/>
    <n v="13"/>
    <d v="2024-05-25T00:00:00"/>
    <d v="1899-12-30T22:00:00"/>
    <n v="40"/>
    <n v="1"/>
    <x v="29"/>
    <x v="1"/>
    <x v="1"/>
    <m/>
    <n v="3500"/>
    <n v="3500"/>
    <n v="5"/>
    <e v="#REF!"/>
    <n v="2024"/>
    <s v="mayo"/>
  </r>
  <r>
    <s v="132505202421-49"/>
    <n v="13"/>
    <d v="2024-05-25T00:00:00"/>
    <d v="1899-12-30T22:01:00"/>
    <n v="38"/>
    <n v="1"/>
    <x v="10"/>
    <x v="1"/>
    <x v="1"/>
    <m/>
    <n v="3000"/>
    <n v="3000"/>
    <n v="5"/>
    <e v="#REF!"/>
    <n v="2024"/>
    <s v="mayo"/>
  </r>
  <r>
    <s v="132505202421-49"/>
    <n v="13"/>
    <d v="2024-05-25T00:00:00"/>
    <d v="1899-12-30T22:01:00"/>
    <n v="38"/>
    <n v="1"/>
    <x v="10"/>
    <x v="1"/>
    <x v="1"/>
    <m/>
    <n v="3000"/>
    <n v="3000"/>
    <n v="5"/>
    <e v="#REF!"/>
    <n v="2024"/>
    <s v="mayo"/>
  </r>
  <r>
    <s v="132505202421-49"/>
    <n v="13"/>
    <d v="2024-05-25T00:00:00"/>
    <d v="1899-12-30T22:01:00"/>
    <n v="47"/>
    <n v="1"/>
    <x v="13"/>
    <x v="1"/>
    <x v="1"/>
    <m/>
    <n v="2000"/>
    <n v="2000"/>
    <n v="5"/>
    <e v="#REF!"/>
    <n v="2024"/>
    <s v="mayo"/>
  </r>
  <r>
    <s v="132505202421-49"/>
    <n v="13"/>
    <d v="2024-05-25T00:00:00"/>
    <d v="1899-12-30T22:06:00"/>
    <n v="44"/>
    <n v="1"/>
    <x v="15"/>
    <x v="1"/>
    <x v="1"/>
    <m/>
    <n v="4000"/>
    <n v="4000"/>
    <n v="5"/>
    <e v="#REF!"/>
    <n v="2024"/>
    <s v="mayo"/>
  </r>
  <r>
    <s v="022505202420-10"/>
    <n v="2"/>
    <d v="2024-05-25T00:00:00"/>
    <d v="1899-12-30T22:13:00"/>
    <n v="40"/>
    <n v="5"/>
    <x v="29"/>
    <x v="1"/>
    <x v="1"/>
    <m/>
    <n v="3500"/>
    <n v="17500"/>
    <n v="5"/>
    <e v="#REF!"/>
    <n v="2024"/>
    <s v="mayo"/>
  </r>
  <r>
    <s v="032505202422-16"/>
    <n v="3"/>
    <d v="2024-05-25T00:00:00"/>
    <d v="1899-12-30T22:16:00"/>
    <n v="15"/>
    <n v="1"/>
    <x v="4"/>
    <x v="1"/>
    <x v="2"/>
    <m/>
    <n v="12000"/>
    <n v="12000"/>
    <n v="5"/>
    <e v="#REF!"/>
    <n v="2024"/>
    <s v="mayo"/>
  </r>
  <r>
    <s v="032505202422-16"/>
    <n v="3"/>
    <d v="2024-05-25T00:00:00"/>
    <d v="1899-12-30T22:16:00"/>
    <n v="31"/>
    <n v="2"/>
    <x v="5"/>
    <x v="1"/>
    <x v="3"/>
    <m/>
    <n v="4000"/>
    <n v="8000"/>
    <n v="5"/>
    <e v="#REF!"/>
    <n v="2024"/>
    <s v="mayo"/>
  </r>
  <r>
    <s v="052505202422-34"/>
    <n v="5"/>
    <d v="2024-05-25T00:00:00"/>
    <d v="1899-12-30T22:34:00"/>
    <n v="38"/>
    <n v="2"/>
    <x v="10"/>
    <x v="1"/>
    <x v="1"/>
    <m/>
    <n v="3000"/>
    <n v="6000"/>
    <n v="5"/>
    <e v="#REF!"/>
    <n v="2024"/>
    <s v="mayo"/>
  </r>
  <r>
    <s v="032505202422-43"/>
    <n v="3"/>
    <d v="2024-05-25T00:00:00"/>
    <d v="1899-12-30T22:43:00"/>
    <n v="45"/>
    <n v="1"/>
    <x v="25"/>
    <x v="1"/>
    <x v="1"/>
    <m/>
    <n v="3000"/>
    <n v="3000"/>
    <n v="5"/>
    <e v="#REF!"/>
    <n v="2024"/>
    <s v="mayo"/>
  </r>
  <r>
    <s v="032505202422-43"/>
    <n v="3"/>
    <d v="2024-05-25T00:00:00"/>
    <d v="1899-12-30T22:44:00"/>
    <n v="20"/>
    <n v="1"/>
    <x v="24"/>
    <x v="1"/>
    <x v="2"/>
    <m/>
    <n v="10000"/>
    <n v="10000"/>
    <n v="5"/>
    <e v="#REF!"/>
    <n v="2024"/>
    <s v="mayo"/>
  </r>
  <r>
    <s v="012505202422-35"/>
    <n v="1"/>
    <d v="2024-05-25T00:00:00"/>
    <d v="1899-12-30T22:35:00"/>
    <n v="44"/>
    <n v="2"/>
    <x v="15"/>
    <x v="1"/>
    <x v="1"/>
    <m/>
    <n v="4000"/>
    <n v="8000"/>
    <n v="5"/>
    <e v="#REF!"/>
    <n v="2024"/>
    <s v="mayo"/>
  </r>
  <r>
    <s v="012505202422-35"/>
    <n v="1"/>
    <d v="2024-05-25T00:00:00"/>
    <d v="1899-12-30T22:35:00"/>
    <n v="40"/>
    <n v="1"/>
    <x v="29"/>
    <x v="1"/>
    <x v="1"/>
    <m/>
    <n v="3500"/>
    <n v="3500"/>
    <n v="5"/>
    <e v="#REF!"/>
    <n v="2024"/>
    <s v="mayo"/>
  </r>
  <r>
    <s v="012505202422-35"/>
    <n v="1"/>
    <d v="2024-05-25T00:00:00"/>
    <d v="1899-12-30T22:35:00"/>
    <n v="47"/>
    <n v="1"/>
    <x v="13"/>
    <x v="1"/>
    <x v="1"/>
    <m/>
    <n v="2000"/>
    <n v="2000"/>
    <n v="5"/>
    <e v="#REF!"/>
    <n v="2024"/>
    <s v="mayo"/>
  </r>
  <r>
    <s v="012505202422-35"/>
    <n v="1"/>
    <d v="2024-05-25T00:00:00"/>
    <d v="1899-12-30T23:08:00"/>
    <n v="44"/>
    <n v="2"/>
    <x v="15"/>
    <x v="1"/>
    <x v="1"/>
    <m/>
    <n v="4000"/>
    <n v="8000"/>
    <n v="5"/>
    <e v="#REF!"/>
    <n v="2024"/>
    <s v="mayo"/>
  </r>
  <r>
    <s v="012505202422-35"/>
    <n v="1"/>
    <d v="2024-05-25T00:00:00"/>
    <d v="1899-12-30T23:08:00"/>
    <n v="40"/>
    <n v="1"/>
    <x v="29"/>
    <x v="1"/>
    <x v="1"/>
    <m/>
    <n v="3500"/>
    <n v="3500"/>
    <n v="5"/>
    <e v="#REF!"/>
    <n v="2024"/>
    <s v="mayo"/>
  </r>
  <r>
    <s v="012505202422-35"/>
    <n v="1"/>
    <d v="2024-05-25T00:00:00"/>
    <d v="1899-12-30T23:08:00"/>
    <n v="47"/>
    <n v="1"/>
    <x v="13"/>
    <x v="1"/>
    <x v="1"/>
    <m/>
    <n v="2000"/>
    <n v="2000"/>
    <n v="5"/>
    <e v="#REF!"/>
    <n v="2024"/>
    <s v="mayo"/>
  </r>
  <r>
    <s v="012505202422-35"/>
    <n v="1"/>
    <d v="2024-05-25T00:00:00"/>
    <d v="1899-12-30T23:11:00"/>
    <n v="17"/>
    <n v="1"/>
    <x v="42"/>
    <x v="1"/>
    <x v="2"/>
    <m/>
    <n v="12000"/>
    <n v="12000"/>
    <n v="5"/>
    <e v="#REF!"/>
    <n v="2024"/>
    <s v="mayo"/>
  </r>
  <r>
    <s v="012505202422-35"/>
    <n v="1"/>
    <d v="2024-05-25T00:00:00"/>
    <d v="1899-12-30T23:13:00"/>
    <n v="20"/>
    <n v="1"/>
    <x v="24"/>
    <x v="1"/>
    <x v="2"/>
    <m/>
    <n v="10000"/>
    <n v="10000"/>
    <n v="5"/>
    <e v="#REF!"/>
    <n v="2024"/>
    <s v="mayo"/>
  </r>
  <r>
    <s v="042505202422-46"/>
    <n v="4"/>
    <d v="2024-05-25T00:00:00"/>
    <d v="1899-12-30T22:46:00"/>
    <n v="48"/>
    <n v="1"/>
    <x v="52"/>
    <x v="2"/>
    <x v="5"/>
    <m/>
    <n v="35000"/>
    <n v="35000"/>
    <n v="5"/>
    <e v="#REF!"/>
    <n v="2024"/>
    <s v="mayo"/>
  </r>
  <r>
    <s v="042505202422-46"/>
    <n v="4"/>
    <d v="2024-05-25T00:00:00"/>
    <d v="1899-12-30T23:12:00"/>
    <n v="20"/>
    <n v="1"/>
    <x v="24"/>
    <x v="1"/>
    <x v="2"/>
    <m/>
    <n v="10000"/>
    <n v="10000"/>
    <n v="5"/>
    <e v="#REF!"/>
    <n v="2024"/>
    <s v="mayo"/>
  </r>
  <r>
    <s v="042505202422-46"/>
    <n v="4"/>
    <d v="2024-05-26T00:00:00"/>
    <d v="1899-12-30T00:24:00"/>
    <n v="48"/>
    <n v="1"/>
    <x v="52"/>
    <x v="2"/>
    <x v="5"/>
    <m/>
    <n v="35000"/>
    <n v="35000"/>
    <n v="5"/>
    <e v="#REF!"/>
    <n v="2024"/>
    <s v="mayo"/>
  </r>
  <r>
    <s v="062505202423-57"/>
    <n v="6"/>
    <d v="2024-05-25T00:00:00"/>
    <d v="1899-12-30T23:57:00"/>
    <n v="40"/>
    <n v="2"/>
    <x v="29"/>
    <x v="1"/>
    <x v="1"/>
    <m/>
    <n v="3500"/>
    <n v="7000"/>
    <n v="5"/>
    <e v="#REF!"/>
    <n v="2024"/>
    <s v="mayo"/>
  </r>
  <r>
    <s v="062505202423-57"/>
    <n v="6"/>
    <d v="2024-05-26T00:00:00"/>
    <d v="1899-12-30T00:20:00"/>
    <n v="40"/>
    <n v="2"/>
    <x v="29"/>
    <x v="1"/>
    <x v="1"/>
    <m/>
    <n v="3500"/>
    <n v="7000"/>
    <n v="5"/>
    <e v="#REF!"/>
    <n v="2024"/>
    <s v="mayo"/>
  </r>
  <r>
    <s v="062505202423-57"/>
    <n v="6"/>
    <d v="2024-05-26T00:00:00"/>
    <d v="1899-12-30T00:26:00"/>
    <n v="40"/>
    <n v="2"/>
    <x v="29"/>
    <x v="1"/>
    <x v="1"/>
    <m/>
    <n v="3500"/>
    <n v="7000"/>
    <n v="5"/>
    <e v="#REF!"/>
    <n v="2024"/>
    <s v="mayo"/>
  </r>
  <r>
    <s v="022605202400-21"/>
    <n v="2"/>
    <d v="2024-05-26T00:00:00"/>
    <d v="1899-12-30T00:21:00"/>
    <n v="46"/>
    <n v="2"/>
    <x v="17"/>
    <x v="1"/>
    <x v="1"/>
    <m/>
    <n v="3000"/>
    <n v="6000"/>
    <n v="5"/>
    <e v="#REF!"/>
    <n v="2024"/>
    <s v="mayo"/>
  </r>
  <r>
    <s v="022605202400-21"/>
    <n v="2"/>
    <d v="2024-05-26T00:00:00"/>
    <d v="1899-12-30T00:21:00"/>
    <n v="47"/>
    <n v="2"/>
    <x v="13"/>
    <x v="1"/>
    <x v="1"/>
    <m/>
    <n v="2000"/>
    <n v="4000"/>
    <n v="5"/>
    <e v="#REF!"/>
    <n v="2024"/>
    <s v="mayo"/>
  </r>
  <r>
    <s v="022605202400-21"/>
    <n v="2"/>
    <d v="2024-05-26T00:00:00"/>
    <d v="1899-12-30T01:02:00"/>
    <n v="46"/>
    <n v="2"/>
    <x v="17"/>
    <x v="1"/>
    <x v="1"/>
    <m/>
    <n v="3000"/>
    <n v="6000"/>
    <n v="5"/>
    <e v="#REF!"/>
    <n v="2024"/>
    <s v="mayo"/>
  </r>
  <r>
    <s v="022605202400-21"/>
    <n v="2"/>
    <d v="2024-05-26T00:00:00"/>
    <d v="1899-12-30T01:02:00"/>
    <n v="47"/>
    <n v="2"/>
    <x v="13"/>
    <x v="1"/>
    <x v="1"/>
    <m/>
    <n v="2000"/>
    <n v="4000"/>
    <n v="5"/>
    <e v="#REF!"/>
    <n v="2024"/>
    <s v="mayo"/>
  </r>
  <r>
    <s v="132505202422-18"/>
    <n v="13"/>
    <d v="2024-05-25T00:00:00"/>
    <d v="1899-12-30T22:18:00"/>
    <n v="40"/>
    <n v="3"/>
    <x v="29"/>
    <x v="1"/>
    <x v="1"/>
    <m/>
    <n v="3500"/>
    <n v="10500"/>
    <n v="5"/>
    <e v="#REF!"/>
    <n v="2024"/>
    <s v="mayo"/>
  </r>
  <r>
    <s v="132505202422-18"/>
    <n v="13"/>
    <d v="2024-05-25T00:00:00"/>
    <d v="1899-12-30T22:18:00"/>
    <n v="44"/>
    <n v="1"/>
    <x v="15"/>
    <x v="1"/>
    <x v="1"/>
    <m/>
    <n v="4000"/>
    <n v="4000"/>
    <n v="5"/>
    <e v="#REF!"/>
    <n v="2024"/>
    <s v="mayo"/>
  </r>
  <r>
    <s v="132505202422-18"/>
    <n v="13"/>
    <d v="2024-05-25T00:00:00"/>
    <d v="1899-12-30T22:18:00"/>
    <n v="38"/>
    <n v="3"/>
    <x v="10"/>
    <x v="1"/>
    <x v="1"/>
    <m/>
    <n v="3000"/>
    <n v="9000"/>
    <n v="5"/>
    <e v="#REF!"/>
    <n v="2024"/>
    <s v="mayo"/>
  </r>
  <r>
    <s v="132505202422-18"/>
    <n v="13"/>
    <d v="2024-05-25T00:00:00"/>
    <d v="1899-12-30T22:18:00"/>
    <n v="47"/>
    <n v="1"/>
    <x v="13"/>
    <x v="1"/>
    <x v="1"/>
    <m/>
    <n v="2000"/>
    <n v="2000"/>
    <n v="5"/>
    <e v="#REF!"/>
    <n v="2024"/>
    <s v="mayo"/>
  </r>
  <r>
    <s v="132505202422-18"/>
    <n v="13"/>
    <d v="2024-05-25T00:00:00"/>
    <d v="1899-12-30T22:26:00"/>
    <n v="40"/>
    <n v="1"/>
    <x v="29"/>
    <x v="1"/>
    <x v="1"/>
    <m/>
    <n v="3500"/>
    <n v="3500"/>
    <n v="5"/>
    <e v="#REF!"/>
    <n v="2024"/>
    <s v="mayo"/>
  </r>
  <r>
    <s v="132505202422-18"/>
    <n v="13"/>
    <d v="2024-05-25T00:00:00"/>
    <d v="1899-12-30T22:51:00"/>
    <n v="50"/>
    <n v="1"/>
    <x v="22"/>
    <x v="2"/>
    <x v="5"/>
    <m/>
    <n v="90000"/>
    <n v="90000"/>
    <n v="5"/>
    <e v="#REF!"/>
    <n v="2024"/>
    <s v="mayo"/>
  </r>
  <r>
    <s v="132505202422-18"/>
    <n v="13"/>
    <d v="2024-05-26T00:00:00"/>
    <d v="1899-12-30T01:06:00"/>
    <n v="49"/>
    <n v="1"/>
    <x v="30"/>
    <x v="2"/>
    <x v="5"/>
    <m/>
    <n v="70000"/>
    <n v="70000"/>
    <n v="5"/>
    <e v="#REF!"/>
    <n v="2024"/>
    <s v="mayo"/>
  </r>
  <r>
    <s v="052505202422-43"/>
    <n v="5"/>
    <d v="2024-05-25T00:00:00"/>
    <d v="1899-12-30T22:43:00"/>
    <n v="49"/>
    <n v="1"/>
    <x v="30"/>
    <x v="2"/>
    <x v="5"/>
    <m/>
    <n v="70000"/>
    <n v="70000"/>
    <n v="5"/>
    <e v="#REF!"/>
    <n v="2024"/>
    <s v="mayo"/>
  </r>
  <r>
    <s v="052505202422-43"/>
    <n v="5"/>
    <d v="2024-05-25T00:00:00"/>
    <d v="1899-12-30T23:19:00"/>
    <n v="39"/>
    <n v="1"/>
    <x v="16"/>
    <x v="1"/>
    <x v="1"/>
    <m/>
    <n v="4000"/>
    <n v="4000"/>
    <n v="5"/>
    <e v="#REF!"/>
    <n v="2024"/>
    <s v="mayo"/>
  </r>
  <r>
    <s v="052505202422-43"/>
    <n v="5"/>
    <d v="2024-05-25T00:00:00"/>
    <d v="1899-12-30T23:19:00"/>
    <n v="47"/>
    <n v="1"/>
    <x v="13"/>
    <x v="1"/>
    <x v="1"/>
    <m/>
    <n v="2000"/>
    <n v="2000"/>
    <n v="5"/>
    <e v="#REF!"/>
    <n v="2024"/>
    <s v="mayo"/>
  </r>
  <r>
    <s v="052505202422-43"/>
    <n v="5"/>
    <d v="2024-05-25T00:00:00"/>
    <d v="1899-12-30T23:19:00"/>
    <n v="20"/>
    <n v="2"/>
    <x v="24"/>
    <x v="1"/>
    <x v="2"/>
    <m/>
    <n v="10000"/>
    <n v="20000"/>
    <n v="5"/>
    <e v="#REF!"/>
    <n v="2024"/>
    <s v="mayo"/>
  </r>
  <r>
    <s v="052505202422-43"/>
    <n v="5"/>
    <d v="2024-05-25T00:00:00"/>
    <d v="1899-12-30T23:56:00"/>
    <n v="39"/>
    <n v="1"/>
    <x v="16"/>
    <x v="1"/>
    <x v="1"/>
    <m/>
    <n v="4000"/>
    <n v="4000"/>
    <n v="5"/>
    <e v="#REF!"/>
    <n v="2024"/>
    <s v="mayo"/>
  </r>
  <r>
    <s v="052505202422-43"/>
    <n v="5"/>
    <d v="2024-05-25T00:00:00"/>
    <d v="1899-12-30T23:58:00"/>
    <n v="47"/>
    <n v="1"/>
    <x v="13"/>
    <x v="1"/>
    <x v="1"/>
    <m/>
    <n v="2000"/>
    <n v="2000"/>
    <n v="5"/>
    <e v="#REF!"/>
    <n v="2024"/>
    <s v="mayo"/>
  </r>
  <r>
    <s v="052505202422-43"/>
    <n v="5"/>
    <d v="2024-05-26T00:00:00"/>
    <d v="1899-12-30T00:04:00"/>
    <n v="49"/>
    <n v="1"/>
    <x v="30"/>
    <x v="2"/>
    <x v="5"/>
    <m/>
    <n v="70000"/>
    <n v="70000"/>
    <n v="5"/>
    <e v="#REF!"/>
    <n v="2024"/>
    <s v="mayo"/>
  </r>
  <r>
    <s v="052505202422-43"/>
    <n v="5"/>
    <d v="2024-05-26T00:00:00"/>
    <d v="1899-12-30T01:06:00"/>
    <n v="49"/>
    <n v="1"/>
    <x v="30"/>
    <x v="2"/>
    <x v="5"/>
    <m/>
    <n v="70000"/>
    <n v="70000"/>
    <n v="5"/>
    <e v="#REF!"/>
    <n v="2024"/>
    <s v="mayo"/>
  </r>
  <r>
    <s v="052505202422-43"/>
    <n v="5"/>
    <d v="2024-05-26T00:00:00"/>
    <d v="1899-12-30T01:09:00"/>
    <n v="32"/>
    <n v="1"/>
    <x v="34"/>
    <x v="1"/>
    <x v="3"/>
    <m/>
    <n v="10000"/>
    <n v="10000"/>
    <n v="5"/>
    <e v="#REF!"/>
    <n v="2024"/>
    <s v="mayo"/>
  </r>
  <r>
    <s v="052505202422-43"/>
    <n v="5"/>
    <d v="2024-05-26T00:00:00"/>
    <d v="1899-12-30T01:28:00"/>
    <n v="20"/>
    <n v="1"/>
    <x v="24"/>
    <x v="1"/>
    <x v="2"/>
    <m/>
    <n v="10000"/>
    <n v="10000"/>
    <n v="5"/>
    <e v="#REF!"/>
    <n v="2024"/>
    <s v="mayo"/>
  </r>
  <r>
    <s v="052505202422-43"/>
    <n v="5"/>
    <d v="2024-05-26T00:00:00"/>
    <d v="1899-12-30T01:44:00"/>
    <n v="29"/>
    <n v="3"/>
    <x v="6"/>
    <x v="1"/>
    <x v="3"/>
    <m/>
    <n v="2000"/>
    <n v="6000"/>
    <n v="5"/>
    <e v="#REF!"/>
    <n v="2024"/>
    <s v="mayo"/>
  </r>
  <r>
    <s v="092505202422-31"/>
    <n v="9"/>
    <d v="2024-05-25T00:00:00"/>
    <d v="1899-12-30T22:31:00"/>
    <n v="38"/>
    <n v="1"/>
    <x v="10"/>
    <x v="1"/>
    <x v="1"/>
    <m/>
    <n v="3000"/>
    <n v="3000"/>
    <n v="5"/>
    <e v="#REF!"/>
    <n v="2024"/>
    <s v="mayo"/>
  </r>
  <r>
    <s v="092505202422-31"/>
    <n v="9"/>
    <d v="2024-05-25T00:00:00"/>
    <d v="1899-12-30T22:31:00"/>
    <n v="39"/>
    <n v="1"/>
    <x v="16"/>
    <x v="1"/>
    <x v="1"/>
    <m/>
    <n v="4000"/>
    <n v="4000"/>
    <n v="5"/>
    <e v="#REF!"/>
    <n v="2024"/>
    <s v="mayo"/>
  </r>
  <r>
    <s v="092505202422-31"/>
    <n v="9"/>
    <d v="2024-05-25T00:00:00"/>
    <d v="1899-12-30T22:54:00"/>
    <n v="38"/>
    <n v="1"/>
    <x v="10"/>
    <x v="1"/>
    <x v="1"/>
    <m/>
    <n v="3000"/>
    <n v="3000"/>
    <n v="5"/>
    <e v="#REF!"/>
    <n v="2024"/>
    <s v="mayo"/>
  </r>
  <r>
    <s v="092505202422-31"/>
    <n v="9"/>
    <d v="2024-05-25T00:00:00"/>
    <d v="1899-12-30T22:54:00"/>
    <n v="39"/>
    <n v="1"/>
    <x v="16"/>
    <x v="1"/>
    <x v="1"/>
    <m/>
    <n v="4000"/>
    <n v="4000"/>
    <n v="5"/>
    <e v="#REF!"/>
    <n v="2024"/>
    <s v="mayo"/>
  </r>
  <r>
    <s v="092505202422-31"/>
    <n v="9"/>
    <d v="2024-05-25T00:00:00"/>
    <d v="1899-12-30T22:54:00"/>
    <n v="29"/>
    <n v="1"/>
    <x v="6"/>
    <x v="1"/>
    <x v="3"/>
    <m/>
    <n v="2000"/>
    <n v="2000"/>
    <n v="5"/>
    <e v="#REF!"/>
    <n v="2024"/>
    <s v="mayo"/>
  </r>
  <r>
    <s v="092505202422-31"/>
    <n v="9"/>
    <d v="2024-05-25T00:00:00"/>
    <d v="1899-12-30T23:05:00"/>
    <n v="49"/>
    <n v="1"/>
    <x v="30"/>
    <x v="2"/>
    <x v="5"/>
    <m/>
    <n v="70000"/>
    <n v="70000"/>
    <n v="5"/>
    <e v="#REF!"/>
    <n v="2024"/>
    <s v="mayo"/>
  </r>
  <r>
    <s v="092505202422-31"/>
    <n v="9"/>
    <d v="2024-05-26T00:00:00"/>
    <d v="1899-12-30T00:34:00"/>
    <n v="38"/>
    <n v="4"/>
    <x v="10"/>
    <x v="1"/>
    <x v="1"/>
    <m/>
    <n v="3000"/>
    <n v="12000"/>
    <n v="5"/>
    <e v="#REF!"/>
    <n v="2024"/>
    <s v="mayo"/>
  </r>
  <r>
    <s v="092505202422-31"/>
    <n v="9"/>
    <d v="2024-05-26T00:00:00"/>
    <d v="1899-12-30T00:56:00"/>
    <n v="38"/>
    <n v="8"/>
    <x v="10"/>
    <x v="1"/>
    <x v="1"/>
    <m/>
    <n v="3000"/>
    <n v="24000"/>
    <n v="5"/>
    <e v="#REF!"/>
    <n v="2024"/>
    <s v="mayo"/>
  </r>
  <r>
    <s v="092505202422-31"/>
    <n v="9"/>
    <d v="2024-05-26T00:00:00"/>
    <d v="1899-12-30T01:03:00"/>
    <n v="29"/>
    <n v="1"/>
    <x v="6"/>
    <x v="1"/>
    <x v="3"/>
    <m/>
    <n v="2000"/>
    <n v="2000"/>
    <n v="5"/>
    <e v="#REF!"/>
    <n v="2024"/>
    <s v="mayo"/>
  </r>
  <r>
    <s v="092505202422-31"/>
    <n v="9"/>
    <d v="2024-05-26T00:00:00"/>
    <d v="1899-12-30T01:51:00"/>
    <n v="38"/>
    <n v="4"/>
    <x v="10"/>
    <x v="1"/>
    <x v="1"/>
    <m/>
    <n v="3000"/>
    <n v="12000"/>
    <n v="5"/>
    <e v="#REF!"/>
    <n v="2024"/>
    <s v="mayo"/>
  </r>
  <r>
    <s v="092505202422-31"/>
    <n v="9"/>
    <d v="2024-05-26T00:00:00"/>
    <d v="1899-12-30T01:53:00"/>
    <n v="29"/>
    <n v="1"/>
    <x v="6"/>
    <x v="1"/>
    <x v="3"/>
    <m/>
    <n v="2000"/>
    <n v="2000"/>
    <n v="5"/>
    <e v="#REF!"/>
    <n v="2024"/>
    <s v="mayo"/>
  </r>
  <r>
    <s v="092505202422-31"/>
    <n v="9"/>
    <d v="2024-05-26T00:00:00"/>
    <d v="1899-12-30T02:13:00"/>
    <n v="49"/>
    <n v="1"/>
    <x v="30"/>
    <x v="2"/>
    <x v="5"/>
    <m/>
    <n v="70000"/>
    <n v="70000"/>
    <n v="5"/>
    <e v="#REF!"/>
    <n v="2024"/>
    <s v="mayo"/>
  </r>
  <r>
    <s v="092505202422-31"/>
    <n v="9"/>
    <d v="2024-05-26T00:00:00"/>
    <d v="1899-12-30T02:17:00"/>
    <n v="34"/>
    <n v="1"/>
    <x v="38"/>
    <x v="1"/>
    <x v="3"/>
    <m/>
    <n v="10000"/>
    <n v="10000"/>
    <n v="5"/>
    <e v="#REF!"/>
    <n v="2024"/>
    <s v="mayo"/>
  </r>
  <r>
    <s v="052605202419-04"/>
    <n v="5"/>
    <d v="2024-05-26T00:00:00"/>
    <d v="1899-12-30T19:04:00"/>
    <n v="39"/>
    <n v="2"/>
    <x v="16"/>
    <x v="1"/>
    <x v="1"/>
    <m/>
    <n v="4000"/>
    <n v="8000"/>
    <n v="5"/>
    <e v="#REF!"/>
    <n v="2024"/>
    <s v="mayo"/>
  </r>
  <r>
    <s v="062605202419-04"/>
    <n v="6"/>
    <d v="2024-05-26T00:00:00"/>
    <d v="1899-12-30T19:04:00"/>
    <n v="47"/>
    <n v="1"/>
    <x v="13"/>
    <x v="1"/>
    <x v="1"/>
    <m/>
    <n v="2000"/>
    <n v="2000"/>
    <n v="5"/>
    <e v="#REF!"/>
    <n v="2024"/>
    <s v="mayo"/>
  </r>
  <r>
    <s v="052605202419-04"/>
    <n v="5"/>
    <d v="2024-05-26T00:00:00"/>
    <d v="1899-12-30T19:23:00"/>
    <n v="39"/>
    <n v="1"/>
    <x v="16"/>
    <x v="1"/>
    <x v="1"/>
    <m/>
    <n v="4000"/>
    <n v="4000"/>
    <n v="5"/>
    <e v="#REF!"/>
    <n v="2024"/>
    <s v="mayo"/>
  </r>
  <r>
    <s v="052605202419-24"/>
    <n v="5"/>
    <d v="2024-05-26T00:00:00"/>
    <d v="1899-12-30T19:24:00"/>
    <n v="45"/>
    <n v="1"/>
    <x v="25"/>
    <x v="1"/>
    <x v="1"/>
    <m/>
    <n v="3000"/>
    <n v="3000"/>
    <n v="5"/>
    <e v="#REF!"/>
    <n v="2024"/>
    <s v="mayo"/>
  </r>
  <r>
    <s v="062605202419-26"/>
    <n v="6"/>
    <d v="2024-05-26T00:00:00"/>
    <d v="1899-12-30T19:26:00"/>
    <n v="38"/>
    <n v="2"/>
    <x v="10"/>
    <x v="1"/>
    <x v="1"/>
    <m/>
    <n v="3000"/>
    <n v="6000"/>
    <n v="5"/>
    <e v="#REF!"/>
    <n v="2024"/>
    <s v="mayo"/>
  </r>
  <r>
    <s v="062605202419-26"/>
    <n v="6"/>
    <d v="2024-05-26T00:00:00"/>
    <d v="1899-12-30T19:26:00"/>
    <n v="40"/>
    <n v="1"/>
    <x v="29"/>
    <x v="1"/>
    <x v="1"/>
    <m/>
    <n v="3500"/>
    <n v="3500"/>
    <n v="5"/>
    <e v="#REF!"/>
    <n v="2024"/>
    <s v="mayo"/>
  </r>
  <r>
    <s v="062605202419-26"/>
    <n v="6"/>
    <d v="2024-05-26T00:00:00"/>
    <d v="1899-12-30T19:26:00"/>
    <n v="38"/>
    <n v="1"/>
    <x v="10"/>
    <x v="1"/>
    <x v="1"/>
    <m/>
    <n v="3000"/>
    <n v="3000"/>
    <n v="5"/>
    <e v="#REF!"/>
    <n v="2024"/>
    <s v="mayo"/>
  </r>
  <r>
    <s v="062605202419-26"/>
    <n v="6"/>
    <d v="2024-05-26T00:00:00"/>
    <d v="1899-12-30T19:26:00"/>
    <n v="47"/>
    <n v="1"/>
    <x v="13"/>
    <x v="1"/>
    <x v="1"/>
    <m/>
    <n v="2000"/>
    <n v="2000"/>
    <n v="5"/>
    <e v="#REF!"/>
    <n v="2024"/>
    <s v="mayo"/>
  </r>
  <r>
    <s v="052605202419-24"/>
    <n v="5"/>
    <d v="2024-05-26T00:00:00"/>
    <d v="1899-12-30T19:33:00"/>
    <n v="39"/>
    <n v="1"/>
    <x v="16"/>
    <x v="1"/>
    <x v="1"/>
    <m/>
    <n v="4000"/>
    <n v="4000"/>
    <n v="5"/>
    <e v="#REF!"/>
    <n v="2024"/>
    <s v="mayo"/>
  </r>
  <r>
    <s v="052605202419-24"/>
    <n v="5"/>
    <d v="2024-05-26T00:00:00"/>
    <d v="1899-12-30T19:33:00"/>
    <n v="45"/>
    <n v="1"/>
    <x v="25"/>
    <x v="1"/>
    <x v="1"/>
    <m/>
    <n v="3000"/>
    <n v="3000"/>
    <n v="5"/>
    <e v="#REF!"/>
    <n v="2024"/>
    <s v="mayo"/>
  </r>
  <r>
    <s v="052605202420-57"/>
    <n v="5"/>
    <d v="2024-05-26T00:00:00"/>
    <d v="1899-12-30T20:57:00"/>
    <n v="53"/>
    <n v="1"/>
    <x v="20"/>
    <x v="2"/>
    <x v="5"/>
    <m/>
    <n v="75000"/>
    <n v="75000"/>
    <n v="5"/>
    <e v="#REF!"/>
    <n v="2024"/>
    <s v="mayo"/>
  </r>
  <r>
    <s v="052605202420-57"/>
    <n v="5"/>
    <d v="2024-05-26T00:00:00"/>
    <d v="1899-12-30T21:51:00"/>
    <n v="29"/>
    <n v="1"/>
    <x v="6"/>
    <x v="1"/>
    <x v="3"/>
    <m/>
    <n v="2000"/>
    <n v="2000"/>
    <n v="5"/>
    <e v="#REF!"/>
    <n v="2024"/>
    <s v="mayo"/>
  </r>
  <r>
    <s v="112605202421-57"/>
    <n v="11"/>
    <d v="2024-05-26T00:00:00"/>
    <d v="1899-12-30T21:57:00"/>
    <n v="42"/>
    <n v="1"/>
    <x v="3"/>
    <x v="1"/>
    <x v="1"/>
    <m/>
    <n v="5000"/>
    <n v="5000"/>
    <n v="5"/>
    <e v="#REF!"/>
    <n v="2024"/>
    <s v="mayo"/>
  </r>
  <r>
    <s v="092605202420-45"/>
    <n v="9"/>
    <d v="2024-05-26T00:00:00"/>
    <d v="1899-12-30T21:11:00"/>
    <n v="40"/>
    <n v="1"/>
    <x v="29"/>
    <x v="1"/>
    <x v="1"/>
    <m/>
    <n v="3500"/>
    <n v="3500"/>
    <n v="5"/>
    <e v="#REF!"/>
    <n v="2024"/>
    <s v="mayo"/>
  </r>
  <r>
    <s v="092605202420-45"/>
    <n v="9"/>
    <d v="2024-05-26T00:00:00"/>
    <d v="1899-12-30T21:39:00"/>
    <n v="40"/>
    <n v="1"/>
    <x v="29"/>
    <x v="1"/>
    <x v="1"/>
    <m/>
    <n v="3500"/>
    <n v="3500"/>
    <n v="5"/>
    <e v="#REF!"/>
    <n v="2024"/>
    <s v="mayo"/>
  </r>
  <r>
    <s v="092605202420-45"/>
    <n v="9"/>
    <d v="2024-05-26T00:00:00"/>
    <d v="1899-12-30T21:44:00"/>
    <n v="40"/>
    <n v="1"/>
    <x v="29"/>
    <x v="1"/>
    <x v="1"/>
    <m/>
    <n v="3500"/>
    <n v="3500"/>
    <n v="5"/>
    <e v="#REF!"/>
    <n v="2024"/>
    <s v="mayo"/>
  </r>
  <r>
    <s v="092605202420-45"/>
    <n v="9"/>
    <d v="2024-05-26T00:00:00"/>
    <d v="1899-12-30T21:59:00"/>
    <n v="40"/>
    <n v="1"/>
    <x v="29"/>
    <x v="1"/>
    <x v="1"/>
    <m/>
    <n v="3500"/>
    <n v="3500"/>
    <n v="5"/>
    <e v="#REF!"/>
    <n v="2024"/>
    <s v="mayo"/>
  </r>
  <r>
    <s v="092605202420-45"/>
    <n v="9"/>
    <d v="2024-05-26T00:00:00"/>
    <d v="1899-12-30T22:22:00"/>
    <n v="40"/>
    <n v="1"/>
    <x v="29"/>
    <x v="1"/>
    <x v="1"/>
    <m/>
    <n v="3500"/>
    <n v="3500"/>
    <n v="5"/>
    <e v="#REF!"/>
    <n v="2024"/>
    <s v="mayo"/>
  </r>
  <r>
    <s v="092605202420-45"/>
    <n v="9"/>
    <d v="2024-05-26T00:00:00"/>
    <d v="1899-12-30T22:22:00"/>
    <n v="40"/>
    <n v="1"/>
    <x v="29"/>
    <x v="1"/>
    <x v="1"/>
    <m/>
    <n v="3500"/>
    <n v="3500"/>
    <n v="5"/>
    <e v="#REF!"/>
    <n v="2024"/>
    <s v="mayo"/>
  </r>
  <r>
    <s v="062605202421-05"/>
    <n v="6"/>
    <d v="2024-05-26T00:00:00"/>
    <d v="1899-12-30T21:05:00"/>
    <n v="38"/>
    <n v="5"/>
    <x v="10"/>
    <x v="1"/>
    <x v="1"/>
    <m/>
    <n v="3000"/>
    <n v="15000"/>
    <n v="5"/>
    <e v="#REF!"/>
    <n v="2024"/>
    <s v="mayo"/>
  </r>
  <r>
    <s v="062605202421-05"/>
    <n v="6"/>
    <d v="2024-05-26T00:00:00"/>
    <d v="1899-12-30T21:05:00"/>
    <n v="47"/>
    <n v="1"/>
    <x v="13"/>
    <x v="1"/>
    <x v="1"/>
    <m/>
    <n v="2000"/>
    <n v="2000"/>
    <n v="5"/>
    <e v="#REF!"/>
    <n v="2024"/>
    <s v="mayo"/>
  </r>
  <r>
    <s v="062605202421-05"/>
    <n v="6"/>
    <d v="2024-05-26T00:00:00"/>
    <d v="1899-12-30T21:06:00"/>
    <n v="21"/>
    <n v="1"/>
    <x v="49"/>
    <x v="1"/>
    <x v="6"/>
    <m/>
    <n v="6000"/>
    <n v="6000"/>
    <n v="5"/>
    <e v="#REF!"/>
    <n v="2024"/>
    <s v="mayo"/>
  </r>
  <r>
    <s v="062605202421-05"/>
    <n v="6"/>
    <d v="2024-05-26T00:00:00"/>
    <d v="1899-12-30T21:18:00"/>
    <n v="38"/>
    <n v="1"/>
    <x v="10"/>
    <x v="1"/>
    <x v="1"/>
    <m/>
    <n v="3000"/>
    <n v="3000"/>
    <n v="5"/>
    <e v="#REF!"/>
    <n v="2024"/>
    <s v="mayo"/>
  </r>
  <r>
    <s v="062605202421-05"/>
    <n v="6"/>
    <d v="2024-05-26T00:00:00"/>
    <d v="1899-12-30T21:52:00"/>
    <n v="38"/>
    <n v="1"/>
    <x v="10"/>
    <x v="1"/>
    <x v="1"/>
    <m/>
    <n v="3000"/>
    <n v="3000"/>
    <n v="5"/>
    <e v="#REF!"/>
    <n v="2024"/>
    <s v="mayo"/>
  </r>
  <r>
    <s v="062605202421-05"/>
    <n v="6"/>
    <d v="2024-05-26T00:00:00"/>
    <d v="1899-12-30T21:52:00"/>
    <n v="40"/>
    <n v="3"/>
    <x v="29"/>
    <x v="1"/>
    <x v="1"/>
    <m/>
    <n v="3500"/>
    <n v="10500"/>
    <n v="5"/>
    <e v="#REF!"/>
    <n v="2024"/>
    <s v="mayo"/>
  </r>
  <r>
    <s v="062605202421-05"/>
    <n v="6"/>
    <d v="2024-05-26T00:00:00"/>
    <d v="1899-12-30T21:58:00"/>
    <n v="40"/>
    <n v="1"/>
    <x v="29"/>
    <x v="1"/>
    <x v="1"/>
    <m/>
    <n v="3500"/>
    <n v="3500"/>
    <n v="5"/>
    <e v="#REF!"/>
    <n v="2024"/>
    <s v="mayo"/>
  </r>
  <r>
    <s v="012605202420-45"/>
    <n v="1"/>
    <d v="2024-05-26T00:00:00"/>
    <d v="1899-12-30T20:45:00"/>
    <n v="53"/>
    <n v="1"/>
    <x v="20"/>
    <x v="2"/>
    <x v="5"/>
    <m/>
    <n v="75000"/>
    <n v="75000"/>
    <n v="5"/>
    <e v="#REF!"/>
    <n v="2024"/>
    <s v="mayo"/>
  </r>
  <r>
    <s v="012605202420-45"/>
    <n v="1"/>
    <d v="2024-05-26T00:00:00"/>
    <d v="1899-12-30T22:29:00"/>
    <n v="17"/>
    <n v="1"/>
    <x v="42"/>
    <x v="1"/>
    <x v="2"/>
    <m/>
    <n v="12000"/>
    <n v="12000"/>
    <n v="5"/>
    <e v="#REF!"/>
    <n v="2024"/>
    <s v="mayo"/>
  </r>
  <r>
    <s v="012605202420-45"/>
    <n v="1"/>
    <d v="2024-05-26T00:00:00"/>
    <d v="1899-12-30T23:25:00"/>
    <n v="38"/>
    <n v="2"/>
    <x v="10"/>
    <x v="1"/>
    <x v="1"/>
    <m/>
    <n v="3000"/>
    <n v="6000"/>
    <n v="5"/>
    <e v="#REF!"/>
    <n v="2024"/>
    <s v="mayo"/>
  </r>
  <r>
    <s v="012605202423-38"/>
    <n v="1"/>
    <d v="2024-05-26T00:00:00"/>
    <d v="1899-12-30T23:38:00"/>
    <n v="49"/>
    <n v="1"/>
    <x v="30"/>
    <x v="2"/>
    <x v="5"/>
    <m/>
    <n v="70000"/>
    <n v="70000"/>
    <n v="5"/>
    <e v="#REF!"/>
    <n v="2024"/>
    <s v="mayo"/>
  </r>
  <r>
    <s v="072905202423-20"/>
    <n v="7"/>
    <d v="2024-05-29T00:00:00"/>
    <d v="1899-12-30T23:20:00"/>
    <n v="50"/>
    <n v="2"/>
    <x v="22"/>
    <x v="2"/>
    <x v="5"/>
    <m/>
    <n v="90000"/>
    <n v="180000"/>
    <n v="5"/>
    <e v="#REF!"/>
    <n v="2024"/>
    <s v="mayo"/>
  </r>
  <r>
    <s v="092905202421-12"/>
    <n v="9"/>
    <d v="2024-05-29T00:00:00"/>
    <d v="1899-12-30T21:12:00"/>
    <n v="404"/>
    <n v="1"/>
    <x v="36"/>
    <x v="0"/>
    <x v="0"/>
    <m/>
    <n v="16000"/>
    <n v="16000"/>
    <n v="5"/>
    <e v="#REF!"/>
    <n v="2024"/>
    <s v="mayo"/>
  </r>
  <r>
    <s v="092905202421-12"/>
    <n v="9"/>
    <d v="2024-05-29T00:00:00"/>
    <d v="1899-12-30T21:45:00"/>
    <n v="413"/>
    <n v="1"/>
    <x v="1"/>
    <x v="0"/>
    <x v="0"/>
    <m/>
    <n v="17000"/>
    <n v="17000"/>
    <n v="5"/>
    <e v="#REF!"/>
    <n v="2024"/>
    <s v="mayo"/>
  </r>
  <r>
    <s v="092905202421-12"/>
    <n v="9"/>
    <d v="2024-05-29T00:00:00"/>
    <d v="1899-12-30T22:18:00"/>
    <n v="408"/>
    <n v="1"/>
    <x v="58"/>
    <x v="0"/>
    <x v="0"/>
    <m/>
    <n v="15000"/>
    <n v="15000"/>
    <n v="5"/>
    <e v="#REF!"/>
    <n v="2024"/>
    <s v="mayo"/>
  </r>
  <r>
    <s v="092905202421-12"/>
    <n v="9"/>
    <d v="2024-05-29T00:00:00"/>
    <d v="1899-12-30T22:54:00"/>
    <n v="412"/>
    <n v="1"/>
    <x v="46"/>
    <x v="0"/>
    <x v="0"/>
    <m/>
    <n v="10000"/>
    <n v="10000"/>
    <n v="5"/>
    <e v="#REF!"/>
    <n v="2024"/>
    <s v="mayo"/>
  </r>
  <r>
    <s v="092905202421-12"/>
    <n v="9"/>
    <d v="2024-05-29T00:00:00"/>
    <d v="1899-12-30T23:09:00"/>
    <n v="402"/>
    <n v="1"/>
    <x v="64"/>
    <x v="0"/>
    <x v="0"/>
    <m/>
    <n v="10000"/>
    <n v="10000"/>
    <n v="5"/>
    <e v="#REF!"/>
    <n v="2024"/>
    <s v="mayo"/>
  </r>
  <r>
    <s v="062905202423-44"/>
    <n v="6"/>
    <d v="2024-05-29T00:00:00"/>
    <d v="1899-12-30T23:44:00"/>
    <n v="7"/>
    <n v="1"/>
    <x v="2"/>
    <x v="1"/>
    <x v="0"/>
    <m/>
    <n v="12000"/>
    <n v="12000"/>
    <n v="5"/>
    <e v="#REF!"/>
    <n v="2024"/>
    <s v="mayo"/>
  </r>
  <r>
    <s v="062905202423-44"/>
    <n v="6"/>
    <d v="2024-05-29T00:00:00"/>
    <d v="1899-12-30T23:44:00"/>
    <n v="50"/>
    <n v="1"/>
    <x v="22"/>
    <x v="2"/>
    <x v="5"/>
    <m/>
    <n v="90000"/>
    <n v="90000"/>
    <n v="5"/>
    <e v="#REF!"/>
    <n v="2024"/>
    <s v="mayo"/>
  </r>
  <r>
    <s v="072905202423-20"/>
    <n v="7"/>
    <d v="2024-05-29T00:00:00"/>
    <d v="1899-12-30T23:20:00"/>
    <n v="412"/>
    <n v="2"/>
    <x v="46"/>
    <x v="0"/>
    <x v="0"/>
    <m/>
    <n v="10000"/>
    <n v="20000"/>
    <n v="5"/>
    <e v="#REF!"/>
    <n v="2024"/>
    <s v="mayo"/>
  </r>
  <r>
    <s v="072905202423-20"/>
    <n v="7"/>
    <d v="2024-05-29T00:00:00"/>
    <d v="1899-12-30T23:20:00"/>
    <n v="402"/>
    <n v="1"/>
    <x v="64"/>
    <x v="0"/>
    <x v="0"/>
    <m/>
    <n v="10000"/>
    <n v="10000"/>
    <n v="5"/>
    <e v="#REF!"/>
    <n v="2024"/>
    <s v="mayo"/>
  </r>
  <r>
    <s v="072905202423-20"/>
    <n v="7"/>
    <d v="2024-05-29T00:00:00"/>
    <d v="1899-12-30T23:21:00"/>
    <n v="403"/>
    <n v="1"/>
    <x v="35"/>
    <x v="0"/>
    <x v="0"/>
    <m/>
    <n v="16000"/>
    <n v="16000"/>
    <n v="5"/>
    <e v="#REF!"/>
    <n v="2024"/>
    <s v="mayo"/>
  </r>
  <r>
    <s v="072905202423-20"/>
    <n v="7"/>
    <d v="2024-05-29T00:00:00"/>
    <d v="1899-12-30T23:21:00"/>
    <n v="407"/>
    <n v="1"/>
    <x v="43"/>
    <x v="0"/>
    <x v="0"/>
    <m/>
    <n v="12000"/>
    <n v="12000"/>
    <n v="5"/>
    <e v="#REF!"/>
    <n v="2024"/>
    <s v="mayo"/>
  </r>
  <r>
    <s v="172905202423-46"/>
    <n v="17"/>
    <d v="2024-05-29T00:00:00"/>
    <d v="1899-12-30T23:46:00"/>
    <n v="38"/>
    <n v="3"/>
    <x v="10"/>
    <x v="1"/>
    <x v="1"/>
    <m/>
    <n v="3000"/>
    <n v="9000"/>
    <n v="5"/>
    <e v="#REF!"/>
    <n v="2024"/>
    <s v="mayo"/>
  </r>
  <r>
    <s v="172905202423-46"/>
    <n v="17"/>
    <d v="2024-05-29T00:00:00"/>
    <d v="1899-12-30T23:59:00"/>
    <n v="38"/>
    <n v="1"/>
    <x v="10"/>
    <x v="1"/>
    <x v="1"/>
    <m/>
    <n v="3000"/>
    <n v="3000"/>
    <n v="5"/>
    <e v="#REF!"/>
    <n v="2024"/>
    <s v="mayo"/>
  </r>
  <r>
    <s v="063005202400-05"/>
    <n v="6"/>
    <d v="2024-05-30T00:00:00"/>
    <d v="1899-12-30T00:05:00"/>
    <n v="403"/>
    <n v="1"/>
    <x v="35"/>
    <x v="0"/>
    <x v="0"/>
    <m/>
    <n v="16000"/>
    <n v="16000"/>
    <n v="5"/>
    <e v="#REF!"/>
    <n v="2024"/>
    <s v="mayo"/>
  </r>
  <r>
    <s v="173005202400-15"/>
    <n v="17"/>
    <d v="2024-05-30T00:00:00"/>
    <d v="1899-12-30T00:15:00"/>
    <n v="413"/>
    <n v="1"/>
    <x v="1"/>
    <x v="0"/>
    <x v="0"/>
    <m/>
    <n v="17000"/>
    <n v="17000"/>
    <n v="5"/>
    <e v="#REF!"/>
    <n v="2024"/>
    <s v="mayo"/>
  </r>
  <r>
    <s v="052905202423-52"/>
    <n v="5"/>
    <d v="2024-05-29T00:00:00"/>
    <d v="1899-12-30T23:52:00"/>
    <n v="29"/>
    <n v="1"/>
    <x v="6"/>
    <x v="1"/>
    <x v="3"/>
    <m/>
    <n v="2000"/>
    <n v="2000"/>
    <n v="5"/>
    <e v="#REF!"/>
    <n v="2024"/>
    <s v="mayo"/>
  </r>
  <r>
    <s v="052905202423-52"/>
    <n v="5"/>
    <d v="2024-05-29T00:00:00"/>
    <d v="1899-12-30T23:52:00"/>
    <n v="30"/>
    <n v="1"/>
    <x v="41"/>
    <x v="1"/>
    <x v="3"/>
    <m/>
    <n v="4000"/>
    <n v="4000"/>
    <n v="5"/>
    <e v="#REF!"/>
    <n v="2024"/>
    <s v="mayo"/>
  </r>
  <r>
    <s v="052905202423-52"/>
    <n v="5"/>
    <d v="2024-05-30T00:00:00"/>
    <d v="1899-12-30T00:48:00"/>
    <n v="35"/>
    <n v="1"/>
    <x v="21"/>
    <x v="1"/>
    <x v="3"/>
    <m/>
    <n v="10000"/>
    <n v="10000"/>
    <n v="5"/>
    <e v="#REF!"/>
    <n v="2024"/>
    <s v="mayo"/>
  </r>
  <r>
    <s v="173005202420-31"/>
    <n v="17"/>
    <d v="2024-05-30T00:00:00"/>
    <d v="1899-12-30T20:31:00"/>
    <n v="21"/>
    <n v="1"/>
    <x v="49"/>
    <x v="1"/>
    <x v="6"/>
    <m/>
    <n v="6000"/>
    <n v="6000"/>
    <n v="5"/>
    <e v="#REF!"/>
    <n v="2024"/>
    <s v="mayo"/>
  </r>
  <r>
    <s v="063005202420-08"/>
    <n v="6"/>
    <d v="2024-05-30T00:00:00"/>
    <d v="1899-12-30T20:08:00"/>
    <n v="45"/>
    <n v="1"/>
    <x v="25"/>
    <x v="1"/>
    <x v="1"/>
    <m/>
    <n v="3000"/>
    <n v="3000"/>
    <n v="5"/>
    <e v="#REF!"/>
    <n v="2024"/>
    <s v="mayo"/>
  </r>
  <r>
    <s v="063005202420-08"/>
    <n v="6"/>
    <d v="2024-05-30T00:00:00"/>
    <d v="1899-12-30T20:08:00"/>
    <n v="39"/>
    <n v="1"/>
    <x v="16"/>
    <x v="1"/>
    <x v="1"/>
    <m/>
    <n v="4000"/>
    <n v="4000"/>
    <n v="5"/>
    <e v="#REF!"/>
    <n v="2024"/>
    <s v="mayo"/>
  </r>
  <r>
    <s v="063005202420-08"/>
    <n v="6"/>
    <d v="2024-05-30T00:00:00"/>
    <d v="1899-12-30T20:50:00"/>
    <n v="39"/>
    <n v="1"/>
    <x v="16"/>
    <x v="1"/>
    <x v="1"/>
    <m/>
    <n v="4000"/>
    <n v="4000"/>
    <n v="5"/>
    <e v="#REF!"/>
    <n v="2024"/>
    <s v="mayo"/>
  </r>
  <r>
    <s v="063005202420-08"/>
    <n v="6"/>
    <d v="2024-05-30T00:00:00"/>
    <d v="1899-12-30T20:50:00"/>
    <n v="45"/>
    <n v="1"/>
    <x v="25"/>
    <x v="1"/>
    <x v="1"/>
    <m/>
    <n v="3000"/>
    <n v="3000"/>
    <n v="5"/>
    <e v="#REF!"/>
    <n v="2024"/>
    <s v="mayo"/>
  </r>
  <r>
    <s v="063005202420-08"/>
    <n v="6"/>
    <d v="2024-05-30T00:00:00"/>
    <d v="1899-12-30T21:04:00"/>
    <n v="45"/>
    <n v="1"/>
    <x v="25"/>
    <x v="1"/>
    <x v="1"/>
    <m/>
    <n v="3000"/>
    <n v="3000"/>
    <n v="5"/>
    <e v="#REF!"/>
    <n v="2024"/>
    <s v="mayo"/>
  </r>
  <r>
    <s v="063005202420-08"/>
    <n v="6"/>
    <d v="2024-05-30T00:00:00"/>
    <d v="1899-12-30T21:22:00"/>
    <n v="45"/>
    <n v="1"/>
    <x v="25"/>
    <x v="1"/>
    <x v="1"/>
    <m/>
    <n v="3000"/>
    <n v="3000"/>
    <n v="5"/>
    <e v="#REF!"/>
    <n v="2024"/>
    <s v="mayo"/>
  </r>
  <r>
    <s v="033005202420-08"/>
    <n v="3"/>
    <d v="2024-05-30T00:00:00"/>
    <d v="1899-12-30T20:08:00"/>
    <n v="39"/>
    <n v="2"/>
    <x v="16"/>
    <x v="1"/>
    <x v="1"/>
    <m/>
    <n v="4000"/>
    <n v="8000"/>
    <n v="5"/>
    <e v="#REF!"/>
    <n v="2024"/>
    <s v="mayo"/>
  </r>
  <r>
    <s v="033005202420-08"/>
    <n v="3"/>
    <d v="2024-05-30T00:00:00"/>
    <d v="1899-12-30T20:08:00"/>
    <n v="47"/>
    <n v="1"/>
    <x v="13"/>
    <x v="1"/>
    <x v="1"/>
    <m/>
    <n v="2000"/>
    <n v="2000"/>
    <n v="5"/>
    <e v="#REF!"/>
    <n v="2024"/>
    <s v="mayo"/>
  </r>
  <r>
    <s v="033005202420-08"/>
    <n v="3"/>
    <d v="2024-05-30T00:00:00"/>
    <d v="1899-12-30T20:50:00"/>
    <n v="39"/>
    <n v="3"/>
    <x v="16"/>
    <x v="1"/>
    <x v="1"/>
    <m/>
    <n v="4000"/>
    <n v="12000"/>
    <n v="5"/>
    <e v="#REF!"/>
    <n v="2024"/>
    <s v="mayo"/>
  </r>
  <r>
    <s v="033005202420-08"/>
    <n v="3"/>
    <d v="2024-05-30T00:00:00"/>
    <d v="1899-12-30T21:04:00"/>
    <n v="39"/>
    <n v="1"/>
    <x v="16"/>
    <x v="1"/>
    <x v="1"/>
    <m/>
    <n v="4000"/>
    <n v="4000"/>
    <n v="5"/>
    <e v="#REF!"/>
    <n v="2024"/>
    <s v="mayo"/>
  </r>
  <r>
    <s v="033005202420-08"/>
    <n v="3"/>
    <d v="2024-05-30T00:00:00"/>
    <d v="1899-12-30T21:14:00"/>
    <n v="38"/>
    <n v="3"/>
    <x v="10"/>
    <x v="1"/>
    <x v="1"/>
    <m/>
    <n v="3000"/>
    <n v="9000"/>
    <n v="5"/>
    <e v="#REF!"/>
    <n v="2024"/>
    <s v="mayo"/>
  </r>
  <r>
    <s v="033005202420-08"/>
    <n v="3"/>
    <d v="2024-05-30T00:00:00"/>
    <d v="1899-12-30T21:37:00"/>
    <n v="39"/>
    <n v="3"/>
    <x v="16"/>
    <x v="1"/>
    <x v="1"/>
    <m/>
    <n v="4000"/>
    <n v="12000"/>
    <n v="5"/>
    <e v="#REF!"/>
    <n v="2024"/>
    <s v="mayo"/>
  </r>
  <r>
    <s v="123005202422-26"/>
    <n v="12"/>
    <d v="2024-05-30T00:00:00"/>
    <d v="1899-12-30T22:26:00"/>
    <n v="50"/>
    <n v="1"/>
    <x v="22"/>
    <x v="2"/>
    <x v="5"/>
    <m/>
    <n v="90000"/>
    <n v="90000"/>
    <n v="5"/>
    <e v="#REF!"/>
    <n v="2024"/>
    <s v="mayo"/>
  </r>
  <r>
    <s v="123005202422-26"/>
    <n v="12"/>
    <d v="2024-05-30T00:00:00"/>
    <d v="1899-12-30T22:27:00"/>
    <n v="46"/>
    <n v="2"/>
    <x v="17"/>
    <x v="1"/>
    <x v="1"/>
    <m/>
    <n v="3000"/>
    <n v="6000"/>
    <n v="5"/>
    <e v="#REF!"/>
    <n v="2024"/>
    <s v="mayo"/>
  </r>
  <r>
    <s v="123005202422-26"/>
    <n v="12"/>
    <d v="2024-05-30T00:00:00"/>
    <d v="1899-12-30T22:51:00"/>
    <n v="46"/>
    <n v="2"/>
    <x v="17"/>
    <x v="1"/>
    <x v="1"/>
    <m/>
    <n v="3000"/>
    <n v="6000"/>
    <n v="5"/>
    <e v="#REF!"/>
    <n v="2024"/>
    <s v="mayo"/>
  </r>
  <r>
    <s v="123005202422-26"/>
    <n v="12"/>
    <d v="2024-05-30T00:00:00"/>
    <d v="1899-12-30T22:58:00"/>
    <n v="29"/>
    <n v="1"/>
    <x v="6"/>
    <x v="1"/>
    <x v="3"/>
    <m/>
    <n v="2000"/>
    <n v="2000"/>
    <n v="5"/>
    <e v="#REF!"/>
    <n v="2024"/>
    <s v="mayo"/>
  </r>
  <r>
    <s v="123005202422-26"/>
    <n v="12"/>
    <d v="2024-05-30T00:00:00"/>
    <d v="1899-12-30T23:42:00"/>
    <n v="54"/>
    <n v="1"/>
    <x v="67"/>
    <x v="2"/>
    <x v="9"/>
    <m/>
    <n v="85000"/>
    <n v="85000"/>
    <n v="5"/>
    <e v="#REF!"/>
    <n v="2024"/>
    <s v="mayo"/>
  </r>
  <r>
    <s v="173105202400-13"/>
    <n v="17"/>
    <d v="2024-05-31T00:00:00"/>
    <d v="1899-12-30T00:13:00"/>
    <n v="40"/>
    <n v="2"/>
    <x v="29"/>
    <x v="1"/>
    <x v="1"/>
    <m/>
    <n v="3500"/>
    <n v="7000"/>
    <n v="5"/>
    <e v="#REF!"/>
    <n v="2024"/>
    <s v="mayo"/>
  </r>
  <r>
    <s v="033005202423-01"/>
    <n v="3"/>
    <d v="2024-05-30T00:00:00"/>
    <d v="1899-12-30T23:01:00"/>
    <n v="39"/>
    <n v="1"/>
    <x v="16"/>
    <x v="1"/>
    <x v="1"/>
    <m/>
    <n v="4000"/>
    <n v="4000"/>
    <n v="5"/>
    <e v="#REF!"/>
    <n v="2024"/>
    <s v="mayo"/>
  </r>
  <r>
    <s v="033005202423-01"/>
    <n v="3"/>
    <d v="2024-05-30T00:00:00"/>
    <d v="1899-12-30T23:01:00"/>
    <n v="30"/>
    <n v="1"/>
    <x v="41"/>
    <x v="1"/>
    <x v="3"/>
    <m/>
    <n v="4000"/>
    <n v="4000"/>
    <n v="5"/>
    <e v="#REF!"/>
    <n v="2024"/>
    <s v="mayo"/>
  </r>
  <r>
    <s v="033005202423-01"/>
    <n v="3"/>
    <d v="2024-05-30T00:00:00"/>
    <d v="1899-12-30T23:20:00"/>
    <n v="39"/>
    <n v="1"/>
    <x v="16"/>
    <x v="1"/>
    <x v="1"/>
    <m/>
    <n v="4000"/>
    <n v="4000"/>
    <n v="5"/>
    <e v="#REF!"/>
    <n v="2024"/>
    <s v="mayo"/>
  </r>
  <r>
    <s v="033005202423-01"/>
    <n v="3"/>
    <d v="2024-05-30T00:00:00"/>
    <d v="1899-12-30T23:58:00"/>
    <n v="39"/>
    <n v="1"/>
    <x v="16"/>
    <x v="1"/>
    <x v="1"/>
    <m/>
    <n v="4000"/>
    <n v="4000"/>
    <n v="5"/>
    <e v="#REF!"/>
    <n v="2024"/>
    <s v="mayo"/>
  </r>
  <r>
    <s v="033005202423-01"/>
    <n v="3"/>
    <d v="2024-05-31T00:00:00"/>
    <d v="1899-12-30T00:05:00"/>
    <n v="45"/>
    <n v="1"/>
    <x v="25"/>
    <x v="1"/>
    <x v="1"/>
    <m/>
    <n v="3000"/>
    <n v="3000"/>
    <n v="5"/>
    <e v="#REF!"/>
    <n v="2024"/>
    <s v="mayo"/>
  </r>
  <r>
    <s v="033005202423-01"/>
    <n v="3"/>
    <d v="2024-05-31T00:00:00"/>
    <d v="1899-12-30T00:31:00"/>
    <n v="39"/>
    <n v="1"/>
    <x v="16"/>
    <x v="1"/>
    <x v="1"/>
    <m/>
    <n v="4000"/>
    <n v="4000"/>
    <n v="5"/>
    <e v="#REF!"/>
    <n v="2024"/>
    <s v="mayo"/>
  </r>
  <r>
    <s v="033005202423-01"/>
    <n v="3"/>
    <d v="2024-05-31T00:00:00"/>
    <d v="1899-12-30T00:31:00"/>
    <n v="45"/>
    <n v="1"/>
    <x v="25"/>
    <x v="1"/>
    <x v="1"/>
    <m/>
    <n v="3000"/>
    <n v="3000"/>
    <n v="5"/>
    <e v="#REF!"/>
    <n v="2024"/>
    <s v="mayo"/>
  </r>
  <r>
    <s v="033005202423-01"/>
    <n v="3"/>
    <d v="2024-05-31T00:00:00"/>
    <d v="1899-12-30T01:07:00"/>
    <n v="39"/>
    <n v="1"/>
    <x v="16"/>
    <x v="1"/>
    <x v="1"/>
    <m/>
    <n v="4000"/>
    <n v="4000"/>
    <n v="5"/>
    <e v="#REF!"/>
    <n v="2024"/>
    <s v="mayo"/>
  </r>
  <r>
    <s v="033005202423-01"/>
    <n v="3"/>
    <d v="2024-05-31T00:00:00"/>
    <d v="1899-12-30T01:07:00"/>
    <n v="45"/>
    <n v="1"/>
    <x v="25"/>
    <x v="1"/>
    <x v="1"/>
    <m/>
    <n v="3000"/>
    <n v="3000"/>
    <n v="5"/>
    <e v="#REF!"/>
    <n v="2024"/>
    <s v="mayo"/>
  </r>
  <r>
    <s v="123105202400-56"/>
    <n v="12"/>
    <d v="2024-05-31T00:00:00"/>
    <d v="1899-12-30T00:56:00"/>
    <n v="32"/>
    <n v="1"/>
    <x v="34"/>
    <x v="1"/>
    <x v="3"/>
    <m/>
    <n v="10000"/>
    <n v="10000"/>
    <n v="5"/>
    <e v="#REF!"/>
    <n v="2024"/>
    <s v="mayo"/>
  </r>
  <r>
    <s v="123105202400-56"/>
    <n v="12"/>
    <d v="2024-05-31T00:00:00"/>
    <d v="1899-12-30T01:30:00"/>
    <n v="46"/>
    <n v="4"/>
    <x v="17"/>
    <x v="1"/>
    <x v="1"/>
    <m/>
    <n v="3000"/>
    <n v="12000"/>
    <n v="5"/>
    <e v="#REF!"/>
    <n v="2024"/>
    <s v="mayo"/>
  </r>
  <r>
    <s v="123105202400-56"/>
    <n v="12"/>
    <d v="2024-05-31T00:00:00"/>
    <d v="1899-12-30T02:01:00"/>
    <n v="29"/>
    <n v="2"/>
    <x v="6"/>
    <x v="1"/>
    <x v="3"/>
    <m/>
    <n v="2000"/>
    <n v="4000"/>
    <n v="5"/>
    <e v="#REF!"/>
    <n v="2024"/>
    <s v="mayo"/>
  </r>
  <r>
    <s v="123105202400-56"/>
    <n v="12"/>
    <d v="2024-05-31T00:00:00"/>
    <d v="1899-12-30T02:01:00"/>
    <n v="34"/>
    <n v="1"/>
    <x v="38"/>
    <x v="1"/>
    <x v="3"/>
    <m/>
    <n v="10000"/>
    <n v="10000"/>
    <n v="5"/>
    <e v="#REF!"/>
    <n v="2024"/>
    <s v="mayo"/>
  </r>
  <r>
    <s v="053005202419-56"/>
    <n v="5"/>
    <d v="2024-05-30T00:00:00"/>
    <d v="1899-12-30T19:56:00"/>
    <n v="38"/>
    <n v="49"/>
    <x v="10"/>
    <x v="1"/>
    <x v="1"/>
    <m/>
    <n v="3000"/>
    <n v="147000"/>
    <n v="5"/>
    <e v="#REF!"/>
    <n v="2024"/>
    <s v="mayo"/>
  </r>
  <r>
    <s v="053005202419-56"/>
    <n v="5"/>
    <d v="2024-05-30T00:00:00"/>
    <d v="1899-12-30T19:56:00"/>
    <n v="53"/>
    <n v="1"/>
    <x v="20"/>
    <x v="2"/>
    <x v="5"/>
    <m/>
    <n v="75000"/>
    <n v="75000"/>
    <n v="5"/>
    <e v="#REF!"/>
    <n v="2024"/>
    <s v="mayo"/>
  </r>
  <r>
    <s v="053005202419-56"/>
    <n v="5"/>
    <d v="2024-05-30T00:00:00"/>
    <d v="1899-12-30T19:57:00"/>
    <n v="43"/>
    <n v="5"/>
    <x v="18"/>
    <x v="1"/>
    <x v="1"/>
    <m/>
    <n v="8000"/>
    <n v="40000"/>
    <n v="5"/>
    <e v="#REF!"/>
    <n v="2024"/>
    <s v="mayo"/>
  </r>
  <r>
    <s v="053005202419-56"/>
    <n v="5"/>
    <d v="2024-05-30T00:00:00"/>
    <d v="1899-12-30T19:57:00"/>
    <n v="39"/>
    <n v="8"/>
    <x v="16"/>
    <x v="1"/>
    <x v="1"/>
    <m/>
    <n v="4000"/>
    <n v="32000"/>
    <n v="5"/>
    <e v="#REF!"/>
    <n v="2024"/>
    <s v="mayo"/>
  </r>
  <r>
    <s v="053005202419-56"/>
    <n v="5"/>
    <d v="2024-05-30T00:00:00"/>
    <d v="1899-12-30T19:57:00"/>
    <n v="57"/>
    <n v="1"/>
    <x v="68"/>
    <x v="2"/>
    <x v="9"/>
    <m/>
    <n v="90000"/>
    <n v="90000"/>
    <n v="5"/>
    <e v="#REF!"/>
    <n v="2024"/>
    <s v="mayo"/>
  </r>
  <r>
    <s v="053005202419-56"/>
    <n v="5"/>
    <d v="2024-05-30T00:00:00"/>
    <d v="1899-12-30T19:57:00"/>
    <n v="35"/>
    <n v="2"/>
    <x v="21"/>
    <x v="1"/>
    <x v="3"/>
    <m/>
    <n v="10000"/>
    <n v="20000"/>
    <n v="5"/>
    <e v="#REF!"/>
    <n v="2024"/>
    <s v="mayo"/>
  </r>
  <r>
    <s v="053005202419-56"/>
    <n v="5"/>
    <d v="2024-05-30T00:00:00"/>
    <d v="1899-12-30T19:58:00"/>
    <n v="15"/>
    <n v="1"/>
    <x v="4"/>
    <x v="1"/>
    <x v="2"/>
    <m/>
    <n v="12000"/>
    <n v="12000"/>
    <n v="5"/>
    <e v="#REF!"/>
    <n v="2024"/>
    <s v="mayo"/>
  </r>
  <r>
    <s v="173105202402-17"/>
    <n v="17"/>
    <d v="2024-05-31T00:00:00"/>
    <d v="1899-12-30T02:17:00"/>
    <n v="59"/>
    <n v="1"/>
    <x v="69"/>
    <x v="2"/>
    <x v="7"/>
    <m/>
    <n v="130000"/>
    <n v="130000"/>
    <n v="5"/>
    <e v="#REF!"/>
    <n v="2024"/>
    <s v="mayo"/>
  </r>
  <r>
    <s v="173105202421-05"/>
    <n v="17"/>
    <d v="2024-05-31T00:00:00"/>
    <d v="1899-12-30T21:05:00"/>
    <n v="42"/>
    <n v="4"/>
    <x v="3"/>
    <x v="1"/>
    <x v="1"/>
    <m/>
    <n v="5000"/>
    <n v="20000"/>
    <n v="5"/>
    <e v="#REF!"/>
    <n v="2024"/>
    <s v="mayo"/>
  </r>
  <r>
    <s v="063105202421-05"/>
    <n v="6"/>
    <d v="2024-05-31T00:00:00"/>
    <d v="1899-12-30T21:05:00"/>
    <n v="39"/>
    <n v="1"/>
    <x v="16"/>
    <x v="1"/>
    <x v="1"/>
    <m/>
    <n v="4000"/>
    <n v="4000"/>
    <n v="5"/>
    <e v="#REF!"/>
    <n v="2024"/>
    <s v="mayo"/>
  </r>
  <r>
    <s v="063105202421-05"/>
    <n v="6"/>
    <d v="2024-05-31T00:00:00"/>
    <d v="1899-12-30T21:05:00"/>
    <n v="40"/>
    <n v="1"/>
    <x v="29"/>
    <x v="1"/>
    <x v="1"/>
    <m/>
    <n v="3500"/>
    <n v="3500"/>
    <n v="5"/>
    <e v="#REF!"/>
    <n v="2024"/>
    <s v="mayo"/>
  </r>
  <r>
    <s v="063105202421-05"/>
    <n v="6"/>
    <d v="2024-05-31T00:00:00"/>
    <d v="1899-12-30T21:05:00"/>
    <n v="47"/>
    <n v="2"/>
    <x v="13"/>
    <x v="1"/>
    <x v="1"/>
    <m/>
    <n v="2000"/>
    <n v="4000"/>
    <n v="5"/>
    <e v="#REF!"/>
    <n v="2024"/>
    <s v="mayo"/>
  </r>
  <r>
    <s v="082905202421-28"/>
    <n v="8"/>
    <d v="2024-05-29T00:00:00"/>
    <d v="1899-12-30T21:28:00"/>
    <n v="12"/>
    <n v="3"/>
    <x v="9"/>
    <x v="1"/>
    <x v="0"/>
    <m/>
    <n v="10000"/>
    <n v="30000"/>
    <n v="5"/>
    <e v="#REF!"/>
    <n v="2024"/>
    <s v="mayo"/>
  </r>
  <r>
    <s v="082905202421-28"/>
    <n v="8"/>
    <d v="2024-05-29T00:00:00"/>
    <d v="1899-12-30T21:28:00"/>
    <n v="3"/>
    <n v="1"/>
    <x v="26"/>
    <x v="1"/>
    <x v="0"/>
    <m/>
    <n v="16000"/>
    <n v="16000"/>
    <n v="5"/>
    <e v="#REF!"/>
    <n v="2024"/>
    <s v="mayo"/>
  </r>
  <r>
    <s v="082905202421-28"/>
    <n v="8"/>
    <d v="2024-05-29T00:00:00"/>
    <d v="1899-12-30T21:28:00"/>
    <n v="7"/>
    <n v="1"/>
    <x v="2"/>
    <x v="1"/>
    <x v="0"/>
    <m/>
    <n v="12000"/>
    <n v="12000"/>
    <n v="5"/>
    <e v="#REF!"/>
    <n v="2024"/>
    <s v="mayo"/>
  </r>
  <r>
    <s v="082905202421-28"/>
    <n v="8"/>
    <d v="2024-05-29T00:00:00"/>
    <d v="1899-12-30T21:59:00"/>
    <n v="2"/>
    <n v="3"/>
    <x v="47"/>
    <x v="1"/>
    <x v="0"/>
    <m/>
    <n v="10000"/>
    <n v="30000"/>
    <n v="5"/>
    <e v="#REF!"/>
    <n v="2024"/>
    <s v="mayo"/>
  </r>
  <r>
    <s v="082905202421-28"/>
    <n v="8"/>
    <d v="2024-05-29T00:00:00"/>
    <d v="1899-12-30T21:59:00"/>
    <n v="3"/>
    <n v="1"/>
    <x v="26"/>
    <x v="1"/>
    <x v="0"/>
    <m/>
    <n v="16000"/>
    <n v="16000"/>
    <n v="5"/>
    <e v="#REF!"/>
    <n v="2024"/>
    <s v="mayo"/>
  </r>
  <r>
    <s v="082905202421-28"/>
    <n v="8"/>
    <d v="2024-05-29T00:00:00"/>
    <d v="1899-12-30T21:59:00"/>
    <n v="7"/>
    <n v="2"/>
    <x v="2"/>
    <x v="1"/>
    <x v="0"/>
    <m/>
    <n v="12000"/>
    <n v="24000"/>
    <n v="5"/>
    <e v="#REF!"/>
    <n v="2024"/>
    <s v="mayo"/>
  </r>
  <r>
    <s v="093105202421-06"/>
    <n v="9"/>
    <d v="2024-05-31T00:00:00"/>
    <d v="1899-12-30T21:06:00"/>
    <n v="4"/>
    <n v="3"/>
    <x v="8"/>
    <x v="1"/>
    <x v="0"/>
    <m/>
    <n v="16000"/>
    <n v="48000"/>
    <n v="5"/>
    <e v="#REF!"/>
    <n v="2024"/>
    <s v="mayo"/>
  </r>
  <r>
    <s v="063105202421-05"/>
    <n v="6"/>
    <d v="2024-05-31T00:00:00"/>
    <d v="1899-12-30T21:31:00"/>
    <n v="40"/>
    <n v="1"/>
    <x v="29"/>
    <x v="1"/>
    <x v="1"/>
    <m/>
    <n v="3500"/>
    <n v="3500"/>
    <n v="5"/>
    <e v="#REF!"/>
    <n v="2024"/>
    <s v="mayo"/>
  </r>
  <r>
    <s v="063105202421-05"/>
    <n v="6"/>
    <d v="2024-05-31T00:00:00"/>
    <d v="1899-12-30T21:31:00"/>
    <n v="47"/>
    <n v="1"/>
    <x v="13"/>
    <x v="1"/>
    <x v="1"/>
    <m/>
    <n v="2000"/>
    <n v="2000"/>
    <n v="5"/>
    <e v="#REF!"/>
    <n v="2024"/>
    <s v="mayo"/>
  </r>
  <r>
    <s v="053105202421-05"/>
    <n v="5"/>
    <d v="2024-05-31T00:00:00"/>
    <d v="1899-12-30T21:05:00"/>
    <n v="40"/>
    <n v="7"/>
    <x v="29"/>
    <x v="1"/>
    <x v="1"/>
    <m/>
    <n v="3500"/>
    <n v="24500"/>
    <n v="5"/>
    <e v="#REF!"/>
    <n v="2024"/>
    <s v="mayo"/>
  </r>
  <r>
    <s v="053105202421-05"/>
    <n v="5"/>
    <d v="2024-05-31T00:00:00"/>
    <d v="1899-12-30T21:05:00"/>
    <n v="18"/>
    <n v="1"/>
    <x v="37"/>
    <x v="1"/>
    <x v="2"/>
    <m/>
    <n v="12000"/>
    <n v="12000"/>
    <n v="5"/>
    <e v="#REF!"/>
    <n v="2024"/>
    <s v="mayo"/>
  </r>
  <r>
    <s v="053105202421-05"/>
    <n v="5"/>
    <d v="2024-05-31T00:00:00"/>
    <d v="1899-12-30T21:37:00"/>
    <n v="40"/>
    <n v="1"/>
    <x v="29"/>
    <x v="1"/>
    <x v="1"/>
    <m/>
    <n v="3500"/>
    <n v="3500"/>
    <n v="5"/>
    <e v="#REF!"/>
    <n v="2024"/>
    <s v="mayo"/>
  </r>
  <r>
    <s v="093105202421-50"/>
    <n v="9"/>
    <d v="2024-05-31T00:00:00"/>
    <d v="1899-12-30T21:50:00"/>
    <n v="4"/>
    <n v="3"/>
    <x v="8"/>
    <x v="1"/>
    <x v="0"/>
    <m/>
    <n v="16000"/>
    <n v="48000"/>
    <n v="5"/>
    <e v="#REF!"/>
    <n v="2024"/>
    <s v="mayo"/>
  </r>
  <r>
    <s v="093105202421-50"/>
    <n v="9"/>
    <d v="2024-05-31T00:00:00"/>
    <d v="1899-12-30T22:26:00"/>
    <n v="4"/>
    <n v="3"/>
    <x v="8"/>
    <x v="1"/>
    <x v="0"/>
    <m/>
    <n v="16000"/>
    <n v="48000"/>
    <n v="5"/>
    <e v="#REF!"/>
    <n v="2024"/>
    <s v="mayo"/>
  </r>
  <r>
    <s v="013105202423-49"/>
    <n v="1"/>
    <d v="2024-05-31T00:00:00"/>
    <d v="1899-12-30T23:49:00"/>
    <n v="5"/>
    <n v="1"/>
    <x v="55"/>
    <x v="1"/>
    <x v="0"/>
    <m/>
    <n v="15000"/>
    <n v="15000"/>
    <n v="5"/>
    <e v="#REF!"/>
    <n v="2024"/>
    <s v="mayo"/>
  </r>
  <r>
    <s v="013105202423-49"/>
    <n v="1"/>
    <d v="2024-06-01T00:00:00"/>
    <d v="1899-12-30T00:14:00"/>
    <n v="90"/>
    <n v="1"/>
    <x v="11"/>
    <x v="2"/>
    <x v="4"/>
    <m/>
    <n v="17000"/>
    <n v="17000"/>
    <n v="5"/>
    <e v="#REF!"/>
    <n v="2024"/>
    <s v="junio"/>
  </r>
  <r>
    <s v="013105202423-49"/>
    <n v="1"/>
    <d v="2024-06-01T00:00:00"/>
    <d v="1899-12-30T00:42:00"/>
    <n v="5"/>
    <n v="1"/>
    <x v="55"/>
    <x v="1"/>
    <x v="0"/>
    <m/>
    <n v="15000"/>
    <n v="15000"/>
    <n v="5"/>
    <e v="#REF!"/>
    <n v="2024"/>
    <s v="junio"/>
  </r>
  <r>
    <s v="013105202423-49"/>
    <n v="1"/>
    <d v="2024-06-01T00:00:00"/>
    <d v="1899-12-30T01:23:00"/>
    <n v="90"/>
    <n v="1"/>
    <x v="11"/>
    <x v="2"/>
    <x v="4"/>
    <m/>
    <n v="17000"/>
    <n v="17000"/>
    <n v="5"/>
    <e v="#REF!"/>
    <n v="2024"/>
    <s v="junio"/>
  </r>
  <r>
    <s v="043105202422-53"/>
    <n v="4"/>
    <d v="2024-05-31T00:00:00"/>
    <d v="1899-12-30T22:53:00"/>
    <n v="420"/>
    <n v="1"/>
    <x v="19"/>
    <x v="0"/>
    <x v="1"/>
    <m/>
    <n v="28000"/>
    <n v="28000"/>
    <n v="5"/>
    <e v="#REF!"/>
    <n v="2024"/>
    <s v="mayo"/>
  </r>
  <r>
    <s v="053105202422-28"/>
    <n v="5"/>
    <d v="2024-05-31T00:00:00"/>
    <d v="1899-12-30T22:28:00"/>
    <n v="38"/>
    <n v="6"/>
    <x v="10"/>
    <x v="1"/>
    <x v="1"/>
    <m/>
    <n v="3000"/>
    <n v="18000"/>
    <n v="5"/>
    <e v="#REF!"/>
    <n v="2024"/>
    <s v="mayo"/>
  </r>
  <r>
    <s v="083105202423-07"/>
    <n v="8"/>
    <d v="2024-05-31T00:00:00"/>
    <d v="1899-12-30T23:07:00"/>
    <n v="38"/>
    <n v="4"/>
    <x v="10"/>
    <x v="1"/>
    <x v="1"/>
    <m/>
    <n v="3000"/>
    <n v="12000"/>
    <n v="5"/>
    <e v="#REF!"/>
    <n v="2024"/>
    <s v="mayo"/>
  </r>
  <r>
    <s v="083105202423-07"/>
    <n v="8"/>
    <d v="2024-05-31T00:00:00"/>
    <d v="1899-12-30T23:20:00"/>
    <n v="38"/>
    <n v="4"/>
    <x v="10"/>
    <x v="1"/>
    <x v="1"/>
    <m/>
    <n v="3000"/>
    <n v="12000"/>
    <n v="5"/>
    <e v="#REF!"/>
    <n v="2024"/>
    <s v="mayo"/>
  </r>
  <r>
    <s v="083105202423-07"/>
    <n v="8"/>
    <d v="2024-05-31T00:00:00"/>
    <d v="1899-12-30T23:39:00"/>
    <n v="38"/>
    <n v="1"/>
    <x v="10"/>
    <x v="1"/>
    <x v="1"/>
    <m/>
    <n v="3000"/>
    <n v="3000"/>
    <n v="5"/>
    <e v="#REF!"/>
    <n v="2024"/>
    <s v="mayo"/>
  </r>
  <r>
    <s v="083105202423-07"/>
    <n v="8"/>
    <d v="2024-05-31T00:00:00"/>
    <d v="1899-12-30T23:43:00"/>
    <n v="38"/>
    <n v="1"/>
    <x v="10"/>
    <x v="1"/>
    <x v="1"/>
    <m/>
    <n v="3000"/>
    <n v="3000"/>
    <n v="5"/>
    <e v="#REF!"/>
    <n v="2024"/>
    <s v="mayo"/>
  </r>
  <r>
    <s v="083105202423-07"/>
    <n v="8"/>
    <d v="2024-05-31T00:00:00"/>
    <d v="1899-12-30T23:49:00"/>
    <n v="38"/>
    <n v="1"/>
    <x v="10"/>
    <x v="1"/>
    <x v="1"/>
    <m/>
    <n v="3000"/>
    <n v="3000"/>
    <n v="5"/>
    <e v="#REF!"/>
    <n v="2024"/>
    <s v="mayo"/>
  </r>
  <r>
    <s v="083105202423-07"/>
    <n v="8"/>
    <d v="2024-05-31T00:00:00"/>
    <d v="1899-12-30T23:53:00"/>
    <n v="38"/>
    <n v="1"/>
    <x v="10"/>
    <x v="1"/>
    <x v="1"/>
    <m/>
    <n v="3000"/>
    <n v="3000"/>
    <n v="5"/>
    <e v="#REF!"/>
    <n v="2024"/>
    <s v="mayo"/>
  </r>
  <r>
    <s v="103105202422-28"/>
    <n v="10"/>
    <d v="2024-05-31T00:00:00"/>
    <d v="1899-12-30T22:28:00"/>
    <n v="39"/>
    <n v="2"/>
    <x v="16"/>
    <x v="1"/>
    <x v="1"/>
    <m/>
    <n v="4000"/>
    <n v="8000"/>
    <n v="5"/>
    <e v="#REF!"/>
    <n v="2024"/>
    <s v="mayo"/>
  </r>
  <r>
    <s v="103105202422-28"/>
    <n v="10"/>
    <d v="2024-05-31T00:00:00"/>
    <d v="1899-12-30T22:28:00"/>
    <n v="47"/>
    <n v="1"/>
    <x v="13"/>
    <x v="1"/>
    <x v="1"/>
    <m/>
    <n v="2000"/>
    <n v="2000"/>
    <n v="5"/>
    <e v="#REF!"/>
    <n v="2024"/>
    <s v="mayo"/>
  </r>
  <r>
    <s v="103105202422-28"/>
    <n v="10"/>
    <d v="2024-05-31T00:00:00"/>
    <d v="1899-12-30T22:54:00"/>
    <n v="39"/>
    <n v="2"/>
    <x v="16"/>
    <x v="1"/>
    <x v="1"/>
    <m/>
    <n v="4000"/>
    <n v="8000"/>
    <n v="5"/>
    <e v="#REF!"/>
    <n v="2024"/>
    <s v="mayo"/>
  </r>
  <r>
    <s v="103105202422-28"/>
    <n v="10"/>
    <d v="2024-05-31T00:00:00"/>
    <d v="1899-12-30T22:54:00"/>
    <n v="39"/>
    <n v="1"/>
    <x v="16"/>
    <x v="1"/>
    <x v="1"/>
    <m/>
    <n v="4000"/>
    <n v="4000"/>
    <n v="5"/>
    <e v="#REF!"/>
    <n v="2024"/>
    <s v="mayo"/>
  </r>
  <r>
    <s v="103105202422-28"/>
    <n v="10"/>
    <d v="2024-05-31T00:00:00"/>
    <d v="1899-12-30T22:54:00"/>
    <n v="47"/>
    <n v="1"/>
    <x v="13"/>
    <x v="1"/>
    <x v="1"/>
    <m/>
    <n v="2000"/>
    <n v="2000"/>
    <n v="5"/>
    <e v="#REF!"/>
    <n v="2024"/>
    <s v="mayo"/>
  </r>
  <r>
    <s v="103105202422-28"/>
    <n v="10"/>
    <d v="2024-05-31T00:00:00"/>
    <d v="1899-12-30T23:12:00"/>
    <n v="39"/>
    <n v="3"/>
    <x v="16"/>
    <x v="1"/>
    <x v="1"/>
    <m/>
    <n v="4000"/>
    <n v="12000"/>
    <n v="5"/>
    <e v="#REF!"/>
    <n v="2024"/>
    <s v="mayo"/>
  </r>
  <r>
    <s v="103105202422-28"/>
    <n v="10"/>
    <d v="2024-05-31T00:00:00"/>
    <d v="1899-12-30T23:51:00"/>
    <n v="39"/>
    <n v="1"/>
    <x v="16"/>
    <x v="1"/>
    <x v="1"/>
    <m/>
    <n v="4000"/>
    <n v="4000"/>
    <n v="5"/>
    <e v="#REF!"/>
    <n v="2024"/>
    <s v="mayo"/>
  </r>
  <r>
    <s v="103105202422-28"/>
    <n v="10"/>
    <d v="2024-05-31T00:00:00"/>
    <d v="1899-12-30T23:52:00"/>
    <n v="39"/>
    <n v="3"/>
    <x v="16"/>
    <x v="1"/>
    <x v="1"/>
    <m/>
    <n v="4000"/>
    <n v="12000"/>
    <n v="5"/>
    <e v="#REF!"/>
    <n v="2024"/>
    <s v="mayo"/>
  </r>
  <r>
    <s v="103105202422-28"/>
    <n v="10"/>
    <d v="2024-06-01T00:00:00"/>
    <d v="1899-12-30T00:13:00"/>
    <n v="39"/>
    <n v="3"/>
    <x v="16"/>
    <x v="1"/>
    <x v="1"/>
    <m/>
    <n v="4000"/>
    <n v="12000"/>
    <n v="5"/>
    <e v="#REF!"/>
    <n v="2024"/>
    <s v="junio"/>
  </r>
  <r>
    <s v="103105202422-28"/>
    <n v="10"/>
    <d v="2024-06-01T00:00:00"/>
    <d v="1899-12-30T00:51:00"/>
    <n v="39"/>
    <n v="3"/>
    <x v="16"/>
    <x v="1"/>
    <x v="1"/>
    <m/>
    <n v="4000"/>
    <n v="12000"/>
    <n v="5"/>
    <e v="#REF!"/>
    <n v="2024"/>
    <s v="junio"/>
  </r>
  <r>
    <s v="103105202422-28"/>
    <n v="10"/>
    <d v="2024-06-01T00:00:00"/>
    <d v="1899-12-30T01:19:00"/>
    <n v="47"/>
    <n v="3"/>
    <x v="13"/>
    <x v="1"/>
    <x v="1"/>
    <m/>
    <n v="2000"/>
    <n v="6000"/>
    <n v="5"/>
    <e v="#REF!"/>
    <n v="2024"/>
    <s v="junio"/>
  </r>
  <r>
    <s v="103105202422-28"/>
    <n v="10"/>
    <d v="2024-06-01T00:00:00"/>
    <d v="1899-12-30T01:22:00"/>
    <n v="39"/>
    <n v="3"/>
    <x v="16"/>
    <x v="1"/>
    <x v="1"/>
    <m/>
    <n v="4000"/>
    <n v="12000"/>
    <n v="5"/>
    <e v="#REF!"/>
    <n v="2024"/>
    <s v="junio"/>
  </r>
  <r>
    <s v="013105202423-49"/>
    <n v="1"/>
    <d v="2024-06-01T00:00:00"/>
    <d v="1899-12-30T01:23:00"/>
    <n v="90"/>
    <n v="1"/>
    <x v="11"/>
    <x v="2"/>
    <x v="4"/>
    <m/>
    <n v="17000"/>
    <n v="17000"/>
    <n v="5"/>
    <e v="#REF!"/>
    <n v="2024"/>
    <s v="junio"/>
  </r>
  <r>
    <s v="080106202401-54"/>
    <n v="8"/>
    <d v="2024-06-01T00:00:00"/>
    <d v="1899-12-30T01:54:00"/>
    <n v="38"/>
    <n v="49"/>
    <x v="10"/>
    <x v="1"/>
    <x v="1"/>
    <m/>
    <n v="3000"/>
    <n v="147000"/>
    <n v="5"/>
    <e v="#REF!"/>
    <n v="2024"/>
    <s v="junio"/>
  </r>
  <r>
    <s v="040106202401-59"/>
    <n v="4"/>
    <d v="2024-06-01T00:00:00"/>
    <d v="1899-12-30T01:59:00"/>
    <n v="420"/>
    <n v="2"/>
    <x v="19"/>
    <x v="0"/>
    <x v="1"/>
    <m/>
    <n v="28000"/>
    <n v="56000"/>
    <n v="5"/>
    <e v="#REF!"/>
    <n v="2024"/>
    <s v="junio"/>
  </r>
  <r>
    <s v="100106202401-51"/>
    <n v="10"/>
    <d v="2024-06-01T00:00:00"/>
    <d v="1899-12-30T01:51:00"/>
    <n v="39"/>
    <n v="24"/>
    <x v="16"/>
    <x v="1"/>
    <x v="1"/>
    <m/>
    <n v="4000"/>
    <n v="96000"/>
    <n v="5"/>
    <e v="#REF!"/>
    <n v="2024"/>
    <s v="junio"/>
  </r>
  <r>
    <s v="100106202401-51"/>
    <n v="10"/>
    <d v="2024-06-01T00:00:00"/>
    <d v="1899-12-30T01:51:00"/>
    <n v="47"/>
    <n v="5"/>
    <x v="13"/>
    <x v="1"/>
    <x v="1"/>
    <m/>
    <n v="2000"/>
    <n v="10000"/>
    <n v="5"/>
    <e v="#REF!"/>
    <n v="2024"/>
    <s v="junio"/>
  </r>
  <r>
    <s v="100106202401-51"/>
    <n v="10"/>
    <d v="2024-06-01T00:00:00"/>
    <d v="1899-12-30T02:16:00"/>
    <n v="39"/>
    <n v="1"/>
    <x v="16"/>
    <x v="1"/>
    <x v="1"/>
    <m/>
    <n v="4000"/>
    <n v="4000"/>
    <n v="5"/>
    <e v="#REF!"/>
    <n v="2024"/>
    <s v="junio"/>
  </r>
  <r>
    <s v="050106202402-03"/>
    <n v="5"/>
    <d v="2024-06-01T00:00:00"/>
    <d v="1899-12-30T02:03:00"/>
    <n v="38"/>
    <n v="3"/>
    <x v="10"/>
    <x v="1"/>
    <x v="1"/>
    <m/>
    <n v="3000"/>
    <n v="9000"/>
    <n v="5"/>
    <e v="#REF!"/>
    <n v="2024"/>
    <s v="junio"/>
  </r>
  <r>
    <s v="050106202402-03"/>
    <n v="5"/>
    <d v="2024-06-01T00:00:00"/>
    <d v="1899-12-30T02:03:00"/>
    <n v="44"/>
    <n v="2"/>
    <x v="15"/>
    <x v="1"/>
    <x v="1"/>
    <m/>
    <n v="4000"/>
    <n v="8000"/>
    <n v="5"/>
    <e v="#REF!"/>
    <n v="2024"/>
    <s v="junio"/>
  </r>
  <r>
    <s v="050106202402-03"/>
    <n v="5"/>
    <d v="2024-06-01T00:00:00"/>
    <d v="1899-12-30T02:18:00"/>
    <n v="38"/>
    <n v="1"/>
    <x v="10"/>
    <x v="1"/>
    <x v="1"/>
    <m/>
    <n v="3000"/>
    <n v="3000"/>
    <n v="5"/>
    <e v="#REF!"/>
    <n v="2024"/>
    <s v="junio"/>
  </r>
  <r>
    <s v="050106202402-03"/>
    <n v="5"/>
    <d v="2024-06-01T00:00:00"/>
    <d v="1899-12-30T02:24:00"/>
    <n v="38"/>
    <n v="1"/>
    <x v="10"/>
    <x v="1"/>
    <x v="1"/>
    <m/>
    <n v="3000"/>
    <n v="3000"/>
    <n v="5"/>
    <e v="#REF!"/>
    <n v="2024"/>
    <s v="junio"/>
  </r>
  <r>
    <s v="050106202402-03"/>
    <n v="5"/>
    <d v="2024-06-01T00:00:00"/>
    <d v="1899-12-30T02:25:00"/>
    <n v="38"/>
    <n v="1"/>
    <x v="10"/>
    <x v="1"/>
    <x v="1"/>
    <m/>
    <n v="3000"/>
    <n v="3000"/>
    <n v="5"/>
    <e v="#REF!"/>
    <n v="2024"/>
    <s v="junio"/>
  </r>
  <r>
    <s v="010106202402-26"/>
    <n v="1"/>
    <d v="2024-06-01T00:00:00"/>
    <d v="1899-12-30T02:26:00"/>
    <n v="38"/>
    <n v="3"/>
    <x v="10"/>
    <x v="1"/>
    <x v="1"/>
    <m/>
    <n v="3000"/>
    <n v="9000"/>
    <n v="5"/>
    <e v="#REF!"/>
    <n v="2024"/>
    <s v="junio"/>
  </r>
  <r>
    <s v="010106202402-26"/>
    <n v="1"/>
    <d v="2024-06-01T00:00:00"/>
    <d v="1899-12-30T02:26:00"/>
    <n v="67"/>
    <n v="1"/>
    <x v="70"/>
    <x v="2"/>
    <x v="4"/>
    <m/>
    <n v="250000"/>
    <n v="250000"/>
    <n v="5"/>
    <e v="#REF!"/>
    <n v="2024"/>
    <s v="junio"/>
  </r>
  <r>
    <s v="010106202402-26"/>
    <n v="1"/>
    <d v="2024-06-01T00:00:00"/>
    <d v="1899-12-30T02:26:00"/>
    <n v="30"/>
    <n v="2"/>
    <x v="41"/>
    <x v="1"/>
    <x v="3"/>
    <m/>
    <n v="4000"/>
    <n v="8000"/>
    <n v="5"/>
    <e v="#REF!"/>
    <n v="2024"/>
    <s v="junio"/>
  </r>
  <r>
    <s v="010106202402-26"/>
    <n v="1"/>
    <d v="2024-06-01T00:00:00"/>
    <d v="1899-12-30T02:28:00"/>
    <n v="38"/>
    <n v="22"/>
    <x v="10"/>
    <x v="1"/>
    <x v="1"/>
    <m/>
    <n v="3000"/>
    <n v="66000"/>
    <n v="5"/>
    <e v="#REF!"/>
    <n v="2024"/>
    <s v="junio"/>
  </r>
  <r>
    <s v="010106202402-30"/>
    <n v="1"/>
    <d v="2024-06-01T00:00:00"/>
    <d v="1899-12-30T02:30:00"/>
    <n v="91"/>
    <n v="1"/>
    <x v="28"/>
    <x v="1"/>
    <x v="1"/>
    <m/>
    <n v="12000"/>
    <n v="12000"/>
    <n v="5"/>
    <e v="#REF!"/>
    <n v="2024"/>
    <s v="junio"/>
  </r>
  <r>
    <s v="010106202402-30"/>
    <n v="1"/>
    <d v="2024-06-01T00:00:00"/>
    <d v="1899-12-30T02:30:00"/>
    <n v="47"/>
    <n v="1"/>
    <x v="13"/>
    <x v="1"/>
    <x v="1"/>
    <m/>
    <n v="2000"/>
    <n v="2000"/>
    <n v="5"/>
    <e v="#REF!"/>
    <n v="2024"/>
    <s v="junio"/>
  </r>
  <r>
    <s v="010106202402-30"/>
    <n v="1"/>
    <d v="2024-06-01T00:00:00"/>
    <d v="1899-12-30T02:30:00"/>
    <n v="29"/>
    <n v="1"/>
    <x v="6"/>
    <x v="1"/>
    <x v="3"/>
    <m/>
    <n v="2000"/>
    <n v="2000"/>
    <n v="5"/>
    <e v="#REF!"/>
    <n v="2024"/>
    <s v="junio"/>
  </r>
  <r>
    <s v="010106202402-30"/>
    <n v="1"/>
    <d v="2024-06-01T00:00:00"/>
    <d v="1899-12-30T02:31:00"/>
    <n v="38"/>
    <n v="13"/>
    <x v="10"/>
    <x v="1"/>
    <x v="1"/>
    <m/>
    <n v="3000"/>
    <n v="39000"/>
    <n v="5"/>
    <e v="#REF!"/>
    <n v="2024"/>
    <s v="junio"/>
  </r>
  <r>
    <s v="140106202414-56"/>
    <n v="14"/>
    <d v="2024-06-01T00:00:00"/>
    <d v="1899-12-30T14:56:00"/>
    <n v="40"/>
    <n v="2"/>
    <x v="29"/>
    <x v="1"/>
    <x v="1"/>
    <m/>
    <n v="3500"/>
    <n v="7000"/>
    <n v="5"/>
    <e v="#REF!"/>
    <n v="2024"/>
    <s v="junio"/>
  </r>
  <r>
    <s v="140106202414-56"/>
    <n v="14"/>
    <d v="2024-06-01T00:00:00"/>
    <d v="1899-12-30T14:56:00"/>
    <n v="47"/>
    <n v="2"/>
    <x v="13"/>
    <x v="1"/>
    <x v="1"/>
    <m/>
    <n v="2000"/>
    <n v="4000"/>
    <n v="5"/>
    <e v="#REF!"/>
    <n v="2024"/>
    <s v="junio"/>
  </r>
  <r>
    <s v="140106202415-40"/>
    <n v="14"/>
    <d v="2024-06-01T00:00:00"/>
    <d v="1899-12-30T15:40:00"/>
    <n v="40"/>
    <n v="2"/>
    <x v="29"/>
    <x v="1"/>
    <x v="1"/>
    <m/>
    <n v="3500"/>
    <n v="7000"/>
    <n v="5"/>
    <e v="#REF!"/>
    <n v="2024"/>
    <s v="junio"/>
  </r>
  <r>
    <s v="190106202415-43"/>
    <n v="19"/>
    <d v="2024-06-01T00:00:00"/>
    <d v="1899-12-30T15:43:00"/>
    <n v="46"/>
    <n v="6"/>
    <x v="17"/>
    <x v="1"/>
    <x v="1"/>
    <m/>
    <n v="3000"/>
    <n v="18000"/>
    <n v="5"/>
    <e v="#REF!"/>
    <n v="2024"/>
    <s v="junio"/>
  </r>
  <r>
    <s v="190106202415-43"/>
    <n v="19"/>
    <d v="2024-06-01T00:00:00"/>
    <d v="1899-12-30T15:43:00"/>
    <n v="46"/>
    <n v="6"/>
    <x v="17"/>
    <x v="1"/>
    <x v="1"/>
    <m/>
    <n v="3000"/>
    <n v="18000"/>
    <n v="5"/>
    <e v="#REF!"/>
    <n v="2024"/>
    <s v="junio"/>
  </r>
  <r>
    <s v="090106202414-27"/>
    <n v="9"/>
    <d v="2024-06-01T00:00:00"/>
    <d v="1899-12-30T14:27:00"/>
    <n v="42"/>
    <n v="1"/>
    <x v="3"/>
    <x v="1"/>
    <x v="1"/>
    <m/>
    <n v="5000"/>
    <n v="5000"/>
    <n v="5"/>
    <e v="#REF!"/>
    <n v="2024"/>
    <s v="junio"/>
  </r>
  <r>
    <s v="090106202414-27"/>
    <n v="9"/>
    <d v="2024-06-01T00:00:00"/>
    <d v="1899-12-30T14:39:00"/>
    <n v="40"/>
    <n v="1"/>
    <x v="29"/>
    <x v="1"/>
    <x v="1"/>
    <m/>
    <n v="3500"/>
    <n v="3500"/>
    <n v="5"/>
    <e v="#REF!"/>
    <n v="2024"/>
    <s v="junio"/>
  </r>
  <r>
    <s v="090106202414-27"/>
    <n v="9"/>
    <d v="2024-06-01T00:00:00"/>
    <d v="1899-12-30T15:14:00"/>
    <n v="40"/>
    <n v="3"/>
    <x v="29"/>
    <x v="1"/>
    <x v="1"/>
    <m/>
    <n v="3500"/>
    <n v="10500"/>
    <n v="5"/>
    <e v="#REF!"/>
    <n v="2024"/>
    <s v="junio"/>
  </r>
  <r>
    <s v="090106202414-27"/>
    <n v="9"/>
    <d v="2024-06-01T00:00:00"/>
    <d v="1899-12-30T15:56:00"/>
    <n v="40"/>
    <n v="1"/>
    <x v="29"/>
    <x v="1"/>
    <x v="1"/>
    <m/>
    <n v="3500"/>
    <n v="3500"/>
    <n v="5"/>
    <e v="#REF!"/>
    <n v="2024"/>
    <s v="junio"/>
  </r>
  <r>
    <s v="090106202414-27"/>
    <n v="9"/>
    <d v="2024-06-01T00:00:00"/>
    <d v="1899-12-30T16:26:00"/>
    <n v="40"/>
    <n v="1"/>
    <x v="29"/>
    <x v="1"/>
    <x v="1"/>
    <m/>
    <n v="3500"/>
    <n v="3500"/>
    <n v="5"/>
    <e v="#REF!"/>
    <n v="2024"/>
    <s v="junio"/>
  </r>
  <r>
    <s v="200106202413-52"/>
    <n v="20"/>
    <d v="2024-06-01T00:00:00"/>
    <d v="1899-12-30T13:52:00"/>
    <n v="40"/>
    <n v="3"/>
    <x v="29"/>
    <x v="1"/>
    <x v="1"/>
    <m/>
    <n v="3500"/>
    <n v="10500"/>
    <n v="5"/>
    <e v="#REF!"/>
    <n v="2024"/>
    <s v="junio"/>
  </r>
  <r>
    <s v="200106202413-52"/>
    <n v="20"/>
    <d v="2024-06-01T00:00:00"/>
    <d v="1899-12-30T14:17:00"/>
    <n v="40"/>
    <n v="3"/>
    <x v="29"/>
    <x v="1"/>
    <x v="1"/>
    <m/>
    <n v="3500"/>
    <n v="10500"/>
    <n v="5"/>
    <e v="#REF!"/>
    <n v="2024"/>
    <s v="junio"/>
  </r>
  <r>
    <s v="200106202413-52"/>
    <n v="20"/>
    <d v="2024-06-01T00:00:00"/>
    <d v="1899-12-30T14:39:00"/>
    <n v="40"/>
    <n v="3"/>
    <x v="29"/>
    <x v="1"/>
    <x v="1"/>
    <m/>
    <n v="3500"/>
    <n v="10500"/>
    <n v="5"/>
    <e v="#REF!"/>
    <n v="2024"/>
    <s v="junio"/>
  </r>
  <r>
    <s v="200106202413-52"/>
    <n v="20"/>
    <d v="2024-06-01T00:00:00"/>
    <d v="1899-12-30T15:25:00"/>
    <n v="40"/>
    <n v="3"/>
    <x v="29"/>
    <x v="1"/>
    <x v="1"/>
    <m/>
    <n v="3500"/>
    <n v="10500"/>
    <n v="5"/>
    <e v="#REF!"/>
    <n v="2024"/>
    <s v="junio"/>
  </r>
  <r>
    <s v="200106202413-52"/>
    <n v="20"/>
    <d v="2024-06-01T00:00:00"/>
    <d v="1899-12-30T15:44:00"/>
    <n v="40"/>
    <n v="1"/>
    <x v="29"/>
    <x v="1"/>
    <x v="1"/>
    <m/>
    <n v="3500"/>
    <n v="3500"/>
    <n v="5"/>
    <e v="#REF!"/>
    <n v="2024"/>
    <s v="junio"/>
  </r>
  <r>
    <s v="200106202413-52"/>
    <n v="20"/>
    <d v="2024-06-01T00:00:00"/>
    <d v="1899-12-30T15:56:00"/>
    <n v="40"/>
    <n v="3"/>
    <x v="29"/>
    <x v="1"/>
    <x v="1"/>
    <m/>
    <n v="3500"/>
    <n v="10500"/>
    <n v="5"/>
    <e v="#REF!"/>
    <n v="2024"/>
    <s v="junio"/>
  </r>
  <r>
    <s v="200106202413-52"/>
    <n v="20"/>
    <d v="2024-06-01T00:00:00"/>
    <d v="1899-12-30T16:26:00"/>
    <n v="40"/>
    <n v="3"/>
    <x v="29"/>
    <x v="1"/>
    <x v="1"/>
    <m/>
    <n v="3500"/>
    <n v="10500"/>
    <n v="5"/>
    <e v="#REF!"/>
    <n v="2024"/>
    <s v="junio"/>
  </r>
  <r>
    <s v="200106202413-52"/>
    <n v="20"/>
    <d v="2024-06-01T00:00:00"/>
    <d v="1899-12-30T16:38:00"/>
    <n v="45"/>
    <n v="5"/>
    <x v="25"/>
    <x v="1"/>
    <x v="1"/>
    <m/>
    <n v="3000"/>
    <n v="15000"/>
    <n v="5"/>
    <e v="#REF!"/>
    <n v="2024"/>
    <s v="junio"/>
  </r>
  <r>
    <s v="200106202413-52"/>
    <n v="20"/>
    <d v="2024-06-01T00:00:00"/>
    <d v="1899-12-30T16:51:00"/>
    <n v="45"/>
    <n v="6"/>
    <x v="25"/>
    <x v="1"/>
    <x v="1"/>
    <m/>
    <n v="3000"/>
    <n v="18000"/>
    <n v="5"/>
    <e v="#REF!"/>
    <n v="2024"/>
    <s v="junio"/>
  </r>
  <r>
    <s v="180106202415-20"/>
    <n v="18"/>
    <d v="2024-06-01T00:00:00"/>
    <d v="1899-12-30T15:20:00"/>
    <n v="40"/>
    <n v="1"/>
    <x v="29"/>
    <x v="1"/>
    <x v="1"/>
    <m/>
    <n v="3500"/>
    <n v="3500"/>
    <n v="5"/>
    <e v="#REF!"/>
    <n v="2024"/>
    <s v="junio"/>
  </r>
  <r>
    <s v="180106202415-20"/>
    <n v="18"/>
    <d v="2024-06-01T00:00:00"/>
    <d v="1899-12-30T15:20:00"/>
    <n v="47"/>
    <n v="1"/>
    <x v="13"/>
    <x v="1"/>
    <x v="1"/>
    <m/>
    <n v="2000"/>
    <n v="2000"/>
    <n v="5"/>
    <e v="#REF!"/>
    <n v="2024"/>
    <s v="junio"/>
  </r>
  <r>
    <s v="180106202415-20"/>
    <n v="18"/>
    <d v="2024-06-01T00:00:00"/>
    <d v="1899-12-30T15:25:00"/>
    <n v="40"/>
    <n v="1"/>
    <x v="29"/>
    <x v="1"/>
    <x v="1"/>
    <m/>
    <n v="3500"/>
    <n v="3500"/>
    <n v="5"/>
    <e v="#REF!"/>
    <n v="2024"/>
    <s v="junio"/>
  </r>
  <r>
    <s v="180106202415-20"/>
    <n v="18"/>
    <d v="2024-06-01T00:00:00"/>
    <d v="1899-12-30T15:25:00"/>
    <n v="47"/>
    <n v="1"/>
    <x v="13"/>
    <x v="1"/>
    <x v="1"/>
    <m/>
    <n v="2000"/>
    <n v="2000"/>
    <n v="5"/>
    <e v="#REF!"/>
    <n v="2024"/>
    <s v="junio"/>
  </r>
  <r>
    <s v="180106202415-20"/>
    <n v="18"/>
    <d v="2024-06-01T00:00:00"/>
    <d v="1899-12-30T15:57:00"/>
    <n v="40"/>
    <n v="1"/>
    <x v="29"/>
    <x v="1"/>
    <x v="1"/>
    <m/>
    <n v="3500"/>
    <n v="3500"/>
    <n v="5"/>
    <e v="#REF!"/>
    <n v="2024"/>
    <s v="junio"/>
  </r>
  <r>
    <s v="180106202415-20"/>
    <n v="18"/>
    <d v="2024-06-01T00:00:00"/>
    <d v="1899-12-30T16:26:00"/>
    <n v="40"/>
    <n v="1"/>
    <x v="29"/>
    <x v="1"/>
    <x v="1"/>
    <m/>
    <n v="3500"/>
    <n v="3500"/>
    <n v="5"/>
    <e v="#REF!"/>
    <n v="2024"/>
    <s v="junio"/>
  </r>
  <r>
    <s v="050106202414-18"/>
    <n v="5"/>
    <d v="2024-06-01T00:00:00"/>
    <d v="1899-12-30T14:18:00"/>
    <n v="38"/>
    <n v="2"/>
    <x v="10"/>
    <x v="1"/>
    <x v="1"/>
    <m/>
    <n v="3000"/>
    <n v="6000"/>
    <n v="5"/>
    <e v="#REF!"/>
    <n v="2024"/>
    <s v="junio"/>
  </r>
  <r>
    <s v="050106202414-18"/>
    <n v="5"/>
    <d v="2024-06-01T00:00:00"/>
    <d v="1899-12-30T14:40:00"/>
    <n v="38"/>
    <n v="2"/>
    <x v="10"/>
    <x v="1"/>
    <x v="1"/>
    <m/>
    <n v="3000"/>
    <n v="6000"/>
    <n v="5"/>
    <e v="#REF!"/>
    <n v="2024"/>
    <s v="junio"/>
  </r>
  <r>
    <s v="050106202414-18"/>
    <n v="5"/>
    <d v="2024-06-01T00:00:00"/>
    <d v="1899-12-30T14:47:00"/>
    <n v="38"/>
    <n v="1"/>
    <x v="10"/>
    <x v="1"/>
    <x v="1"/>
    <m/>
    <n v="3000"/>
    <n v="3000"/>
    <n v="5"/>
    <e v="#REF!"/>
    <n v="2024"/>
    <s v="junio"/>
  </r>
  <r>
    <s v="050106202414-18"/>
    <n v="5"/>
    <d v="2024-06-01T00:00:00"/>
    <d v="1899-12-30T15:19:00"/>
    <n v="38"/>
    <n v="2"/>
    <x v="10"/>
    <x v="1"/>
    <x v="1"/>
    <m/>
    <n v="3000"/>
    <n v="6000"/>
    <n v="5"/>
    <e v="#REF!"/>
    <n v="2024"/>
    <s v="junio"/>
  </r>
  <r>
    <s v="050106202414-18"/>
    <n v="5"/>
    <d v="2024-06-01T00:00:00"/>
    <d v="1899-12-30T15:20:00"/>
    <n v="38"/>
    <n v="2"/>
    <x v="10"/>
    <x v="1"/>
    <x v="1"/>
    <m/>
    <n v="3000"/>
    <n v="6000"/>
    <n v="5"/>
    <e v="#REF!"/>
    <n v="2024"/>
    <s v="junio"/>
  </r>
  <r>
    <s v="050106202414-18"/>
    <n v="5"/>
    <d v="2024-06-01T00:00:00"/>
    <d v="1899-12-30T15:46:00"/>
    <n v="38"/>
    <n v="3"/>
    <x v="10"/>
    <x v="1"/>
    <x v="1"/>
    <m/>
    <n v="3000"/>
    <n v="9000"/>
    <n v="5"/>
    <e v="#REF!"/>
    <n v="2024"/>
    <s v="junio"/>
  </r>
  <r>
    <s v="050106202414-18"/>
    <n v="5"/>
    <d v="2024-06-01T00:00:00"/>
    <d v="1899-12-30T16:27:00"/>
    <n v="38"/>
    <n v="3"/>
    <x v="10"/>
    <x v="1"/>
    <x v="1"/>
    <m/>
    <n v="3000"/>
    <n v="9000"/>
    <n v="5"/>
    <e v="#REF!"/>
    <n v="2024"/>
    <s v="junio"/>
  </r>
  <r>
    <s v="050106202414-18"/>
    <n v="5"/>
    <d v="2024-06-01T00:00:00"/>
    <d v="1899-12-30T16:57:00"/>
    <n v="38"/>
    <n v="3"/>
    <x v="10"/>
    <x v="1"/>
    <x v="1"/>
    <m/>
    <n v="3000"/>
    <n v="9000"/>
    <n v="5"/>
    <e v="#REF!"/>
    <n v="2024"/>
    <s v="junio"/>
  </r>
  <r>
    <s v="180106202417-27"/>
    <n v="18"/>
    <d v="2024-06-01T00:00:00"/>
    <d v="1899-12-30T17:27:00"/>
    <n v="45"/>
    <n v="5"/>
    <x v="25"/>
    <x v="1"/>
    <x v="1"/>
    <m/>
    <n v="3000"/>
    <n v="15000"/>
    <n v="5"/>
    <e v="#REF!"/>
    <n v="2024"/>
    <s v="junio"/>
  </r>
  <r>
    <s v="030106202414-10"/>
    <n v="3"/>
    <d v="2024-06-01T00:00:00"/>
    <d v="1899-12-30T14:10:00"/>
    <n v="53"/>
    <n v="1"/>
    <x v="20"/>
    <x v="2"/>
    <x v="5"/>
    <m/>
    <n v="75000"/>
    <n v="75000"/>
    <n v="5"/>
    <e v="#REF!"/>
    <n v="2024"/>
    <s v="junio"/>
  </r>
  <r>
    <s v="170106202414-10"/>
    <n v="17"/>
    <d v="2024-06-01T00:00:00"/>
    <d v="1899-12-30T14:35:00"/>
    <n v="38"/>
    <n v="1"/>
    <x v="10"/>
    <x v="1"/>
    <x v="1"/>
    <m/>
    <n v="3000"/>
    <n v="3000"/>
    <n v="5"/>
    <e v="#REF!"/>
    <n v="2024"/>
    <s v="junio"/>
  </r>
  <r>
    <s v="050106202417-43"/>
    <n v="5"/>
    <d v="2024-06-01T00:00:00"/>
    <d v="1899-12-30T17:43:00"/>
    <n v="38"/>
    <n v="2"/>
    <x v="10"/>
    <x v="1"/>
    <x v="1"/>
    <m/>
    <n v="3000"/>
    <n v="6000"/>
    <n v="5"/>
    <e v="#REF!"/>
    <n v="2024"/>
    <s v="junio"/>
  </r>
  <r>
    <s v="070106202414-26"/>
    <n v="7"/>
    <d v="2024-06-01T00:00:00"/>
    <d v="1899-12-30T14:26:00"/>
    <n v="414"/>
    <n v="1"/>
    <x v="71"/>
    <x v="0"/>
    <x v="1"/>
    <m/>
    <n v="20000"/>
    <n v="20000"/>
    <n v="5"/>
    <e v="#REF!"/>
    <n v="2024"/>
    <s v="junio"/>
  </r>
  <r>
    <s v="070106202414-26"/>
    <n v="7"/>
    <d v="2024-06-01T00:00:00"/>
    <d v="1899-12-30T14:42:00"/>
    <n v="21"/>
    <n v="1"/>
    <x v="49"/>
    <x v="1"/>
    <x v="6"/>
    <m/>
    <n v="6000"/>
    <n v="6000"/>
    <n v="5"/>
    <e v="#REF!"/>
    <n v="2024"/>
    <s v="junio"/>
  </r>
  <r>
    <s v="070106202414-26"/>
    <n v="7"/>
    <d v="2024-06-01T00:00:00"/>
    <d v="1899-12-30T15:15:00"/>
    <n v="38"/>
    <n v="2"/>
    <x v="10"/>
    <x v="1"/>
    <x v="1"/>
    <m/>
    <n v="3000"/>
    <n v="6000"/>
    <n v="5"/>
    <e v="#REF!"/>
    <n v="2024"/>
    <s v="junio"/>
  </r>
  <r>
    <s v="070106202414-26"/>
    <n v="7"/>
    <d v="2024-06-01T00:00:00"/>
    <d v="1899-12-30T16:17:00"/>
    <n v="44"/>
    <n v="2"/>
    <x v="15"/>
    <x v="1"/>
    <x v="1"/>
    <m/>
    <n v="4000"/>
    <n v="8000"/>
    <n v="5"/>
    <e v="#REF!"/>
    <n v="2024"/>
    <s v="junio"/>
  </r>
  <r>
    <s v="070106202414-26"/>
    <n v="7"/>
    <d v="2024-06-01T00:00:00"/>
    <d v="1899-12-30T16:18:00"/>
    <n v="38"/>
    <n v="3"/>
    <x v="10"/>
    <x v="1"/>
    <x v="1"/>
    <m/>
    <n v="3000"/>
    <n v="9000"/>
    <n v="5"/>
    <e v="#REF!"/>
    <n v="2024"/>
    <s v="junio"/>
  </r>
  <r>
    <s v="070106202414-26"/>
    <n v="7"/>
    <d v="2024-06-01T00:00:00"/>
    <d v="1899-12-30T16:18:00"/>
    <n v="38"/>
    <n v="3"/>
    <x v="10"/>
    <x v="1"/>
    <x v="1"/>
    <m/>
    <n v="3000"/>
    <n v="9000"/>
    <n v="5"/>
    <e v="#REF!"/>
    <n v="2024"/>
    <s v="junio"/>
  </r>
  <r>
    <s v="070106202414-26"/>
    <n v="7"/>
    <d v="2024-06-01T00:00:00"/>
    <d v="1899-12-30T16:18:00"/>
    <n v="38"/>
    <n v="3"/>
    <x v="10"/>
    <x v="1"/>
    <x v="1"/>
    <m/>
    <n v="3000"/>
    <n v="9000"/>
    <n v="5"/>
    <e v="#REF!"/>
    <n v="2024"/>
    <s v="junio"/>
  </r>
  <r>
    <s v="070106202414-26"/>
    <n v="7"/>
    <d v="2024-06-01T00:00:00"/>
    <d v="1899-12-30T16:30:00"/>
    <n v="44"/>
    <n v="1"/>
    <x v="15"/>
    <x v="1"/>
    <x v="1"/>
    <m/>
    <n v="4000"/>
    <n v="4000"/>
    <n v="5"/>
    <e v="#REF!"/>
    <n v="2024"/>
    <s v="junio"/>
  </r>
  <r>
    <s v="070106202414-26"/>
    <n v="7"/>
    <d v="2024-06-01T00:00:00"/>
    <d v="1899-12-30T16:30:00"/>
    <n v="38"/>
    <n v="2"/>
    <x v="10"/>
    <x v="1"/>
    <x v="1"/>
    <m/>
    <n v="3000"/>
    <n v="6000"/>
    <n v="5"/>
    <e v="#REF!"/>
    <n v="2024"/>
    <s v="junio"/>
  </r>
  <r>
    <s v="070106202414-26"/>
    <n v="7"/>
    <d v="2024-06-01T00:00:00"/>
    <d v="1899-12-30T17:00:00"/>
    <n v="44"/>
    <n v="1"/>
    <x v="15"/>
    <x v="1"/>
    <x v="1"/>
    <m/>
    <n v="4000"/>
    <n v="4000"/>
    <n v="5"/>
    <e v="#REF!"/>
    <n v="2024"/>
    <s v="junio"/>
  </r>
  <r>
    <s v="070106202414-26"/>
    <n v="7"/>
    <d v="2024-06-01T00:00:00"/>
    <d v="1899-12-30T17:00:00"/>
    <n v="38"/>
    <n v="3"/>
    <x v="10"/>
    <x v="1"/>
    <x v="1"/>
    <m/>
    <n v="3000"/>
    <n v="9000"/>
    <n v="5"/>
    <e v="#REF!"/>
    <n v="2024"/>
    <s v="junio"/>
  </r>
  <r>
    <s v="070106202414-26"/>
    <n v="7"/>
    <d v="2024-06-01T00:00:00"/>
    <d v="1899-12-30T17:01:00"/>
    <n v="38"/>
    <n v="1"/>
    <x v="10"/>
    <x v="1"/>
    <x v="1"/>
    <m/>
    <n v="3000"/>
    <n v="3000"/>
    <n v="5"/>
    <e v="#REF!"/>
    <n v="2024"/>
    <s v="junio"/>
  </r>
  <r>
    <s v="070106202414-26"/>
    <n v="7"/>
    <d v="2024-06-01T00:00:00"/>
    <d v="1899-12-30T17:35:00"/>
    <n v="44"/>
    <n v="1"/>
    <x v="15"/>
    <x v="1"/>
    <x v="1"/>
    <m/>
    <n v="4000"/>
    <n v="4000"/>
    <n v="5"/>
    <e v="#REF!"/>
    <n v="2024"/>
    <s v="junio"/>
  </r>
  <r>
    <s v="070106202414-26"/>
    <n v="7"/>
    <d v="2024-06-01T00:00:00"/>
    <d v="1899-12-30T17:35:00"/>
    <n v="38"/>
    <n v="1"/>
    <x v="10"/>
    <x v="1"/>
    <x v="1"/>
    <m/>
    <n v="3000"/>
    <n v="3000"/>
    <n v="5"/>
    <e v="#REF!"/>
    <n v="2024"/>
    <s v="junio"/>
  </r>
  <r>
    <s v="070106202414-26"/>
    <n v="7"/>
    <d v="2024-06-01T00:00:00"/>
    <d v="1899-12-30T17:36:00"/>
    <n v="38"/>
    <n v="2"/>
    <x v="10"/>
    <x v="1"/>
    <x v="1"/>
    <m/>
    <n v="3000"/>
    <n v="6000"/>
    <n v="5"/>
    <e v="#REF!"/>
    <n v="2024"/>
    <s v="junio"/>
  </r>
  <r>
    <s v="070106202414-26"/>
    <n v="7"/>
    <d v="2024-06-01T00:00:00"/>
    <d v="1899-12-30T17:47:00"/>
    <n v="38"/>
    <n v="1"/>
    <x v="10"/>
    <x v="1"/>
    <x v="1"/>
    <m/>
    <n v="3000"/>
    <n v="3000"/>
    <n v="5"/>
    <e v="#REF!"/>
    <n v="2024"/>
    <s v="junio"/>
  </r>
  <r>
    <s v="120106202415-38"/>
    <n v="12"/>
    <d v="2024-06-01T00:00:00"/>
    <d v="1899-12-30T15:38:00"/>
    <n v="39"/>
    <n v="2"/>
    <x v="16"/>
    <x v="1"/>
    <x v="1"/>
    <m/>
    <n v="4000"/>
    <n v="8000"/>
    <n v="5"/>
    <e v="#REF!"/>
    <n v="2024"/>
    <s v="junio"/>
  </r>
  <r>
    <s v="120106202415-38"/>
    <n v="12"/>
    <d v="2024-06-01T00:00:00"/>
    <d v="1899-12-30T15:38:00"/>
    <n v="47"/>
    <n v="2"/>
    <x v="13"/>
    <x v="1"/>
    <x v="1"/>
    <m/>
    <n v="2000"/>
    <n v="4000"/>
    <n v="5"/>
    <e v="#REF!"/>
    <n v="2024"/>
    <s v="junio"/>
  </r>
  <r>
    <s v="120106202415-38"/>
    <n v="12"/>
    <d v="2024-06-01T00:00:00"/>
    <d v="1899-12-30T15:40:00"/>
    <n v="85"/>
    <n v="1"/>
    <x v="66"/>
    <x v="2"/>
    <x v="7"/>
    <m/>
    <n v="30000"/>
    <n v="30000"/>
    <n v="5"/>
    <e v="#REF!"/>
    <n v="2024"/>
    <s v="junio"/>
  </r>
  <r>
    <s v="120106202415-38"/>
    <n v="12"/>
    <d v="2024-06-01T00:00:00"/>
    <d v="1899-12-30T17:31:00"/>
    <n v="45"/>
    <n v="1"/>
    <x v="25"/>
    <x v="1"/>
    <x v="1"/>
    <m/>
    <n v="3000"/>
    <n v="3000"/>
    <n v="5"/>
    <e v="#REF!"/>
    <n v="2024"/>
    <s v="junio"/>
  </r>
  <r>
    <s v="120106202415-38"/>
    <n v="12"/>
    <d v="2024-06-01T00:00:00"/>
    <d v="1899-12-30T17:31:00"/>
    <n v="39"/>
    <n v="1"/>
    <x v="16"/>
    <x v="1"/>
    <x v="1"/>
    <m/>
    <n v="4000"/>
    <n v="4000"/>
    <n v="5"/>
    <e v="#REF!"/>
    <n v="2024"/>
    <s v="junio"/>
  </r>
  <r>
    <s v="120106202415-38"/>
    <n v="12"/>
    <d v="2024-06-01T00:00:00"/>
    <d v="1899-12-30T17:31:00"/>
    <n v="47"/>
    <n v="1"/>
    <x v="13"/>
    <x v="1"/>
    <x v="1"/>
    <m/>
    <n v="2000"/>
    <n v="2000"/>
    <n v="5"/>
    <e v="#REF!"/>
    <n v="2024"/>
    <s v="junio"/>
  </r>
  <r>
    <s v="120106202415-38"/>
    <n v="12"/>
    <d v="2024-06-01T00:00:00"/>
    <d v="1899-12-30T17:31:00"/>
    <n v="20"/>
    <n v="1"/>
    <x v="24"/>
    <x v="1"/>
    <x v="2"/>
    <m/>
    <n v="10000"/>
    <n v="10000"/>
    <n v="5"/>
    <e v="#REF!"/>
    <n v="2024"/>
    <s v="junio"/>
  </r>
  <r>
    <s v="120106202415-38"/>
    <n v="12"/>
    <d v="2024-06-01T00:00:00"/>
    <d v="1899-12-30T17:32:00"/>
    <n v="20"/>
    <n v="1"/>
    <x v="24"/>
    <x v="1"/>
    <x v="2"/>
    <m/>
    <n v="10000"/>
    <n v="10000"/>
    <n v="5"/>
    <e v="#REF!"/>
    <n v="2024"/>
    <s v="junio"/>
  </r>
  <r>
    <s v="120106202415-38"/>
    <n v="12"/>
    <d v="2024-06-01T00:00:00"/>
    <d v="1899-12-30T17:39:00"/>
    <n v="45"/>
    <n v="2"/>
    <x v="25"/>
    <x v="1"/>
    <x v="1"/>
    <m/>
    <n v="3000"/>
    <n v="6000"/>
    <n v="5"/>
    <e v="#REF!"/>
    <n v="2024"/>
    <s v="junio"/>
  </r>
  <r>
    <s v="160106202414-11"/>
    <n v="16"/>
    <d v="2024-06-01T00:00:00"/>
    <d v="1899-12-30T14:11:00"/>
    <n v="60"/>
    <n v="1"/>
    <x v="72"/>
    <x v="2"/>
    <x v="7"/>
    <m/>
    <n v="130000"/>
    <n v="130000"/>
    <n v="5"/>
    <e v="#REF!"/>
    <n v="2024"/>
    <s v="junio"/>
  </r>
  <r>
    <s v="160106202414-11"/>
    <n v="16"/>
    <d v="2024-06-01T00:00:00"/>
    <d v="1899-12-30T14:42:00"/>
    <n v="30"/>
    <n v="1"/>
    <x v="41"/>
    <x v="1"/>
    <x v="3"/>
    <m/>
    <n v="4000"/>
    <n v="4000"/>
    <n v="5"/>
    <e v="#REF!"/>
    <n v="2024"/>
    <s v="junio"/>
  </r>
  <r>
    <s v="160106202414-11"/>
    <n v="16"/>
    <d v="2024-06-01T00:00:00"/>
    <d v="1899-12-30T15:21:00"/>
    <n v="44"/>
    <n v="1"/>
    <x v="15"/>
    <x v="1"/>
    <x v="1"/>
    <m/>
    <n v="4000"/>
    <n v="4000"/>
    <n v="5"/>
    <e v="#REF!"/>
    <n v="2024"/>
    <s v="junio"/>
  </r>
  <r>
    <s v="160106202414-11"/>
    <n v="16"/>
    <d v="2024-06-01T00:00:00"/>
    <d v="1899-12-30T15:21:00"/>
    <n v="30"/>
    <n v="2"/>
    <x v="41"/>
    <x v="1"/>
    <x v="3"/>
    <m/>
    <n v="4000"/>
    <n v="8000"/>
    <n v="5"/>
    <e v="#REF!"/>
    <n v="2024"/>
    <s v="junio"/>
  </r>
  <r>
    <s v="160106202414-11"/>
    <n v="16"/>
    <d v="2024-06-01T00:00:00"/>
    <d v="1899-12-30T16:56:00"/>
    <n v="60"/>
    <n v="1"/>
    <x v="72"/>
    <x v="2"/>
    <x v="7"/>
    <m/>
    <n v="130000"/>
    <n v="130000"/>
    <n v="5"/>
    <e v="#REF!"/>
    <n v="2024"/>
    <s v="junio"/>
  </r>
  <r>
    <s v="160106202414-11"/>
    <n v="16"/>
    <d v="2024-06-01T00:00:00"/>
    <d v="1899-12-30T17:02:00"/>
    <n v="29"/>
    <n v="1"/>
    <x v="6"/>
    <x v="1"/>
    <x v="3"/>
    <m/>
    <n v="2000"/>
    <n v="2000"/>
    <n v="5"/>
    <e v="#REF!"/>
    <n v="2024"/>
    <s v="junio"/>
  </r>
  <r>
    <s v="160106202414-11"/>
    <n v="16"/>
    <d v="2024-06-01T00:00:00"/>
    <d v="1899-12-30T17:02:00"/>
    <n v="29"/>
    <n v="1"/>
    <x v="6"/>
    <x v="1"/>
    <x v="3"/>
    <m/>
    <n v="2000"/>
    <n v="2000"/>
    <n v="5"/>
    <e v="#REF!"/>
    <n v="2024"/>
    <s v="junio"/>
  </r>
  <r>
    <s v="200106202417-49"/>
    <n v="20"/>
    <d v="2024-06-01T00:00:00"/>
    <d v="1899-12-30T17:49:00"/>
    <n v="40"/>
    <n v="1"/>
    <x v="29"/>
    <x v="1"/>
    <x v="1"/>
    <m/>
    <n v="3500"/>
    <n v="3500"/>
    <n v="5"/>
    <e v="#REF!"/>
    <n v="2024"/>
    <s v="junio"/>
  </r>
  <r>
    <s v="200106202417-49"/>
    <n v="20"/>
    <d v="2024-06-01T00:00:00"/>
    <d v="1899-12-30T17:49:00"/>
    <n v="45"/>
    <n v="1"/>
    <x v="25"/>
    <x v="1"/>
    <x v="1"/>
    <m/>
    <n v="3000"/>
    <n v="3000"/>
    <n v="5"/>
    <e v="#REF!"/>
    <n v="2024"/>
    <s v="junio"/>
  </r>
  <r>
    <s v="050106202417-43"/>
    <n v="5"/>
    <d v="2024-06-01T00:00:00"/>
    <d v="1899-12-30T18:14:00"/>
    <n v="38"/>
    <n v="5"/>
    <x v="10"/>
    <x v="1"/>
    <x v="1"/>
    <m/>
    <n v="3000"/>
    <n v="15000"/>
    <n v="5"/>
    <e v="#REF!"/>
    <n v="2024"/>
    <s v="junio"/>
  </r>
  <r>
    <s v="030106202417-33"/>
    <n v="3"/>
    <d v="2024-06-01T00:00:00"/>
    <d v="1899-12-30T17:33:00"/>
    <n v="38"/>
    <n v="3"/>
    <x v="10"/>
    <x v="1"/>
    <x v="1"/>
    <m/>
    <n v="3000"/>
    <n v="9000"/>
    <n v="5"/>
    <e v="#REF!"/>
    <n v="2024"/>
    <s v="junio"/>
  </r>
  <r>
    <s v="030106202417-33"/>
    <n v="3"/>
    <d v="2024-06-01T00:00:00"/>
    <d v="1899-12-30T17:43:00"/>
    <n v="38"/>
    <n v="3"/>
    <x v="10"/>
    <x v="1"/>
    <x v="1"/>
    <m/>
    <n v="3000"/>
    <n v="9000"/>
    <n v="5"/>
    <e v="#REF!"/>
    <n v="2024"/>
    <s v="junio"/>
  </r>
  <r>
    <s v="030106202417-33"/>
    <n v="3"/>
    <d v="2024-06-01T00:00:00"/>
    <d v="1899-12-30T18:10:00"/>
    <n v="38"/>
    <n v="3"/>
    <x v="10"/>
    <x v="1"/>
    <x v="1"/>
    <m/>
    <n v="3000"/>
    <n v="9000"/>
    <n v="5"/>
    <e v="#REF!"/>
    <n v="2024"/>
    <s v="junio"/>
  </r>
  <r>
    <s v="020106202413-57"/>
    <n v="2"/>
    <d v="2024-06-01T00:00:00"/>
    <d v="1899-12-30T13:57:00"/>
    <n v="40"/>
    <n v="2"/>
    <x v="29"/>
    <x v="1"/>
    <x v="1"/>
    <m/>
    <n v="3500"/>
    <n v="7000"/>
    <n v="5"/>
    <e v="#REF!"/>
    <n v="2024"/>
    <s v="junio"/>
  </r>
  <r>
    <s v="020106202413-57"/>
    <n v="2"/>
    <d v="2024-06-01T00:00:00"/>
    <d v="1899-12-30T14:09:00"/>
    <n v="40"/>
    <n v="2"/>
    <x v="29"/>
    <x v="1"/>
    <x v="1"/>
    <m/>
    <n v="3500"/>
    <n v="7000"/>
    <n v="5"/>
    <e v="#REF!"/>
    <n v="2024"/>
    <s v="junio"/>
  </r>
  <r>
    <s v="020106202413-57"/>
    <n v="2"/>
    <d v="2024-06-01T00:00:00"/>
    <d v="1899-12-30T14:21:00"/>
    <n v="40"/>
    <n v="3"/>
    <x v="29"/>
    <x v="1"/>
    <x v="1"/>
    <m/>
    <n v="3500"/>
    <n v="10500"/>
    <n v="5"/>
    <e v="#REF!"/>
    <n v="2024"/>
    <s v="junio"/>
  </r>
  <r>
    <s v="020106202413-57"/>
    <n v="2"/>
    <d v="2024-06-01T00:00:00"/>
    <d v="1899-12-30T14:36:00"/>
    <n v="40"/>
    <n v="1"/>
    <x v="29"/>
    <x v="1"/>
    <x v="1"/>
    <m/>
    <n v="3500"/>
    <n v="3500"/>
    <n v="5"/>
    <e v="#REF!"/>
    <n v="2024"/>
    <s v="junio"/>
  </r>
  <r>
    <s v="020106202413-57"/>
    <n v="2"/>
    <d v="2024-06-01T00:00:00"/>
    <d v="1899-12-30T14:37:00"/>
    <n v="39"/>
    <n v="1"/>
    <x v="16"/>
    <x v="1"/>
    <x v="1"/>
    <m/>
    <n v="4000"/>
    <n v="4000"/>
    <n v="5"/>
    <e v="#REF!"/>
    <n v="2024"/>
    <s v="junio"/>
  </r>
  <r>
    <s v="020106202413-57"/>
    <n v="2"/>
    <d v="2024-06-01T00:00:00"/>
    <d v="1899-12-30T15:23:00"/>
    <n v="40"/>
    <n v="4"/>
    <x v="29"/>
    <x v="1"/>
    <x v="1"/>
    <m/>
    <n v="3500"/>
    <n v="14000"/>
    <n v="5"/>
    <e v="#REF!"/>
    <n v="2024"/>
    <s v="junio"/>
  </r>
  <r>
    <s v="020106202413-57"/>
    <n v="2"/>
    <d v="2024-06-01T00:00:00"/>
    <d v="1899-12-30T15:23:00"/>
    <n v="39"/>
    <n v="1"/>
    <x v="16"/>
    <x v="1"/>
    <x v="1"/>
    <m/>
    <n v="4000"/>
    <n v="4000"/>
    <n v="5"/>
    <e v="#REF!"/>
    <n v="2024"/>
    <s v="junio"/>
  </r>
  <r>
    <s v="020106202413-57"/>
    <n v="2"/>
    <d v="2024-06-01T00:00:00"/>
    <d v="1899-12-30T15:32:00"/>
    <n v="40"/>
    <n v="4"/>
    <x v="29"/>
    <x v="1"/>
    <x v="1"/>
    <m/>
    <n v="3500"/>
    <n v="14000"/>
    <n v="5"/>
    <e v="#REF!"/>
    <n v="2024"/>
    <s v="junio"/>
  </r>
  <r>
    <s v="020106202413-57"/>
    <n v="2"/>
    <d v="2024-06-01T00:00:00"/>
    <d v="1899-12-30T15:33:00"/>
    <n v="39"/>
    <n v="1"/>
    <x v="16"/>
    <x v="1"/>
    <x v="1"/>
    <m/>
    <n v="4000"/>
    <n v="4000"/>
    <n v="5"/>
    <e v="#REF!"/>
    <n v="2024"/>
    <s v="junio"/>
  </r>
  <r>
    <s v="020106202413-57"/>
    <n v="2"/>
    <d v="2024-06-01T00:00:00"/>
    <d v="1899-12-30T16:11:00"/>
    <n v="40"/>
    <n v="4"/>
    <x v="29"/>
    <x v="1"/>
    <x v="1"/>
    <m/>
    <n v="3500"/>
    <n v="14000"/>
    <n v="5"/>
    <e v="#REF!"/>
    <n v="2024"/>
    <s v="junio"/>
  </r>
  <r>
    <s v="020106202413-57"/>
    <n v="2"/>
    <d v="2024-06-01T00:00:00"/>
    <d v="1899-12-30T16:11:00"/>
    <n v="39"/>
    <n v="1"/>
    <x v="16"/>
    <x v="1"/>
    <x v="1"/>
    <m/>
    <n v="4000"/>
    <n v="4000"/>
    <n v="5"/>
    <e v="#REF!"/>
    <n v="2024"/>
    <s v="junio"/>
  </r>
  <r>
    <s v="020106202413-57"/>
    <n v="2"/>
    <d v="2024-06-01T00:00:00"/>
    <d v="1899-12-30T18:06:00"/>
    <n v="40"/>
    <n v="1"/>
    <x v="29"/>
    <x v="1"/>
    <x v="1"/>
    <m/>
    <n v="3500"/>
    <n v="3500"/>
    <n v="5"/>
    <e v="#REF!"/>
    <n v="2024"/>
    <s v="junio"/>
  </r>
  <r>
    <s v="020106202413-57"/>
    <n v="2"/>
    <d v="2024-06-01T00:00:00"/>
    <d v="1899-12-30T18:06:00"/>
    <n v="45"/>
    <n v="1"/>
    <x v="25"/>
    <x v="1"/>
    <x v="1"/>
    <m/>
    <n v="3000"/>
    <n v="3000"/>
    <n v="5"/>
    <e v="#REF!"/>
    <n v="2024"/>
    <s v="junio"/>
  </r>
  <r>
    <s v="020106202413-57"/>
    <n v="2"/>
    <d v="2024-06-01T00:00:00"/>
    <d v="1899-12-30T18:16:00"/>
    <n v="40"/>
    <n v="2"/>
    <x v="29"/>
    <x v="1"/>
    <x v="1"/>
    <m/>
    <n v="3500"/>
    <n v="7000"/>
    <n v="5"/>
    <e v="#REF!"/>
    <n v="2024"/>
    <s v="junio"/>
  </r>
  <r>
    <s v="020106202413-57"/>
    <n v="2"/>
    <d v="2024-06-01T00:00:00"/>
    <d v="1899-12-30T18:42:00"/>
    <n v="40"/>
    <n v="4"/>
    <x v="29"/>
    <x v="1"/>
    <x v="1"/>
    <m/>
    <n v="3500"/>
    <n v="14000"/>
    <n v="5"/>
    <e v="#REF!"/>
    <n v="2024"/>
    <s v="junio"/>
  </r>
  <r>
    <s v="020106202413-57"/>
    <n v="2"/>
    <d v="2024-06-01T00:00:00"/>
    <d v="1899-12-30T18:42:00"/>
    <n v="40"/>
    <n v="1"/>
    <x v="29"/>
    <x v="1"/>
    <x v="1"/>
    <m/>
    <n v="3500"/>
    <n v="3500"/>
    <n v="5"/>
    <e v="#REF!"/>
    <n v="2024"/>
    <s v="junio"/>
  </r>
  <r>
    <s v="020106202413-57"/>
    <n v="2"/>
    <d v="2024-06-01T00:00:00"/>
    <d v="1899-12-30T18:42:00"/>
    <n v="39"/>
    <n v="1"/>
    <x v="16"/>
    <x v="1"/>
    <x v="1"/>
    <m/>
    <n v="4000"/>
    <n v="4000"/>
    <n v="5"/>
    <e v="#REF!"/>
    <n v="2024"/>
    <s v="junio"/>
  </r>
  <r>
    <s v="020106202413-57"/>
    <n v="2"/>
    <d v="2024-06-01T00:00:00"/>
    <d v="1899-12-30T18:43:00"/>
    <n v="39"/>
    <n v="1"/>
    <x v="16"/>
    <x v="1"/>
    <x v="1"/>
    <m/>
    <n v="4000"/>
    <n v="4000"/>
    <n v="5"/>
    <e v="#REF!"/>
    <n v="2024"/>
    <s v="junio"/>
  </r>
  <r>
    <s v="020106202413-57"/>
    <n v="2"/>
    <d v="2024-06-01T00:00:00"/>
    <d v="1899-12-30T18:43:00"/>
    <n v="39"/>
    <n v="1"/>
    <x v="16"/>
    <x v="1"/>
    <x v="1"/>
    <m/>
    <n v="4000"/>
    <n v="4000"/>
    <n v="5"/>
    <e v="#REF!"/>
    <n v="2024"/>
    <s v="junio"/>
  </r>
  <r>
    <s v="170106202418-59"/>
    <n v="17"/>
    <d v="2024-06-01T00:00:00"/>
    <d v="1899-12-30T18:59:00"/>
    <n v="42"/>
    <n v="2"/>
    <x v="3"/>
    <x v="1"/>
    <x v="1"/>
    <m/>
    <n v="5000"/>
    <n v="10000"/>
    <n v="5"/>
    <e v="#REF!"/>
    <n v="2024"/>
    <s v="junio"/>
  </r>
  <r>
    <s v="170106202418-59"/>
    <n v="17"/>
    <d v="2024-06-01T00:00:00"/>
    <d v="1899-12-30T19:30:00"/>
    <n v="42"/>
    <n v="2"/>
    <x v="3"/>
    <x v="1"/>
    <x v="1"/>
    <m/>
    <n v="5000"/>
    <n v="10000"/>
    <n v="5"/>
    <e v="#REF!"/>
    <n v="2024"/>
    <s v="junio"/>
  </r>
  <r>
    <s v="160106202414-11"/>
    <n v="16"/>
    <d v="2024-06-01T00:00:00"/>
    <d v="1899-12-30T14:11:00"/>
    <n v="60"/>
    <n v="1"/>
    <x v="72"/>
    <x v="2"/>
    <x v="7"/>
    <m/>
    <n v="130000"/>
    <n v="130000"/>
    <n v="5"/>
    <e v="#REF!"/>
    <n v="2024"/>
    <s v="junio"/>
  </r>
  <r>
    <s v="160106202414-11"/>
    <n v="16"/>
    <d v="2024-06-01T00:00:00"/>
    <d v="1899-12-30T14:42:00"/>
    <n v="30"/>
    <n v="1"/>
    <x v="41"/>
    <x v="1"/>
    <x v="3"/>
    <m/>
    <n v="4000"/>
    <n v="4000"/>
    <n v="5"/>
    <e v="#REF!"/>
    <n v="2024"/>
    <s v="junio"/>
  </r>
  <r>
    <s v="160106202414-11"/>
    <n v="16"/>
    <d v="2024-06-01T00:00:00"/>
    <d v="1899-12-30T15:21:00"/>
    <n v="44"/>
    <n v="1"/>
    <x v="15"/>
    <x v="1"/>
    <x v="1"/>
    <m/>
    <n v="4000"/>
    <n v="4000"/>
    <n v="5"/>
    <e v="#REF!"/>
    <n v="2024"/>
    <s v="junio"/>
  </r>
  <r>
    <s v="160106202414-11"/>
    <n v="16"/>
    <d v="2024-06-01T00:00:00"/>
    <d v="1899-12-30T15:21:00"/>
    <n v="30"/>
    <n v="2"/>
    <x v="41"/>
    <x v="1"/>
    <x v="3"/>
    <m/>
    <n v="4000"/>
    <n v="8000"/>
    <n v="5"/>
    <e v="#REF!"/>
    <n v="2024"/>
    <s v="junio"/>
  </r>
  <r>
    <s v="160106202414-11"/>
    <n v="16"/>
    <d v="2024-06-01T00:00:00"/>
    <d v="1899-12-30T16:56:00"/>
    <n v="60"/>
    <n v="1"/>
    <x v="72"/>
    <x v="2"/>
    <x v="7"/>
    <m/>
    <n v="130000"/>
    <n v="130000"/>
    <n v="5"/>
    <e v="#REF!"/>
    <n v="2024"/>
    <s v="junio"/>
  </r>
  <r>
    <s v="160106202414-11"/>
    <n v="16"/>
    <d v="2024-06-01T00:00:00"/>
    <d v="1899-12-30T17:02:00"/>
    <n v="29"/>
    <n v="1"/>
    <x v="6"/>
    <x v="1"/>
    <x v="3"/>
    <m/>
    <n v="2000"/>
    <n v="2000"/>
    <n v="5"/>
    <e v="#REF!"/>
    <n v="2024"/>
    <s v="junio"/>
  </r>
  <r>
    <s v="160106202414-11"/>
    <n v="16"/>
    <d v="2024-06-01T00:00:00"/>
    <d v="1899-12-30T17:02:00"/>
    <n v="29"/>
    <n v="1"/>
    <x v="6"/>
    <x v="1"/>
    <x v="3"/>
    <m/>
    <n v="2000"/>
    <n v="2000"/>
    <n v="5"/>
    <e v="#REF!"/>
    <n v="2024"/>
    <s v="junio"/>
  </r>
  <r>
    <s v="160106202414-11"/>
    <n v="16"/>
    <d v="2024-06-01T00:00:00"/>
    <d v="1899-12-30T18:38:00"/>
    <n v="60"/>
    <n v="1"/>
    <x v="72"/>
    <x v="2"/>
    <x v="7"/>
    <m/>
    <n v="130000"/>
    <n v="130000"/>
    <n v="5"/>
    <e v="#REF!"/>
    <n v="2024"/>
    <s v="junio"/>
  </r>
  <r>
    <s v="160106202414-11"/>
    <n v="16"/>
    <d v="2024-06-01T00:00:00"/>
    <d v="1899-12-30T18:49:00"/>
    <n v="30"/>
    <n v="1"/>
    <x v="41"/>
    <x v="1"/>
    <x v="3"/>
    <m/>
    <n v="4000"/>
    <n v="4000"/>
    <n v="5"/>
    <e v="#REF!"/>
    <n v="2024"/>
    <s v="junio"/>
  </r>
  <r>
    <s v="160106202414-11"/>
    <n v="16"/>
    <d v="2024-06-01T00:00:00"/>
    <d v="1899-12-30T18:50:00"/>
    <n v="30"/>
    <n v="1"/>
    <x v="41"/>
    <x v="1"/>
    <x v="3"/>
    <m/>
    <n v="4000"/>
    <n v="4000"/>
    <n v="5"/>
    <e v="#REF!"/>
    <n v="2024"/>
    <s v="junio"/>
  </r>
  <r>
    <s v="160106202414-11"/>
    <n v="16"/>
    <d v="2024-06-01T00:00:00"/>
    <d v="1899-12-30T18:50:00"/>
    <n v="29"/>
    <n v="1"/>
    <x v="6"/>
    <x v="1"/>
    <x v="3"/>
    <m/>
    <n v="2000"/>
    <n v="2000"/>
    <n v="5"/>
    <e v="#REF!"/>
    <n v="2024"/>
    <s v="junio"/>
  </r>
  <r>
    <s v="160106202414-11"/>
    <n v="16"/>
    <d v="2024-06-01T00:00:00"/>
    <d v="1899-12-30T18:50:00"/>
    <n v="29"/>
    <n v="1"/>
    <x v="6"/>
    <x v="1"/>
    <x v="3"/>
    <m/>
    <n v="2000"/>
    <n v="2000"/>
    <n v="5"/>
    <e v="#REF!"/>
    <n v="2024"/>
    <s v="junio"/>
  </r>
  <r>
    <s v="160106202414-11"/>
    <n v="16"/>
    <d v="2024-06-01T00:00:00"/>
    <d v="1899-12-30T18:51:00"/>
    <n v="38"/>
    <n v="3"/>
    <x v="10"/>
    <x v="1"/>
    <x v="1"/>
    <m/>
    <n v="3000"/>
    <n v="9000"/>
    <n v="5"/>
    <e v="#REF!"/>
    <n v="2024"/>
    <s v="junio"/>
  </r>
  <r>
    <s v="120106202415-38"/>
    <n v="12"/>
    <d v="2024-06-01T00:00:00"/>
    <d v="1899-12-30T15:38:00"/>
    <n v="39"/>
    <n v="2"/>
    <x v="16"/>
    <x v="1"/>
    <x v="1"/>
    <m/>
    <n v="4000"/>
    <n v="8000"/>
    <n v="5"/>
    <e v="#REF!"/>
    <n v="2024"/>
    <s v="junio"/>
  </r>
  <r>
    <s v="120106202415-38"/>
    <n v="12"/>
    <d v="2024-06-01T00:00:00"/>
    <d v="1899-12-30T15:38:00"/>
    <n v="47"/>
    <n v="2"/>
    <x v="13"/>
    <x v="1"/>
    <x v="1"/>
    <m/>
    <n v="2000"/>
    <n v="4000"/>
    <n v="5"/>
    <e v="#REF!"/>
    <n v="2024"/>
    <s v="junio"/>
  </r>
  <r>
    <s v="120106202415-38"/>
    <n v="12"/>
    <d v="2024-06-01T00:00:00"/>
    <d v="1899-12-30T15:40:00"/>
    <n v="85"/>
    <n v="1"/>
    <x v="66"/>
    <x v="2"/>
    <x v="7"/>
    <m/>
    <n v="30000"/>
    <n v="30000"/>
    <n v="5"/>
    <e v="#REF!"/>
    <n v="2024"/>
    <s v="junio"/>
  </r>
  <r>
    <s v="120106202415-38"/>
    <n v="12"/>
    <d v="2024-06-01T00:00:00"/>
    <d v="1899-12-30T17:31:00"/>
    <n v="45"/>
    <n v="1"/>
    <x v="25"/>
    <x v="1"/>
    <x v="1"/>
    <m/>
    <n v="3000"/>
    <n v="3000"/>
    <n v="5"/>
    <e v="#REF!"/>
    <n v="2024"/>
    <s v="junio"/>
  </r>
  <r>
    <s v="120106202415-38"/>
    <n v="12"/>
    <d v="2024-06-01T00:00:00"/>
    <d v="1899-12-30T17:31:00"/>
    <n v="39"/>
    <n v="1"/>
    <x v="16"/>
    <x v="1"/>
    <x v="1"/>
    <m/>
    <n v="4000"/>
    <n v="4000"/>
    <n v="5"/>
    <e v="#REF!"/>
    <n v="2024"/>
    <s v="junio"/>
  </r>
  <r>
    <s v="120106202415-38"/>
    <n v="12"/>
    <d v="2024-06-01T00:00:00"/>
    <d v="1899-12-30T17:31:00"/>
    <n v="47"/>
    <n v="1"/>
    <x v="13"/>
    <x v="1"/>
    <x v="1"/>
    <m/>
    <n v="2000"/>
    <n v="2000"/>
    <n v="5"/>
    <e v="#REF!"/>
    <n v="2024"/>
    <s v="junio"/>
  </r>
  <r>
    <s v="120106202415-38"/>
    <n v="12"/>
    <d v="2024-06-01T00:00:00"/>
    <d v="1899-12-30T17:31:00"/>
    <n v="20"/>
    <n v="1"/>
    <x v="24"/>
    <x v="1"/>
    <x v="2"/>
    <m/>
    <n v="10000"/>
    <n v="10000"/>
    <n v="5"/>
    <e v="#REF!"/>
    <n v="2024"/>
    <s v="junio"/>
  </r>
  <r>
    <s v="120106202415-38"/>
    <n v="12"/>
    <d v="2024-06-01T00:00:00"/>
    <d v="1899-12-30T17:32:00"/>
    <n v="20"/>
    <n v="1"/>
    <x v="24"/>
    <x v="1"/>
    <x v="2"/>
    <m/>
    <n v="10000"/>
    <n v="10000"/>
    <n v="5"/>
    <e v="#REF!"/>
    <n v="2024"/>
    <s v="junio"/>
  </r>
  <r>
    <s v="120106202415-38"/>
    <n v="12"/>
    <d v="2024-06-01T00:00:00"/>
    <d v="1899-12-30T17:39:00"/>
    <n v="45"/>
    <n v="2"/>
    <x v="25"/>
    <x v="1"/>
    <x v="1"/>
    <m/>
    <n v="3000"/>
    <n v="6000"/>
    <n v="5"/>
    <e v="#REF!"/>
    <n v="2024"/>
    <s v="junio"/>
  </r>
  <r>
    <s v="120106202415-38"/>
    <n v="12"/>
    <d v="2024-06-01T00:00:00"/>
    <d v="1899-12-30T18:36:00"/>
    <n v="45"/>
    <n v="2"/>
    <x v="25"/>
    <x v="1"/>
    <x v="1"/>
    <m/>
    <n v="3000"/>
    <n v="6000"/>
    <n v="5"/>
    <e v="#REF!"/>
    <n v="2024"/>
    <s v="junio"/>
  </r>
  <r>
    <s v="120106202415-38"/>
    <n v="12"/>
    <d v="2024-06-01T00:00:00"/>
    <d v="1899-12-30T19:31:00"/>
    <n v="45"/>
    <n v="2"/>
    <x v="25"/>
    <x v="1"/>
    <x v="1"/>
    <m/>
    <n v="3000"/>
    <n v="6000"/>
    <n v="5"/>
    <e v="#REF!"/>
    <n v="2024"/>
    <s v="junio"/>
  </r>
  <r>
    <s v="120106202415-38"/>
    <n v="12"/>
    <d v="2024-06-01T00:00:00"/>
    <d v="1899-12-30T20:15:00"/>
    <n v="45"/>
    <n v="1"/>
    <x v="25"/>
    <x v="1"/>
    <x v="1"/>
    <m/>
    <n v="3000"/>
    <n v="3000"/>
    <n v="5"/>
    <e v="#REF!"/>
    <n v="2024"/>
    <s v="junio"/>
  </r>
  <r>
    <s v="020106202419-07"/>
    <n v="2"/>
    <d v="2024-06-01T00:00:00"/>
    <d v="1899-12-30T19:07:00"/>
    <n v="40"/>
    <n v="1"/>
    <x v="29"/>
    <x v="1"/>
    <x v="1"/>
    <m/>
    <n v="3500"/>
    <n v="3500"/>
    <n v="5"/>
    <e v="#REF!"/>
    <n v="2024"/>
    <s v="junio"/>
  </r>
  <r>
    <s v="020106202419-07"/>
    <n v="2"/>
    <d v="2024-06-01T00:00:00"/>
    <d v="1899-12-30T19:21:00"/>
    <n v="39"/>
    <n v="1"/>
    <x v="16"/>
    <x v="1"/>
    <x v="1"/>
    <m/>
    <n v="4000"/>
    <n v="4000"/>
    <n v="5"/>
    <e v="#REF!"/>
    <n v="2024"/>
    <s v="junio"/>
  </r>
  <r>
    <s v="020106202419-07"/>
    <n v="2"/>
    <d v="2024-06-01T00:00:00"/>
    <d v="1899-12-30T19:22:00"/>
    <n v="40"/>
    <n v="1"/>
    <x v="29"/>
    <x v="1"/>
    <x v="1"/>
    <m/>
    <n v="3500"/>
    <n v="3500"/>
    <n v="5"/>
    <e v="#REF!"/>
    <n v="2024"/>
    <s v="junio"/>
  </r>
  <r>
    <s v="020106202419-07"/>
    <n v="2"/>
    <d v="2024-06-01T00:00:00"/>
    <d v="1899-12-30T20:01:00"/>
    <n v="39"/>
    <n v="2"/>
    <x v="16"/>
    <x v="1"/>
    <x v="1"/>
    <m/>
    <n v="4000"/>
    <n v="8000"/>
    <n v="5"/>
    <e v="#REF!"/>
    <n v="2024"/>
    <s v="junio"/>
  </r>
  <r>
    <s v="020106202419-07"/>
    <n v="2"/>
    <d v="2024-06-01T00:00:00"/>
    <d v="1899-12-30T20:01:00"/>
    <n v="40"/>
    <n v="2"/>
    <x v="29"/>
    <x v="1"/>
    <x v="1"/>
    <m/>
    <n v="3500"/>
    <n v="7000"/>
    <n v="5"/>
    <e v="#REF!"/>
    <n v="2024"/>
    <s v="junio"/>
  </r>
  <r>
    <s v="020106202419-07"/>
    <n v="2"/>
    <d v="2024-06-01T00:00:00"/>
    <d v="1899-12-30T20:09:00"/>
    <n v="45"/>
    <n v="1"/>
    <x v="25"/>
    <x v="1"/>
    <x v="1"/>
    <m/>
    <n v="3000"/>
    <n v="3000"/>
    <n v="5"/>
    <e v="#REF!"/>
    <n v="2024"/>
    <s v="junio"/>
  </r>
  <r>
    <s v="020106202419-07"/>
    <n v="2"/>
    <d v="2024-06-01T00:00:00"/>
    <d v="1899-12-30T20:13:00"/>
    <n v="40"/>
    <n v="1"/>
    <x v="29"/>
    <x v="1"/>
    <x v="1"/>
    <m/>
    <n v="3500"/>
    <n v="3500"/>
    <n v="5"/>
    <e v="#REF!"/>
    <n v="2024"/>
    <s v="junio"/>
  </r>
  <r>
    <s v="020106202419-07"/>
    <n v="2"/>
    <d v="2024-06-01T00:00:00"/>
    <d v="1899-12-30T21:31:00"/>
    <n v="40"/>
    <n v="1"/>
    <x v="29"/>
    <x v="1"/>
    <x v="1"/>
    <m/>
    <n v="3500"/>
    <n v="3500"/>
    <n v="5"/>
    <e v="#REF!"/>
    <n v="2024"/>
    <s v="junio"/>
  </r>
  <r>
    <s v="020106202419-07"/>
    <n v="2"/>
    <d v="2024-06-01T00:00:00"/>
    <d v="1899-12-30T21:32:00"/>
    <n v="39"/>
    <n v="2"/>
    <x v="16"/>
    <x v="1"/>
    <x v="1"/>
    <m/>
    <n v="4000"/>
    <n v="8000"/>
    <n v="5"/>
    <e v="#REF!"/>
    <n v="2024"/>
    <s v="junio"/>
  </r>
  <r>
    <s v="020106202419-07"/>
    <n v="2"/>
    <d v="2024-06-01T00:00:00"/>
    <d v="1899-12-30T21:32:00"/>
    <n v="45"/>
    <n v="1"/>
    <x v="25"/>
    <x v="1"/>
    <x v="1"/>
    <m/>
    <n v="3000"/>
    <n v="3000"/>
    <n v="5"/>
    <e v="#REF!"/>
    <n v="2024"/>
    <s v="junio"/>
  </r>
  <r>
    <s v="200106202417-49"/>
    <n v="20"/>
    <d v="2024-06-01T00:00:00"/>
    <d v="1899-12-30T17:49:00"/>
    <n v="40"/>
    <n v="1"/>
    <x v="29"/>
    <x v="1"/>
    <x v="1"/>
    <m/>
    <n v="3500"/>
    <n v="3500"/>
    <n v="5"/>
    <e v="#REF!"/>
    <n v="2024"/>
    <s v="junio"/>
  </r>
  <r>
    <s v="200106202417-49"/>
    <n v="20"/>
    <d v="2024-06-01T00:00:00"/>
    <d v="1899-12-30T17:49:00"/>
    <n v="45"/>
    <n v="1"/>
    <x v="25"/>
    <x v="1"/>
    <x v="1"/>
    <m/>
    <n v="3000"/>
    <n v="3000"/>
    <n v="5"/>
    <e v="#REF!"/>
    <n v="2024"/>
    <s v="junio"/>
  </r>
  <r>
    <s v="200106202417-49"/>
    <n v="20"/>
    <d v="2024-06-01T00:00:00"/>
    <d v="1899-12-30T18:36:00"/>
    <n v="45"/>
    <n v="1"/>
    <x v="25"/>
    <x v="1"/>
    <x v="1"/>
    <m/>
    <n v="3000"/>
    <n v="3000"/>
    <n v="5"/>
    <e v="#REF!"/>
    <n v="2024"/>
    <s v="junio"/>
  </r>
  <r>
    <s v="200106202417-49"/>
    <n v="20"/>
    <d v="2024-06-01T00:00:00"/>
    <d v="1899-12-30T21:37:00"/>
    <n v="40"/>
    <n v="3"/>
    <x v="29"/>
    <x v="1"/>
    <x v="1"/>
    <m/>
    <n v="3500"/>
    <n v="10500"/>
    <n v="5"/>
    <e v="#REF!"/>
    <n v="2024"/>
    <s v="junio"/>
  </r>
  <r>
    <s v="200106202417-49"/>
    <n v="20"/>
    <d v="2024-06-01T00:00:00"/>
    <d v="1899-12-30T21:40:00"/>
    <n v="91"/>
    <n v="1"/>
    <x v="28"/>
    <x v="1"/>
    <x v="1"/>
    <m/>
    <n v="12000"/>
    <n v="12000"/>
    <n v="5"/>
    <e v="#REF!"/>
    <n v="2024"/>
    <s v="junio"/>
  </r>
  <r>
    <s v="020106202422-01"/>
    <n v="2"/>
    <d v="2024-06-01T00:00:00"/>
    <d v="1899-12-30T22:01:00"/>
    <n v="40"/>
    <n v="2"/>
    <x v="29"/>
    <x v="1"/>
    <x v="1"/>
    <m/>
    <n v="3500"/>
    <n v="7000"/>
    <n v="5"/>
    <e v="#REF!"/>
    <n v="2024"/>
    <s v="junio"/>
  </r>
  <r>
    <s v="020106202422-01"/>
    <n v="2"/>
    <d v="2024-06-01T00:00:00"/>
    <d v="1899-12-30T22:01:00"/>
    <n v="39"/>
    <n v="1"/>
    <x v="16"/>
    <x v="1"/>
    <x v="1"/>
    <m/>
    <n v="4000"/>
    <n v="4000"/>
    <n v="5"/>
    <e v="#REF!"/>
    <n v="2024"/>
    <s v="junio"/>
  </r>
  <r>
    <s v="020106202422-01"/>
    <n v="2"/>
    <d v="2024-06-01T00:00:00"/>
    <d v="1899-12-30T22:26:00"/>
    <n v="40"/>
    <n v="1"/>
    <x v="29"/>
    <x v="1"/>
    <x v="1"/>
    <m/>
    <n v="3500"/>
    <n v="3500"/>
    <n v="5"/>
    <e v="#REF!"/>
    <n v="2024"/>
    <s v="junio"/>
  </r>
  <r>
    <s v="030106202421-49"/>
    <n v="3"/>
    <d v="2024-06-01T00:00:00"/>
    <d v="1899-12-30T21:49:00"/>
    <n v="38"/>
    <n v="2"/>
    <x v="10"/>
    <x v="1"/>
    <x v="1"/>
    <m/>
    <n v="3000"/>
    <n v="6000"/>
    <n v="5"/>
    <e v="#REF!"/>
    <n v="2024"/>
    <s v="junio"/>
  </r>
  <r>
    <s v="030106202421-49"/>
    <n v="3"/>
    <d v="2024-06-01T00:00:00"/>
    <d v="1899-12-30T21:49:00"/>
    <n v="40"/>
    <n v="2"/>
    <x v="29"/>
    <x v="1"/>
    <x v="1"/>
    <m/>
    <n v="3500"/>
    <n v="7000"/>
    <n v="5"/>
    <e v="#REF!"/>
    <n v="2024"/>
    <s v="junio"/>
  </r>
  <r>
    <s v="030106202421-49"/>
    <n v="3"/>
    <d v="2024-06-01T00:00:00"/>
    <d v="1899-12-30T21:49:00"/>
    <n v="38"/>
    <n v="1"/>
    <x v="10"/>
    <x v="1"/>
    <x v="1"/>
    <m/>
    <n v="3000"/>
    <n v="3000"/>
    <n v="5"/>
    <e v="#REF!"/>
    <n v="2024"/>
    <s v="junio"/>
  </r>
  <r>
    <s v="030106202421-49"/>
    <n v="3"/>
    <d v="2024-06-01T00:00:00"/>
    <d v="1899-12-30T21:49:00"/>
    <n v="49"/>
    <n v="1"/>
    <x v="30"/>
    <x v="2"/>
    <x v="5"/>
    <m/>
    <n v="70000"/>
    <n v="70000"/>
    <n v="5"/>
    <e v="#REF!"/>
    <n v="2024"/>
    <s v="junio"/>
  </r>
  <r>
    <s v="030106202421-49"/>
    <n v="3"/>
    <d v="2024-06-01T00:00:00"/>
    <d v="1899-12-30T21:51:00"/>
    <n v="38"/>
    <n v="3"/>
    <x v="10"/>
    <x v="1"/>
    <x v="1"/>
    <m/>
    <n v="3000"/>
    <n v="9000"/>
    <n v="5"/>
    <e v="#REF!"/>
    <n v="2024"/>
    <s v="junio"/>
  </r>
  <r>
    <s v="030106202421-49"/>
    <n v="3"/>
    <d v="2024-06-01T00:00:00"/>
    <d v="1899-12-30T21:52:00"/>
    <n v="38"/>
    <n v="1"/>
    <x v="10"/>
    <x v="1"/>
    <x v="1"/>
    <m/>
    <n v="3000"/>
    <n v="3000"/>
    <n v="5"/>
    <e v="#REF!"/>
    <n v="2024"/>
    <s v="junio"/>
  </r>
  <r>
    <s v="030106202421-49"/>
    <n v="3"/>
    <d v="2024-06-01T00:00:00"/>
    <d v="1899-12-30T22:24:00"/>
    <n v="38"/>
    <n v="4"/>
    <x v="10"/>
    <x v="1"/>
    <x v="1"/>
    <m/>
    <n v="3000"/>
    <n v="12000"/>
    <n v="5"/>
    <e v="#REF!"/>
    <n v="2024"/>
    <s v="junio"/>
  </r>
  <r>
    <s v="060106202421-58"/>
    <n v="6"/>
    <d v="2024-06-01T00:00:00"/>
    <d v="1899-12-30T21:58:00"/>
    <n v="39"/>
    <n v="1"/>
    <x v="16"/>
    <x v="1"/>
    <x v="1"/>
    <m/>
    <n v="4000"/>
    <n v="4000"/>
    <n v="5"/>
    <e v="#REF!"/>
    <n v="2024"/>
    <s v="junio"/>
  </r>
  <r>
    <s v="060106202421-58"/>
    <n v="6"/>
    <d v="2024-06-01T00:00:00"/>
    <d v="1899-12-30T21:58:00"/>
    <n v="43"/>
    <n v="1"/>
    <x v="18"/>
    <x v="1"/>
    <x v="1"/>
    <m/>
    <n v="8000"/>
    <n v="8000"/>
    <n v="5"/>
    <e v="#REF!"/>
    <n v="2024"/>
    <s v="junio"/>
  </r>
  <r>
    <s v="070106202414-26"/>
    <n v="7"/>
    <d v="2024-06-01T00:00:00"/>
    <d v="1899-12-30T14:26:00"/>
    <n v="414"/>
    <n v="1"/>
    <x v="71"/>
    <x v="0"/>
    <x v="1"/>
    <m/>
    <n v="20000"/>
    <n v="20000"/>
    <n v="5"/>
    <e v="#REF!"/>
    <n v="2024"/>
    <s v="junio"/>
  </r>
  <r>
    <s v="070106202414-26"/>
    <n v="7"/>
    <d v="2024-06-01T00:00:00"/>
    <d v="1899-12-30T14:42:00"/>
    <n v="21"/>
    <n v="1"/>
    <x v="49"/>
    <x v="1"/>
    <x v="6"/>
    <m/>
    <n v="6000"/>
    <n v="6000"/>
    <n v="5"/>
    <e v="#REF!"/>
    <n v="2024"/>
    <s v="junio"/>
  </r>
  <r>
    <s v="070106202414-26"/>
    <n v="7"/>
    <d v="2024-06-01T00:00:00"/>
    <d v="1899-12-30T15:15:00"/>
    <n v="38"/>
    <n v="2"/>
    <x v="10"/>
    <x v="1"/>
    <x v="1"/>
    <m/>
    <n v="3000"/>
    <n v="6000"/>
    <n v="5"/>
    <e v="#REF!"/>
    <n v="2024"/>
    <s v="junio"/>
  </r>
  <r>
    <s v="070106202414-26"/>
    <n v="7"/>
    <d v="2024-06-01T00:00:00"/>
    <d v="1899-12-30T16:17:00"/>
    <n v="44"/>
    <n v="2"/>
    <x v="15"/>
    <x v="1"/>
    <x v="1"/>
    <m/>
    <n v="4000"/>
    <n v="8000"/>
    <n v="5"/>
    <e v="#REF!"/>
    <n v="2024"/>
    <s v="junio"/>
  </r>
  <r>
    <s v="070106202414-26"/>
    <n v="7"/>
    <d v="2024-06-01T00:00:00"/>
    <d v="1899-12-30T16:18:00"/>
    <n v="38"/>
    <n v="3"/>
    <x v="10"/>
    <x v="1"/>
    <x v="1"/>
    <m/>
    <n v="3000"/>
    <n v="9000"/>
    <n v="5"/>
    <e v="#REF!"/>
    <n v="2024"/>
    <s v="junio"/>
  </r>
  <r>
    <s v="070106202414-26"/>
    <n v="7"/>
    <d v="2024-06-01T00:00:00"/>
    <d v="1899-12-30T16:18:00"/>
    <n v="38"/>
    <n v="3"/>
    <x v="10"/>
    <x v="1"/>
    <x v="1"/>
    <m/>
    <n v="3000"/>
    <n v="9000"/>
    <n v="5"/>
    <e v="#REF!"/>
    <n v="2024"/>
    <s v="junio"/>
  </r>
  <r>
    <s v="070106202414-26"/>
    <n v="7"/>
    <d v="2024-06-01T00:00:00"/>
    <d v="1899-12-30T16:18:00"/>
    <n v="38"/>
    <n v="3"/>
    <x v="10"/>
    <x v="1"/>
    <x v="1"/>
    <m/>
    <n v="3000"/>
    <n v="9000"/>
    <n v="5"/>
    <e v="#REF!"/>
    <n v="2024"/>
    <s v="junio"/>
  </r>
  <r>
    <s v="070106202414-26"/>
    <n v="7"/>
    <d v="2024-06-01T00:00:00"/>
    <d v="1899-12-30T16:30:00"/>
    <n v="44"/>
    <n v="1"/>
    <x v="15"/>
    <x v="1"/>
    <x v="1"/>
    <m/>
    <n v="4000"/>
    <n v="4000"/>
    <n v="5"/>
    <e v="#REF!"/>
    <n v="2024"/>
    <s v="junio"/>
  </r>
  <r>
    <s v="070106202414-26"/>
    <n v="7"/>
    <d v="2024-06-01T00:00:00"/>
    <d v="1899-12-30T16:30:00"/>
    <n v="38"/>
    <n v="2"/>
    <x v="10"/>
    <x v="1"/>
    <x v="1"/>
    <m/>
    <n v="3000"/>
    <n v="6000"/>
    <n v="5"/>
    <e v="#REF!"/>
    <n v="2024"/>
    <s v="junio"/>
  </r>
  <r>
    <s v="070106202414-26"/>
    <n v="7"/>
    <d v="2024-06-01T00:00:00"/>
    <d v="1899-12-30T17:00:00"/>
    <n v="44"/>
    <n v="1"/>
    <x v="15"/>
    <x v="1"/>
    <x v="1"/>
    <m/>
    <n v="4000"/>
    <n v="4000"/>
    <n v="5"/>
    <e v="#REF!"/>
    <n v="2024"/>
    <s v="junio"/>
  </r>
  <r>
    <s v="070106202414-26"/>
    <n v="7"/>
    <d v="2024-06-01T00:00:00"/>
    <d v="1899-12-30T17:00:00"/>
    <n v="38"/>
    <n v="3"/>
    <x v="10"/>
    <x v="1"/>
    <x v="1"/>
    <m/>
    <n v="3000"/>
    <n v="9000"/>
    <n v="5"/>
    <e v="#REF!"/>
    <n v="2024"/>
    <s v="junio"/>
  </r>
  <r>
    <s v="070106202414-26"/>
    <n v="7"/>
    <d v="2024-06-01T00:00:00"/>
    <d v="1899-12-30T17:01:00"/>
    <n v="38"/>
    <n v="1"/>
    <x v="10"/>
    <x v="1"/>
    <x v="1"/>
    <m/>
    <n v="3000"/>
    <n v="3000"/>
    <n v="5"/>
    <e v="#REF!"/>
    <n v="2024"/>
    <s v="junio"/>
  </r>
  <r>
    <s v="070106202414-26"/>
    <n v="7"/>
    <d v="2024-06-01T00:00:00"/>
    <d v="1899-12-30T17:35:00"/>
    <n v="44"/>
    <n v="1"/>
    <x v="15"/>
    <x v="1"/>
    <x v="1"/>
    <m/>
    <n v="4000"/>
    <n v="4000"/>
    <n v="5"/>
    <e v="#REF!"/>
    <n v="2024"/>
    <s v="junio"/>
  </r>
  <r>
    <s v="070106202414-26"/>
    <n v="7"/>
    <d v="2024-06-01T00:00:00"/>
    <d v="1899-12-30T17:35:00"/>
    <n v="39"/>
    <n v="2"/>
    <x v="16"/>
    <x v="1"/>
    <x v="1"/>
    <m/>
    <n v="4000"/>
    <n v="8000"/>
    <n v="5"/>
    <e v="#REF!"/>
    <n v="2024"/>
    <s v="junio"/>
  </r>
  <r>
    <s v="070106202414-26"/>
    <n v="7"/>
    <d v="2024-06-01T00:00:00"/>
    <d v="1899-12-30T17:35:00"/>
    <n v="38"/>
    <n v="1"/>
    <x v="10"/>
    <x v="1"/>
    <x v="1"/>
    <m/>
    <n v="3000"/>
    <n v="3000"/>
    <n v="5"/>
    <e v="#REF!"/>
    <n v="2024"/>
    <s v="junio"/>
  </r>
  <r>
    <s v="070106202414-26"/>
    <n v="7"/>
    <d v="2024-06-01T00:00:00"/>
    <d v="1899-12-30T17:36:00"/>
    <n v="38"/>
    <n v="2"/>
    <x v="10"/>
    <x v="1"/>
    <x v="1"/>
    <m/>
    <n v="3000"/>
    <n v="6000"/>
    <n v="5"/>
    <e v="#REF!"/>
    <n v="2024"/>
    <s v="junio"/>
  </r>
  <r>
    <s v="070106202414-26"/>
    <n v="7"/>
    <d v="2024-06-01T00:00:00"/>
    <d v="1899-12-30T17:47:00"/>
    <n v="38"/>
    <n v="1"/>
    <x v="10"/>
    <x v="1"/>
    <x v="1"/>
    <m/>
    <n v="3000"/>
    <n v="3000"/>
    <n v="5"/>
    <e v="#REF!"/>
    <n v="2024"/>
    <s v="junio"/>
  </r>
  <r>
    <s v="070106202414-26"/>
    <n v="7"/>
    <d v="2024-06-01T00:00:00"/>
    <d v="1899-12-30T18:47:00"/>
    <n v="44"/>
    <n v="1"/>
    <x v="15"/>
    <x v="1"/>
    <x v="1"/>
    <m/>
    <n v="4000"/>
    <n v="4000"/>
    <n v="5"/>
    <e v="#REF!"/>
    <n v="2024"/>
    <s v="junio"/>
  </r>
  <r>
    <s v="070106202414-26"/>
    <n v="7"/>
    <d v="2024-06-01T00:00:00"/>
    <d v="1899-12-30T18:58:00"/>
    <n v="38"/>
    <n v="3"/>
    <x v="10"/>
    <x v="1"/>
    <x v="1"/>
    <m/>
    <n v="3000"/>
    <n v="9000"/>
    <n v="5"/>
    <e v="#REF!"/>
    <n v="2024"/>
    <s v="junio"/>
  </r>
  <r>
    <s v="070106202414-26"/>
    <n v="7"/>
    <d v="2024-06-01T00:00:00"/>
    <d v="1899-12-30T18:58:00"/>
    <n v="44"/>
    <n v="1"/>
    <x v="15"/>
    <x v="1"/>
    <x v="1"/>
    <m/>
    <n v="4000"/>
    <n v="4000"/>
    <n v="5"/>
    <e v="#REF!"/>
    <n v="2024"/>
    <s v="junio"/>
  </r>
  <r>
    <s v="070106202414-26"/>
    <n v="7"/>
    <d v="2024-06-01T00:00:00"/>
    <d v="1899-12-30T18:58:00"/>
    <n v="40"/>
    <n v="1"/>
    <x v="29"/>
    <x v="1"/>
    <x v="1"/>
    <m/>
    <n v="3500"/>
    <n v="3500"/>
    <n v="5"/>
    <e v="#REF!"/>
    <n v="2024"/>
    <s v="junio"/>
  </r>
  <r>
    <s v="070106202414-26"/>
    <n v="7"/>
    <d v="2024-06-01T00:00:00"/>
    <d v="1899-12-30T20:03:00"/>
    <n v="38"/>
    <n v="3"/>
    <x v="10"/>
    <x v="1"/>
    <x v="1"/>
    <m/>
    <n v="3000"/>
    <n v="9000"/>
    <n v="5"/>
    <e v="#REF!"/>
    <n v="2024"/>
    <s v="junio"/>
  </r>
  <r>
    <s v="070106202414-26"/>
    <n v="7"/>
    <d v="2024-06-01T00:00:00"/>
    <d v="1899-12-30T20:03:00"/>
    <n v="38"/>
    <n v="2"/>
    <x v="10"/>
    <x v="1"/>
    <x v="1"/>
    <m/>
    <n v="3000"/>
    <n v="6000"/>
    <n v="5"/>
    <e v="#REF!"/>
    <n v="2024"/>
    <s v="junio"/>
  </r>
  <r>
    <s v="070106202414-26"/>
    <n v="7"/>
    <d v="2024-06-01T00:00:00"/>
    <d v="1899-12-30T20:04:00"/>
    <n v="44"/>
    <n v="1"/>
    <x v="15"/>
    <x v="1"/>
    <x v="1"/>
    <m/>
    <n v="4000"/>
    <n v="4000"/>
    <n v="5"/>
    <e v="#REF!"/>
    <n v="2024"/>
    <s v="junio"/>
  </r>
  <r>
    <s v="090106202421-48"/>
    <n v="9"/>
    <d v="2024-06-01T00:00:00"/>
    <d v="1899-12-30T21:48:00"/>
    <n v="39"/>
    <n v="1"/>
    <x v="16"/>
    <x v="1"/>
    <x v="1"/>
    <m/>
    <n v="4000"/>
    <n v="4000"/>
    <n v="5"/>
    <e v="#REF!"/>
    <n v="2024"/>
    <s v="junio"/>
  </r>
  <r>
    <s v="090106202421-48"/>
    <n v="9"/>
    <d v="2024-06-01T00:00:00"/>
    <d v="1899-12-30T21:48:00"/>
    <n v="46"/>
    <n v="1"/>
    <x v="17"/>
    <x v="1"/>
    <x v="1"/>
    <m/>
    <n v="3000"/>
    <n v="3000"/>
    <n v="5"/>
    <e v="#REF!"/>
    <n v="2024"/>
    <s v="junio"/>
  </r>
  <r>
    <s v="090106202421-48"/>
    <n v="9"/>
    <d v="2024-06-01T00:00:00"/>
    <d v="1899-12-30T21:48:00"/>
    <n v="47"/>
    <n v="2"/>
    <x v="13"/>
    <x v="1"/>
    <x v="1"/>
    <m/>
    <n v="2000"/>
    <n v="4000"/>
    <n v="5"/>
    <e v="#REF!"/>
    <n v="2024"/>
    <s v="junio"/>
  </r>
  <r>
    <s v="090106202421-48"/>
    <n v="9"/>
    <d v="2024-06-01T00:00:00"/>
    <d v="1899-12-30T22:07:00"/>
    <n v="39"/>
    <n v="1"/>
    <x v="16"/>
    <x v="1"/>
    <x v="1"/>
    <m/>
    <n v="4000"/>
    <n v="4000"/>
    <n v="5"/>
    <e v="#REF!"/>
    <n v="2024"/>
    <s v="junio"/>
  </r>
  <r>
    <s v="090106202421-48"/>
    <n v="9"/>
    <d v="2024-06-01T00:00:00"/>
    <d v="1899-12-30T22:07:00"/>
    <n v="47"/>
    <n v="1"/>
    <x v="13"/>
    <x v="1"/>
    <x v="1"/>
    <m/>
    <n v="2000"/>
    <n v="2000"/>
    <n v="5"/>
    <e v="#REF!"/>
    <n v="2024"/>
    <s v="junio"/>
  </r>
  <r>
    <s v="020106202422-01"/>
    <n v="2"/>
    <d v="2024-06-01T00:00:00"/>
    <d v="1899-12-30T22:26:00"/>
    <n v="40"/>
    <n v="1"/>
    <x v="29"/>
    <x v="1"/>
    <x v="1"/>
    <m/>
    <n v="3500"/>
    <n v="3500"/>
    <n v="5"/>
    <e v="#REF!"/>
    <n v="2024"/>
    <s v="junio"/>
  </r>
  <r>
    <s v="100106202422-43"/>
    <n v="10"/>
    <d v="2024-06-01T00:00:00"/>
    <d v="1899-12-30T22:43:00"/>
    <n v="49"/>
    <n v="1"/>
    <x v="30"/>
    <x v="2"/>
    <x v="5"/>
    <m/>
    <n v="70000"/>
    <n v="70000"/>
    <n v="5"/>
    <e v="#REF!"/>
    <n v="2024"/>
    <s v="junio"/>
  </r>
  <r>
    <s v="100106202422-43"/>
    <n v="10"/>
    <d v="2024-06-01T00:00:00"/>
    <d v="1899-12-30T22:43:00"/>
    <n v="38"/>
    <n v="1"/>
    <x v="10"/>
    <x v="1"/>
    <x v="1"/>
    <m/>
    <n v="3000"/>
    <n v="3000"/>
    <n v="5"/>
    <e v="#REF!"/>
    <n v="2024"/>
    <s v="junio"/>
  </r>
  <r>
    <s v="120106202422-59"/>
    <n v="12"/>
    <d v="2024-06-01T00:00:00"/>
    <d v="1899-12-30T22:59:00"/>
    <n v="414"/>
    <n v="5"/>
    <x v="71"/>
    <x v="0"/>
    <x v="1"/>
    <m/>
    <n v="20000"/>
    <n v="100000"/>
    <n v="5"/>
    <e v="#REF!"/>
    <n v="2024"/>
    <s v="junio"/>
  </r>
  <r>
    <s v="120106202422-59"/>
    <n v="12"/>
    <d v="2024-06-01T00:00:00"/>
    <d v="1899-12-30T22:59:00"/>
    <n v="44"/>
    <n v="7"/>
    <x v="15"/>
    <x v="1"/>
    <x v="1"/>
    <m/>
    <n v="4000"/>
    <n v="28000"/>
    <n v="5"/>
    <e v="#REF!"/>
    <n v="2024"/>
    <s v="junio"/>
  </r>
  <r>
    <s v="120106202422-59"/>
    <n v="12"/>
    <d v="2024-06-01T00:00:00"/>
    <d v="1899-12-30T22:59:00"/>
    <n v="21"/>
    <n v="1"/>
    <x v="49"/>
    <x v="1"/>
    <x v="6"/>
    <m/>
    <n v="6000"/>
    <n v="6000"/>
    <n v="5"/>
    <e v="#REF!"/>
    <n v="2024"/>
    <s v="junio"/>
  </r>
  <r>
    <s v="010106202416-17"/>
    <n v="1"/>
    <d v="2024-06-01T00:00:00"/>
    <d v="1899-12-30T16:17:00"/>
    <n v="38"/>
    <n v="11"/>
    <x v="10"/>
    <x v="1"/>
    <x v="1"/>
    <m/>
    <n v="3000"/>
    <n v="33000"/>
    <n v="5"/>
    <e v="#REF!"/>
    <n v="2024"/>
    <s v="junio"/>
  </r>
  <r>
    <s v="010106202416-17"/>
    <n v="1"/>
    <d v="2024-06-01T00:00:00"/>
    <d v="1899-12-30T17:23:00"/>
    <n v="38"/>
    <n v="1"/>
    <x v="10"/>
    <x v="1"/>
    <x v="1"/>
    <m/>
    <n v="3000"/>
    <n v="3000"/>
    <n v="5"/>
    <e v="#REF!"/>
    <n v="2024"/>
    <s v="junio"/>
  </r>
  <r>
    <s v="010106202416-17"/>
    <n v="1"/>
    <d v="2024-06-01T00:00:00"/>
    <d v="1899-12-30T17:33:00"/>
    <n v="38"/>
    <n v="1"/>
    <x v="10"/>
    <x v="1"/>
    <x v="1"/>
    <m/>
    <n v="3000"/>
    <n v="3000"/>
    <n v="5"/>
    <e v="#REF!"/>
    <n v="2024"/>
    <s v="junio"/>
  </r>
  <r>
    <s v="010106202416-17"/>
    <n v="1"/>
    <d v="2024-06-01T00:00:00"/>
    <d v="1899-12-30T17:47:00"/>
    <n v="38"/>
    <n v="1"/>
    <x v="10"/>
    <x v="1"/>
    <x v="1"/>
    <m/>
    <n v="3000"/>
    <n v="3000"/>
    <n v="5"/>
    <e v="#REF!"/>
    <n v="2024"/>
    <s v="junio"/>
  </r>
  <r>
    <s v="030106202422-29"/>
    <n v="3"/>
    <d v="2024-06-01T00:00:00"/>
    <d v="1899-12-30T22:29:00"/>
    <n v="40"/>
    <n v="3"/>
    <x v="29"/>
    <x v="1"/>
    <x v="1"/>
    <m/>
    <n v="3500"/>
    <n v="10500"/>
    <n v="5"/>
    <e v="#REF!"/>
    <n v="2024"/>
    <s v="junio"/>
  </r>
  <r>
    <s v="030106202422-29"/>
    <n v="3"/>
    <d v="2024-06-01T00:00:00"/>
    <d v="1899-12-30T22:30:00"/>
    <n v="38"/>
    <n v="11"/>
    <x v="10"/>
    <x v="1"/>
    <x v="1"/>
    <m/>
    <n v="3000"/>
    <n v="33000"/>
    <n v="5"/>
    <e v="#REF!"/>
    <n v="2024"/>
    <s v="junio"/>
  </r>
  <r>
    <s v="030106202422-29"/>
    <n v="3"/>
    <d v="2024-06-01T00:00:00"/>
    <d v="1899-12-30T23:21:00"/>
    <n v="50"/>
    <n v="1"/>
    <x v="22"/>
    <x v="2"/>
    <x v="5"/>
    <m/>
    <n v="90000"/>
    <n v="90000"/>
    <n v="5"/>
    <e v="#REF!"/>
    <n v="2024"/>
    <s v="junio"/>
  </r>
  <r>
    <s v="050106202423-22"/>
    <n v="5"/>
    <d v="2024-06-01T00:00:00"/>
    <d v="1899-12-30T23:22:00"/>
    <n v="39"/>
    <n v="2"/>
    <x v="16"/>
    <x v="1"/>
    <x v="1"/>
    <m/>
    <n v="4000"/>
    <n v="8000"/>
    <n v="5"/>
    <e v="#REF!"/>
    <n v="2024"/>
    <s v="junio"/>
  </r>
  <r>
    <s v="060106202422-31"/>
    <n v="6"/>
    <d v="2024-06-01T00:00:00"/>
    <d v="1899-12-30T22:31:00"/>
    <n v="39"/>
    <n v="2"/>
    <x v="16"/>
    <x v="1"/>
    <x v="1"/>
    <m/>
    <n v="4000"/>
    <n v="8000"/>
    <n v="5"/>
    <e v="#REF!"/>
    <n v="2024"/>
    <s v="junio"/>
  </r>
  <r>
    <s v="060106202422-31"/>
    <n v="6"/>
    <d v="2024-06-01T00:00:00"/>
    <d v="1899-12-30T22:31:00"/>
    <n v="43"/>
    <n v="2"/>
    <x v="18"/>
    <x v="1"/>
    <x v="1"/>
    <m/>
    <n v="8000"/>
    <n v="16000"/>
    <n v="5"/>
    <e v="#REF!"/>
    <n v="2024"/>
    <s v="junio"/>
  </r>
  <r>
    <s v="060106202422-31"/>
    <n v="6"/>
    <d v="2024-06-01T00:00:00"/>
    <d v="1899-12-30T23:23:00"/>
    <n v="39"/>
    <n v="1"/>
    <x v="16"/>
    <x v="1"/>
    <x v="1"/>
    <m/>
    <n v="4000"/>
    <n v="4000"/>
    <n v="5"/>
    <e v="#REF!"/>
    <n v="2024"/>
    <s v="junio"/>
  </r>
  <r>
    <s v="060106202422-31"/>
    <n v="6"/>
    <d v="2024-06-01T00:00:00"/>
    <d v="1899-12-30T23:23:00"/>
    <n v="44"/>
    <n v="1"/>
    <x v="15"/>
    <x v="1"/>
    <x v="1"/>
    <m/>
    <n v="4000"/>
    <n v="4000"/>
    <n v="5"/>
    <e v="#REF!"/>
    <n v="2024"/>
    <s v="junio"/>
  </r>
  <r>
    <s v="090106202422-28"/>
    <n v="9"/>
    <d v="2024-06-01T00:00:00"/>
    <d v="1899-12-30T22:28:00"/>
    <n v="39"/>
    <n v="1"/>
    <x v="16"/>
    <x v="1"/>
    <x v="1"/>
    <m/>
    <n v="4000"/>
    <n v="4000"/>
    <n v="5"/>
    <e v="#REF!"/>
    <n v="2024"/>
    <s v="junio"/>
  </r>
  <r>
    <s v="090106202422-28"/>
    <n v="9"/>
    <d v="2024-06-01T00:00:00"/>
    <d v="1899-12-30T22:29:00"/>
    <n v="46"/>
    <n v="1"/>
    <x v="17"/>
    <x v="1"/>
    <x v="1"/>
    <m/>
    <n v="3000"/>
    <n v="3000"/>
    <n v="5"/>
    <e v="#REF!"/>
    <n v="2024"/>
    <s v="junio"/>
  </r>
  <r>
    <s v="090106202422-28"/>
    <n v="9"/>
    <d v="2024-06-01T00:00:00"/>
    <d v="1899-12-30T22:29:00"/>
    <n v="39"/>
    <n v="1"/>
    <x v="16"/>
    <x v="1"/>
    <x v="1"/>
    <m/>
    <n v="4000"/>
    <n v="4000"/>
    <n v="5"/>
    <e v="#REF!"/>
    <n v="2024"/>
    <s v="junio"/>
  </r>
  <r>
    <s v="090106202422-28"/>
    <n v="9"/>
    <d v="2024-06-01T00:00:00"/>
    <d v="1899-12-30T22:29:00"/>
    <n v="46"/>
    <n v="1"/>
    <x v="17"/>
    <x v="1"/>
    <x v="1"/>
    <m/>
    <n v="3000"/>
    <n v="3000"/>
    <n v="5"/>
    <e v="#REF!"/>
    <n v="2024"/>
    <s v="junio"/>
  </r>
  <r>
    <s v="090106202422-28"/>
    <n v="9"/>
    <d v="2024-06-01T00:00:00"/>
    <d v="1899-12-30T22:29:00"/>
    <n v="47"/>
    <n v="4"/>
    <x v="13"/>
    <x v="1"/>
    <x v="1"/>
    <m/>
    <n v="2000"/>
    <n v="8000"/>
    <n v="5"/>
    <e v="#REF!"/>
    <n v="2024"/>
    <s v="junio"/>
  </r>
  <r>
    <s v="090106202422-28"/>
    <n v="9"/>
    <d v="2024-06-01T00:00:00"/>
    <d v="1899-12-30T22:30:00"/>
    <n v="7"/>
    <n v="1"/>
    <x v="2"/>
    <x v="1"/>
    <x v="0"/>
    <m/>
    <n v="12000"/>
    <n v="12000"/>
    <n v="5"/>
    <e v="#REF!"/>
    <n v="2024"/>
    <s v="junio"/>
  </r>
  <r>
    <s v="160106202423-22"/>
    <n v="16"/>
    <d v="2024-06-01T00:00:00"/>
    <d v="1899-12-30T23:22:00"/>
    <n v="44"/>
    <n v="2"/>
    <x v="15"/>
    <x v="1"/>
    <x v="1"/>
    <m/>
    <n v="4000"/>
    <n v="8000"/>
    <n v="5"/>
    <e v="#REF!"/>
    <n v="2024"/>
    <s v="junio"/>
  </r>
  <r>
    <s v="010106202416-17"/>
    <n v="1"/>
    <d v="2024-06-02T00:00:00"/>
    <d v="1899-12-30T00:03:00"/>
    <n v="38"/>
    <n v="1"/>
    <x v="10"/>
    <x v="1"/>
    <x v="1"/>
    <m/>
    <n v="3000"/>
    <n v="3000"/>
    <n v="5"/>
    <e v="#REF!"/>
    <n v="2024"/>
    <s v="junio"/>
  </r>
  <r>
    <s v="010106202416-17"/>
    <n v="1"/>
    <d v="2024-06-02T00:00:00"/>
    <d v="1899-12-30T00:03:00"/>
    <n v="38"/>
    <n v="1"/>
    <x v="10"/>
    <x v="1"/>
    <x v="1"/>
    <m/>
    <n v="3000"/>
    <n v="3000"/>
    <n v="5"/>
    <e v="#REF!"/>
    <n v="2024"/>
    <s v="junio"/>
  </r>
  <r>
    <s v="010106202416-17"/>
    <n v="1"/>
    <d v="2024-06-02T00:00:00"/>
    <d v="1899-12-30T00:03:00"/>
    <n v="30"/>
    <n v="1"/>
    <x v="41"/>
    <x v="1"/>
    <x v="3"/>
    <m/>
    <n v="4000"/>
    <n v="4000"/>
    <n v="5"/>
    <e v="#REF!"/>
    <n v="2024"/>
    <s v="junio"/>
  </r>
  <r>
    <s v="060206202400-06"/>
    <n v="6"/>
    <d v="2024-06-02T00:00:00"/>
    <d v="1899-12-30T00:06:00"/>
    <n v="43"/>
    <n v="6"/>
    <x v="18"/>
    <x v="1"/>
    <x v="1"/>
    <m/>
    <n v="8000"/>
    <n v="48000"/>
    <n v="5"/>
    <e v="#REF!"/>
    <n v="2024"/>
    <s v="junio"/>
  </r>
  <r>
    <s v="060206202400-06"/>
    <n v="6"/>
    <d v="2024-06-02T00:00:00"/>
    <d v="1899-12-30T00:06:00"/>
    <n v="39"/>
    <n v="4"/>
    <x v="16"/>
    <x v="1"/>
    <x v="1"/>
    <m/>
    <n v="4000"/>
    <n v="16000"/>
    <n v="5"/>
    <e v="#REF!"/>
    <n v="2024"/>
    <s v="junio"/>
  </r>
  <r>
    <s v="050206202400-11"/>
    <n v="5"/>
    <d v="2024-06-02T00:00:00"/>
    <d v="1899-12-30T00:11:00"/>
    <n v="39"/>
    <n v="4"/>
    <x v="16"/>
    <x v="1"/>
    <x v="1"/>
    <m/>
    <n v="4000"/>
    <n v="16000"/>
    <n v="5"/>
    <e v="#REF!"/>
    <n v="2024"/>
    <s v="junio"/>
  </r>
  <r>
    <s v="090206202400-09"/>
    <n v="9"/>
    <d v="2024-06-02T00:00:00"/>
    <d v="1899-12-30T00:09:00"/>
    <n v="47"/>
    <n v="5"/>
    <x v="13"/>
    <x v="1"/>
    <x v="1"/>
    <m/>
    <n v="2000"/>
    <n v="10000"/>
    <n v="5"/>
    <e v="#REF!"/>
    <n v="2024"/>
    <s v="junio"/>
  </r>
  <r>
    <s v="090206202400-09"/>
    <n v="9"/>
    <d v="2024-06-02T00:00:00"/>
    <d v="1899-12-30T00:09:00"/>
    <n v="46"/>
    <n v="5"/>
    <x v="17"/>
    <x v="1"/>
    <x v="1"/>
    <m/>
    <n v="3000"/>
    <n v="15000"/>
    <n v="5"/>
    <e v="#REF!"/>
    <n v="2024"/>
    <s v="junio"/>
  </r>
  <r>
    <s v="090206202400-09"/>
    <n v="9"/>
    <d v="2024-06-02T00:00:00"/>
    <d v="1899-12-30T00:10:00"/>
    <n v="39"/>
    <n v="2"/>
    <x v="16"/>
    <x v="1"/>
    <x v="1"/>
    <m/>
    <n v="4000"/>
    <n v="8000"/>
    <n v="5"/>
    <e v="#REF!"/>
    <n v="2024"/>
    <s v="junio"/>
  </r>
  <r>
    <s v="090206202400-09"/>
    <n v="9"/>
    <d v="2024-06-02T00:00:00"/>
    <d v="1899-12-30T00:10:00"/>
    <n v="47"/>
    <n v="4"/>
    <x v="13"/>
    <x v="1"/>
    <x v="1"/>
    <m/>
    <n v="2000"/>
    <n v="8000"/>
    <n v="5"/>
    <e v="#REF!"/>
    <n v="2024"/>
    <s v="junio"/>
  </r>
  <r>
    <s v="090206202400-09"/>
    <n v="9"/>
    <d v="2024-06-02T00:00:00"/>
    <d v="1899-12-30T00:10:00"/>
    <n v="45"/>
    <n v="2"/>
    <x v="25"/>
    <x v="1"/>
    <x v="1"/>
    <m/>
    <n v="3000"/>
    <n v="6000"/>
    <n v="5"/>
    <e v="#REF!"/>
    <n v="2024"/>
    <s v="junio"/>
  </r>
  <r>
    <s v="090206202400-09"/>
    <n v="9"/>
    <d v="2024-06-02T00:00:00"/>
    <d v="1899-12-30T00:10:00"/>
    <n v="7"/>
    <n v="1"/>
    <x v="2"/>
    <x v="1"/>
    <x v="0"/>
    <m/>
    <n v="12000"/>
    <n v="12000"/>
    <n v="5"/>
    <e v="#REF!"/>
    <n v="2024"/>
    <s v="junio"/>
  </r>
  <r>
    <s v="010206202400-48"/>
    <n v="1"/>
    <d v="2024-06-02T00:00:00"/>
    <d v="1899-12-30T00:48:00"/>
    <n v="43"/>
    <n v="2"/>
    <x v="18"/>
    <x v="1"/>
    <x v="1"/>
    <m/>
    <n v="8000"/>
    <n v="16000"/>
    <n v="5"/>
    <e v="#REF!"/>
    <n v="2024"/>
    <s v="junio"/>
  </r>
  <r>
    <s v="160206202400-54"/>
    <n v="16"/>
    <d v="2024-06-02T00:00:00"/>
    <d v="1899-12-30T00:54:00"/>
    <n v="44"/>
    <n v="8"/>
    <x v="15"/>
    <x v="1"/>
    <x v="1"/>
    <m/>
    <n v="4000"/>
    <n v="32000"/>
    <n v="5"/>
    <e v="#REF!"/>
    <n v="2024"/>
    <s v="junio"/>
  </r>
  <r>
    <s v="090206202400-57"/>
    <n v="9"/>
    <d v="2024-06-02T00:00:00"/>
    <d v="1899-12-30T00:57:00"/>
    <n v="43"/>
    <n v="2"/>
    <x v="18"/>
    <x v="1"/>
    <x v="1"/>
    <m/>
    <n v="8000"/>
    <n v="16000"/>
    <n v="5"/>
    <e v="#REF!"/>
    <n v="2024"/>
    <s v="junio"/>
  </r>
  <r>
    <s v="030206202402-06"/>
    <n v="3"/>
    <d v="2024-06-02T00:00:00"/>
    <d v="1899-12-30T02:06:00"/>
    <n v="38"/>
    <n v="9"/>
    <x v="10"/>
    <x v="1"/>
    <x v="1"/>
    <m/>
    <n v="3000"/>
    <n v="27000"/>
    <n v="5"/>
    <e v="#REF!"/>
    <n v="2024"/>
    <s v="junio"/>
  </r>
  <r>
    <s v="030206202402-06"/>
    <n v="3"/>
    <d v="2024-06-02T00:00:00"/>
    <d v="1899-12-30T02:06:00"/>
    <n v="29"/>
    <n v="2"/>
    <x v="6"/>
    <x v="1"/>
    <x v="3"/>
    <m/>
    <n v="2000"/>
    <n v="4000"/>
    <n v="5"/>
    <e v="#REF!"/>
    <n v="2024"/>
    <s v="junio"/>
  </r>
  <r>
    <s v="010206202402-12"/>
    <n v="1"/>
    <d v="2024-06-02T00:00:00"/>
    <d v="1899-12-30T02:12:00"/>
    <n v="38"/>
    <n v="11"/>
    <x v="10"/>
    <x v="1"/>
    <x v="1"/>
    <m/>
    <n v="3000"/>
    <n v="33000"/>
    <n v="5"/>
    <e v="#REF!"/>
    <n v="2024"/>
    <s v="junio"/>
  </r>
  <r>
    <s v="010206202402-12"/>
    <n v="1"/>
    <d v="2024-06-02T00:00:00"/>
    <d v="1899-12-30T02:12:00"/>
    <n v="40"/>
    <n v="4"/>
    <x v="29"/>
    <x v="1"/>
    <x v="1"/>
    <m/>
    <n v="3500"/>
    <n v="14000"/>
    <n v="5"/>
    <e v="#REF!"/>
    <n v="2024"/>
    <s v="junio"/>
  </r>
  <r>
    <s v="010206202402-12"/>
    <n v="1"/>
    <d v="2024-06-02T00:00:00"/>
    <d v="1899-12-30T02:12:00"/>
    <n v="43"/>
    <n v="6"/>
    <x v="18"/>
    <x v="1"/>
    <x v="1"/>
    <m/>
    <n v="8000"/>
    <n v="48000"/>
    <n v="5"/>
    <e v="#REF!"/>
    <n v="2024"/>
    <s v="junio"/>
  </r>
  <r>
    <s v="010206202402-12"/>
    <n v="1"/>
    <d v="2024-06-02T00:00:00"/>
    <d v="1899-12-30T02:13:00"/>
    <n v="47"/>
    <n v="1"/>
    <x v="13"/>
    <x v="1"/>
    <x v="1"/>
    <m/>
    <n v="2000"/>
    <n v="2000"/>
    <n v="5"/>
    <e v="#REF!"/>
    <n v="2024"/>
    <s v="junio"/>
  </r>
  <r>
    <s v="010206202402-12"/>
    <n v="1"/>
    <d v="2024-06-02T00:00:00"/>
    <d v="1899-12-30T02:13:00"/>
    <n v="50"/>
    <n v="2"/>
    <x v="22"/>
    <x v="2"/>
    <x v="5"/>
    <m/>
    <n v="90000"/>
    <n v="180000"/>
    <n v="5"/>
    <e v="#REF!"/>
    <n v="2024"/>
    <s v="junio"/>
  </r>
  <r>
    <s v="010206202402-12"/>
    <n v="1"/>
    <d v="2024-06-02T00:00:00"/>
    <d v="1899-12-30T02:13:00"/>
    <n v="49"/>
    <n v="1"/>
    <x v="30"/>
    <x v="2"/>
    <x v="5"/>
    <m/>
    <n v="70000"/>
    <n v="70000"/>
    <n v="5"/>
    <e v="#REF!"/>
    <n v="2024"/>
    <s v="junio"/>
  </r>
  <r>
    <s v="010206202402-12"/>
    <n v="1"/>
    <d v="2024-06-02T00:00:00"/>
    <d v="1899-12-30T02:22:00"/>
    <n v="32"/>
    <n v="1"/>
    <x v="34"/>
    <x v="1"/>
    <x v="3"/>
    <m/>
    <n v="10000"/>
    <n v="10000"/>
    <n v="5"/>
    <e v="#REF!"/>
    <n v="2024"/>
    <s v="junio"/>
  </r>
  <r>
    <s v="090906202421-17"/>
    <n v="9"/>
    <d v="2024-06-09T00:00:00"/>
    <d v="1899-12-30T21:17:00"/>
    <n v="32"/>
    <n v="2"/>
    <x v="34"/>
    <x v="1"/>
    <x v="3"/>
    <m/>
    <n v="10000"/>
    <n v="20000"/>
    <n v="5"/>
    <e v="#REF!"/>
    <n v="2024"/>
    <s v="junio"/>
  </r>
  <r>
    <s v="090906202421-17"/>
    <n v="9"/>
    <d v="2024-06-09T00:00:00"/>
    <d v="1899-12-30T21:17:00"/>
    <n v="50"/>
    <n v="1"/>
    <x v="22"/>
    <x v="2"/>
    <x v="5"/>
    <m/>
    <n v="90000"/>
    <n v="90000"/>
    <n v="5"/>
    <e v="#REF!"/>
    <n v="2024"/>
    <s v="junio"/>
  </r>
  <r>
    <s v="181006202401-15"/>
    <n v="18"/>
    <d v="2024-06-10T00:00:00"/>
    <d v="1899-12-30T01:15:00"/>
    <n v="3"/>
    <n v="2"/>
    <x v="26"/>
    <x v="1"/>
    <x v="0"/>
    <m/>
    <n v="16000"/>
    <n v="32000"/>
    <n v="5"/>
    <e v="#REF!"/>
    <n v="2024"/>
    <s v="junio"/>
  </r>
  <r>
    <s v="090906202423-01"/>
    <n v="9"/>
    <d v="2024-06-09T00:00:00"/>
    <d v="1899-12-30T23:01:00"/>
    <n v="59"/>
    <n v="1"/>
    <x v="69"/>
    <x v="2"/>
    <x v="7"/>
    <m/>
    <n v="130000"/>
    <n v="130000"/>
    <n v="5"/>
    <e v="#REF!"/>
    <n v="2024"/>
    <s v="junio"/>
  </r>
  <r>
    <s v="090906202423-01"/>
    <n v="9"/>
    <d v="2024-06-09T00:00:00"/>
    <d v="1899-12-30T23:03:00"/>
    <n v="34"/>
    <n v="1"/>
    <x v="38"/>
    <x v="1"/>
    <x v="3"/>
    <m/>
    <n v="10000"/>
    <n v="10000"/>
    <n v="5"/>
    <e v="#REF!"/>
    <n v="2024"/>
    <s v="junio"/>
  </r>
  <r>
    <s v="090906202423-01"/>
    <n v="9"/>
    <d v="2024-06-09T00:00:00"/>
    <d v="1899-12-30T23:03:00"/>
    <n v="30"/>
    <n v="1"/>
    <x v="41"/>
    <x v="1"/>
    <x v="3"/>
    <m/>
    <n v="4000"/>
    <n v="4000"/>
    <n v="5"/>
    <e v="#REF!"/>
    <n v="2024"/>
    <s v="junio"/>
  </r>
  <r>
    <s v="090906202423-01"/>
    <n v="9"/>
    <d v="2024-06-09T00:00:00"/>
    <d v="1899-12-30T23:35:00"/>
    <n v="42"/>
    <n v="1"/>
    <x v="3"/>
    <x v="1"/>
    <x v="1"/>
    <m/>
    <n v="5000"/>
    <n v="5000"/>
    <n v="5"/>
    <e v="#REF!"/>
    <n v="2024"/>
    <s v="junio"/>
  </r>
  <r>
    <s v="090906202423-01"/>
    <n v="9"/>
    <d v="2024-06-09T00:00:00"/>
    <d v="1899-12-30T23:58:00"/>
    <n v="30"/>
    <n v="1"/>
    <x v="41"/>
    <x v="1"/>
    <x v="3"/>
    <m/>
    <n v="4000"/>
    <n v="4000"/>
    <n v="5"/>
    <e v="#REF!"/>
    <n v="2024"/>
    <s v="junio"/>
  </r>
  <r>
    <s v="090906202423-01"/>
    <n v="9"/>
    <d v="2024-06-10T00:00:00"/>
    <d v="1899-12-30T00:11:00"/>
    <n v="42"/>
    <n v="1"/>
    <x v="3"/>
    <x v="1"/>
    <x v="1"/>
    <m/>
    <n v="5000"/>
    <n v="5000"/>
    <n v="5"/>
    <e v="#REF!"/>
    <n v="2024"/>
    <s v="junio"/>
  </r>
  <r>
    <s v="090906202423-01"/>
    <n v="9"/>
    <d v="2024-06-10T00:00:00"/>
    <d v="1899-12-30T00:11:00"/>
    <n v="53"/>
    <n v="1"/>
    <x v="20"/>
    <x v="2"/>
    <x v="5"/>
    <m/>
    <n v="75000"/>
    <n v="75000"/>
    <n v="5"/>
    <e v="#REF!"/>
    <n v="2024"/>
    <s v="junio"/>
  </r>
  <r>
    <s v="090906202423-01"/>
    <n v="9"/>
    <d v="2024-06-10T00:00:00"/>
    <d v="1899-12-30T02:30:00"/>
    <n v="34"/>
    <n v="1"/>
    <x v="38"/>
    <x v="1"/>
    <x v="3"/>
    <m/>
    <n v="10000"/>
    <n v="10000"/>
    <n v="5"/>
    <e v="#REF!"/>
    <n v="2024"/>
    <s v="junio"/>
  </r>
  <r>
    <s v="090906202423-01"/>
    <n v="9"/>
    <d v="2024-06-10T00:00:00"/>
    <d v="1899-12-30T02:30:00"/>
    <n v="42"/>
    <n v="2"/>
    <x v="3"/>
    <x v="1"/>
    <x v="1"/>
    <m/>
    <n v="5000"/>
    <n v="10000"/>
    <n v="5"/>
    <e v="#REF!"/>
    <n v="2024"/>
    <s v="junio"/>
  </r>
  <r>
    <s v="090906202423-01"/>
    <n v="9"/>
    <d v="2024-06-10T00:00:00"/>
    <d v="1899-12-30T02:31:00"/>
    <n v="30"/>
    <n v="1"/>
    <x v="41"/>
    <x v="1"/>
    <x v="3"/>
    <m/>
    <n v="4000"/>
    <n v="4000"/>
    <n v="5"/>
    <e v="#REF!"/>
    <n v="2024"/>
    <s v="junio"/>
  </r>
  <r>
    <s v="170906202421-18"/>
    <n v="17"/>
    <d v="2024-06-09T00:00:00"/>
    <d v="1899-12-30T21:18:00"/>
    <n v="38"/>
    <n v="1"/>
    <x v="10"/>
    <x v="1"/>
    <x v="1"/>
    <m/>
    <n v="3000"/>
    <n v="3000"/>
    <n v="5"/>
    <e v="#REF!"/>
    <n v="2024"/>
    <s v="junio"/>
  </r>
  <r>
    <s v="170906202421-18"/>
    <n v="17"/>
    <d v="2024-06-09T00:00:00"/>
    <d v="1899-12-30T21:18:00"/>
    <n v="40"/>
    <n v="1"/>
    <x v="29"/>
    <x v="1"/>
    <x v="1"/>
    <m/>
    <n v="3500"/>
    <n v="3500"/>
    <n v="5"/>
    <e v="#REF!"/>
    <n v="2024"/>
    <s v="junio"/>
  </r>
  <r>
    <s v="170906202421-18"/>
    <n v="17"/>
    <d v="2024-06-09T00:00:00"/>
    <d v="1899-12-30T21:52:00"/>
    <n v="38"/>
    <n v="4"/>
    <x v="10"/>
    <x v="1"/>
    <x v="1"/>
    <m/>
    <n v="3000"/>
    <n v="12000"/>
    <n v="5"/>
    <e v="#REF!"/>
    <n v="2024"/>
    <s v="junio"/>
  </r>
  <r>
    <s v="170906202421-18"/>
    <n v="17"/>
    <d v="2024-06-09T00:00:00"/>
    <d v="1899-12-30T21:53:00"/>
    <n v="38"/>
    <n v="4"/>
    <x v="10"/>
    <x v="1"/>
    <x v="1"/>
    <m/>
    <n v="3000"/>
    <n v="12000"/>
    <n v="5"/>
    <e v="#REF!"/>
    <n v="2024"/>
    <s v="junio"/>
  </r>
  <r>
    <s v="090906202423-01"/>
    <n v="9"/>
    <d v="2024-06-10T00:00:00"/>
    <d v="1899-12-30T02:31:00"/>
    <n v="29"/>
    <n v="1"/>
    <x v="6"/>
    <x v="1"/>
    <x v="3"/>
    <m/>
    <n v="2000"/>
    <n v="2000"/>
    <n v="5"/>
    <e v="#REF!"/>
    <n v="2024"/>
    <s v="junio"/>
  </r>
  <r>
    <s v="171006202402-52"/>
    <n v="17"/>
    <d v="2024-06-10T00:00:00"/>
    <d v="1899-12-30T02:52:00"/>
    <n v="38"/>
    <n v="6"/>
    <x v="10"/>
    <x v="1"/>
    <x v="1"/>
    <m/>
    <n v="3000"/>
    <n v="18000"/>
    <n v="5"/>
    <e v="#REF!"/>
    <n v="2024"/>
    <s v="junio"/>
  </r>
  <r>
    <s v="171006202402-53"/>
    <n v="17"/>
    <d v="2024-06-10T00:00:00"/>
    <d v="1899-12-30T02:53:00"/>
    <n v="38"/>
    <n v="6"/>
    <x v="10"/>
    <x v="1"/>
    <x v="1"/>
    <m/>
    <n v="3000"/>
    <n v="18000"/>
    <n v="5"/>
    <e v="#REF!"/>
    <n v="2024"/>
    <s v="junio"/>
  </r>
  <r>
    <s v="171006202402-53"/>
    <n v="17"/>
    <d v="2024-06-10T00:00:00"/>
    <d v="1899-12-30T02:53:00"/>
    <n v="40"/>
    <n v="1"/>
    <x v="29"/>
    <x v="1"/>
    <x v="1"/>
    <m/>
    <n v="3500"/>
    <n v="3500"/>
    <n v="5"/>
    <e v="#REF!"/>
    <n v="2024"/>
    <s v="junio"/>
  </r>
  <r>
    <s v="171006202402-53"/>
    <n v="17"/>
    <d v="2024-06-10T00:00:00"/>
    <d v="1899-12-30T02:53:00"/>
    <n v="42"/>
    <n v="1"/>
    <x v="3"/>
    <x v="1"/>
    <x v="1"/>
    <m/>
    <n v="5000"/>
    <n v="5000"/>
    <n v="5"/>
    <e v="#REF!"/>
    <n v="2024"/>
    <s v="junio"/>
  </r>
  <r>
    <s v="021006202400-20"/>
    <n v="2"/>
    <d v="2024-06-10T00:00:00"/>
    <d v="1899-12-30T00:20:00"/>
    <n v="21"/>
    <n v="1"/>
    <x v="49"/>
    <x v="1"/>
    <x v="6"/>
    <m/>
    <n v="6000"/>
    <n v="6000"/>
    <n v="5"/>
    <e v="#REF!"/>
    <n v="2024"/>
    <s v="junio"/>
  </r>
  <r>
    <s v="021006202400-20"/>
    <n v="2"/>
    <d v="2024-06-10T00:00:00"/>
    <d v="1899-12-30T00:20:00"/>
    <n v="29"/>
    <n v="1"/>
    <x v="6"/>
    <x v="1"/>
    <x v="3"/>
    <m/>
    <n v="2000"/>
    <n v="2000"/>
    <n v="5"/>
    <e v="#REF!"/>
    <n v="2024"/>
    <s v="junio"/>
  </r>
  <r>
    <s v="091006202402-55"/>
    <n v="9"/>
    <d v="2024-06-10T00:00:00"/>
    <d v="1899-12-30T02:55:00"/>
    <n v="38"/>
    <n v="10"/>
    <x v="10"/>
    <x v="1"/>
    <x v="1"/>
    <m/>
    <n v="3000"/>
    <n v="30000"/>
    <n v="5"/>
    <e v="#REF!"/>
    <n v="2024"/>
    <s v="junio"/>
  </r>
  <r>
    <s v="101006202402-56"/>
    <n v="10"/>
    <d v="2024-06-10T00:00:00"/>
    <d v="1899-12-30T02:56:00"/>
    <n v="40"/>
    <n v="6"/>
    <x v="29"/>
    <x v="1"/>
    <x v="1"/>
    <m/>
    <n v="3500"/>
    <n v="21000"/>
    <n v="5"/>
    <e v="#REF!"/>
    <n v="2024"/>
    <s v="junio"/>
  </r>
  <r>
    <s v="051006202401-27"/>
    <n v="5"/>
    <d v="2024-06-10T00:00:00"/>
    <d v="1899-12-30T01:27:00"/>
    <n v="50"/>
    <n v="1"/>
    <x v="22"/>
    <x v="2"/>
    <x v="5"/>
    <m/>
    <n v="90000"/>
    <n v="90000"/>
    <n v="5"/>
    <e v="#REF!"/>
    <n v="2024"/>
    <s v="junio"/>
  </r>
  <r>
    <s v="051006202401-27"/>
    <n v="5"/>
    <d v="2024-06-10T00:00:00"/>
    <d v="1899-12-30T02:58:00"/>
    <n v="39"/>
    <n v="1"/>
    <x v="16"/>
    <x v="1"/>
    <x v="1"/>
    <m/>
    <n v="4000"/>
    <n v="4000"/>
    <n v="5"/>
    <e v="#REF!"/>
    <n v="2024"/>
    <s v="junio"/>
  </r>
  <r>
    <s v="051006202401-27"/>
    <n v="5"/>
    <d v="2024-06-10T00:00:00"/>
    <d v="1899-12-30T02:58:00"/>
    <n v="47"/>
    <n v="1"/>
    <x v="13"/>
    <x v="1"/>
    <x v="1"/>
    <m/>
    <n v="2000"/>
    <n v="2000"/>
    <n v="5"/>
    <e v="#REF!"/>
    <n v="2024"/>
    <s v="junio"/>
  </r>
  <r>
    <s v="051006202401-27"/>
    <n v="5"/>
    <d v="2024-06-10T00:00:00"/>
    <d v="1899-12-30T02:58:00"/>
    <n v="29"/>
    <n v="1"/>
    <x v="6"/>
    <x v="1"/>
    <x v="3"/>
    <m/>
    <n v="2000"/>
    <n v="2000"/>
    <n v="5"/>
    <e v="#REF!"/>
    <n v="2024"/>
    <s v="junio"/>
  </r>
  <r>
    <s v="041006202418-31"/>
    <n v="4"/>
    <d v="2024-06-10T00:00:00"/>
    <d v="1899-12-30T18:31:00"/>
    <n v="20"/>
    <n v="1"/>
    <x v="24"/>
    <x v="1"/>
    <x v="2"/>
    <m/>
    <n v="10000"/>
    <n v="10000"/>
    <n v="5"/>
    <e v="#REF!"/>
    <n v="2024"/>
    <s v="junio"/>
  </r>
  <r>
    <s v="041006202418-48"/>
    <n v="4"/>
    <d v="2024-06-10T00:00:00"/>
    <d v="1899-12-30T18:48:00"/>
    <n v="40"/>
    <n v="1"/>
    <x v="29"/>
    <x v="1"/>
    <x v="1"/>
    <m/>
    <n v="3500"/>
    <n v="3500"/>
    <n v="5"/>
    <e v="#REF!"/>
    <n v="2024"/>
    <s v="junio"/>
  </r>
  <r>
    <s v="091006202418-05"/>
    <n v="9"/>
    <d v="2024-06-10T00:00:00"/>
    <d v="1899-12-30T18:05:00"/>
    <n v="414"/>
    <n v="3"/>
    <x v="71"/>
    <x v="0"/>
    <x v="1"/>
    <m/>
    <n v="20000"/>
    <n v="60000"/>
    <n v="5"/>
    <e v="#REF!"/>
    <n v="2024"/>
    <s v="junio"/>
  </r>
  <r>
    <s v="091006202418-05"/>
    <n v="9"/>
    <d v="2024-06-10T00:00:00"/>
    <d v="1899-12-30T18:14:00"/>
    <n v="414"/>
    <n v="1"/>
    <x v="71"/>
    <x v="0"/>
    <x v="1"/>
    <m/>
    <n v="20000"/>
    <n v="20000"/>
    <n v="5"/>
    <e v="#REF!"/>
    <n v="2024"/>
    <s v="junio"/>
  </r>
  <r>
    <s v="091006202418-05"/>
    <n v="9"/>
    <d v="2024-06-10T00:00:00"/>
    <d v="1899-12-30T18:47:00"/>
    <n v="414"/>
    <n v="1"/>
    <x v="71"/>
    <x v="0"/>
    <x v="1"/>
    <m/>
    <n v="20000"/>
    <n v="20000"/>
    <n v="5"/>
    <e v="#REF!"/>
    <n v="2024"/>
    <s v="junio"/>
  </r>
  <r>
    <s v="101006202418-06"/>
    <n v="10"/>
    <d v="2024-06-10T00:00:00"/>
    <d v="1899-12-30T18:06:00"/>
    <n v="66"/>
    <n v="1"/>
    <x v="59"/>
    <x v="2"/>
    <x v="4"/>
    <m/>
    <n v="260000"/>
    <n v="260000"/>
    <n v="5"/>
    <e v="#REF!"/>
    <n v="2024"/>
    <s v="junio"/>
  </r>
  <r>
    <s v="101006202418-06"/>
    <n v="10"/>
    <d v="2024-06-10T00:00:00"/>
    <d v="1899-12-30T18:06:00"/>
    <n v="30"/>
    <n v="1"/>
    <x v="41"/>
    <x v="1"/>
    <x v="3"/>
    <m/>
    <n v="4000"/>
    <n v="4000"/>
    <n v="5"/>
    <e v="#REF!"/>
    <n v="2024"/>
    <s v="junio"/>
  </r>
  <r>
    <s v="101006202418-06"/>
    <n v="10"/>
    <d v="2024-06-10T00:00:00"/>
    <d v="1899-12-30T18:10:00"/>
    <n v="30"/>
    <n v="1"/>
    <x v="41"/>
    <x v="1"/>
    <x v="3"/>
    <m/>
    <n v="4000"/>
    <n v="4000"/>
    <n v="5"/>
    <e v="#REF!"/>
    <n v="2024"/>
    <s v="junio"/>
  </r>
  <r>
    <s v="111006202418-15"/>
    <n v="11"/>
    <d v="2024-06-10T00:00:00"/>
    <d v="1899-12-30T18:15:00"/>
    <n v="414"/>
    <n v="1"/>
    <x v="71"/>
    <x v="0"/>
    <x v="1"/>
    <m/>
    <n v="20000"/>
    <n v="20000"/>
    <n v="5"/>
    <e v="#REF!"/>
    <n v="2024"/>
    <s v="junio"/>
  </r>
  <r>
    <s v="041006202418-48"/>
    <n v="4"/>
    <d v="2024-06-10T00:00:00"/>
    <d v="1899-12-30T18:48:00"/>
    <n v="30"/>
    <n v="1"/>
    <x v="41"/>
    <x v="1"/>
    <x v="3"/>
    <m/>
    <n v="4000"/>
    <n v="4000"/>
    <n v="5"/>
    <e v="#REF!"/>
    <n v="2024"/>
    <s v="junio"/>
  </r>
  <r>
    <s v="171006202419-19"/>
    <n v="17"/>
    <d v="2024-06-10T00:00:00"/>
    <d v="1899-12-30T19:19:00"/>
    <n v="15"/>
    <n v="2"/>
    <x v="4"/>
    <x v="1"/>
    <x v="2"/>
    <m/>
    <n v="12000"/>
    <n v="24000"/>
    <n v="5"/>
    <e v="#REF!"/>
    <n v="2024"/>
    <s v="junio"/>
  </r>
  <r>
    <s v="091006202419-39"/>
    <n v="9"/>
    <d v="2024-06-10T00:00:00"/>
    <d v="1899-12-30T19:39:00"/>
    <n v="414"/>
    <n v="6"/>
    <x v="71"/>
    <x v="0"/>
    <x v="1"/>
    <m/>
    <n v="20000"/>
    <n v="120000"/>
    <n v="5"/>
    <e v="#REF!"/>
    <n v="2024"/>
    <s v="junio"/>
  </r>
  <r>
    <s v="101006202419-47"/>
    <n v="10"/>
    <d v="2024-06-10T00:00:00"/>
    <d v="1899-12-30T19:47:00"/>
    <n v="30"/>
    <n v="4"/>
    <x v="41"/>
    <x v="1"/>
    <x v="3"/>
    <m/>
    <n v="4000"/>
    <n v="16000"/>
    <n v="5"/>
    <e v="#REF!"/>
    <n v="2024"/>
    <s v="junio"/>
  </r>
  <r>
    <s v="101006202419-47"/>
    <n v="10"/>
    <d v="2024-06-10T00:00:00"/>
    <d v="1899-12-30T19:47:00"/>
    <n v="66"/>
    <n v="1"/>
    <x v="59"/>
    <x v="2"/>
    <x v="4"/>
    <m/>
    <n v="260000"/>
    <n v="260000"/>
    <n v="5"/>
    <e v="#REF!"/>
    <n v="2024"/>
    <s v="junio"/>
  </r>
  <r>
    <s v="101006202419-47"/>
    <n v="10"/>
    <d v="2024-06-10T00:00:00"/>
    <d v="1899-12-30T19:47:00"/>
    <n v="40"/>
    <n v="1"/>
    <x v="29"/>
    <x v="1"/>
    <x v="1"/>
    <m/>
    <n v="3500"/>
    <n v="3500"/>
    <n v="5"/>
    <e v="#REF!"/>
    <n v="2024"/>
    <s v="junio"/>
  </r>
  <r>
    <s v="031006202418-14"/>
    <n v="3"/>
    <d v="2024-06-10T00:00:00"/>
    <d v="1899-12-30T19:47:00"/>
    <n v="15"/>
    <n v="1"/>
    <x v="4"/>
    <x v="1"/>
    <x v="2"/>
    <m/>
    <n v="12000"/>
    <n v="12000"/>
    <n v="5"/>
    <e v="#REF!"/>
    <n v="2024"/>
    <s v="junio"/>
  </r>
  <r>
    <s v="031006202418-14"/>
    <n v="3"/>
    <d v="2024-06-10T00:00:00"/>
    <d v="1899-12-30T19:47:00"/>
    <n v="18"/>
    <n v="1"/>
    <x v="37"/>
    <x v="1"/>
    <x v="2"/>
    <m/>
    <n v="12000"/>
    <n v="12000"/>
    <n v="5"/>
    <e v="#REF!"/>
    <n v="2024"/>
    <s v="junio"/>
  </r>
  <r>
    <s v="021006202422-43"/>
    <n v="2"/>
    <d v="2024-06-10T00:00:00"/>
    <d v="1899-12-30T22:43:00"/>
    <n v="40"/>
    <n v="3"/>
    <x v="29"/>
    <x v="1"/>
    <x v="1"/>
    <m/>
    <n v="3500"/>
    <n v="10500"/>
    <n v="5"/>
    <e v="#REF!"/>
    <n v="2024"/>
    <s v="junio"/>
  </r>
  <r>
    <s v="021006202422-43"/>
    <n v="2"/>
    <d v="2024-06-10T00:00:00"/>
    <d v="1899-12-30T22:43:00"/>
    <n v="38"/>
    <n v="5"/>
    <x v="10"/>
    <x v="1"/>
    <x v="1"/>
    <m/>
    <n v="3000"/>
    <n v="15000"/>
    <n v="5"/>
    <e v="#REF!"/>
    <n v="2024"/>
    <s v="junio"/>
  </r>
  <r>
    <s v="011006202422-45"/>
    <n v="1"/>
    <d v="2024-06-10T00:00:00"/>
    <d v="1899-12-30T22:45:00"/>
    <n v="414"/>
    <n v="1"/>
    <x v="71"/>
    <x v="0"/>
    <x v="1"/>
    <m/>
    <n v="20000"/>
    <n v="20000"/>
    <n v="5"/>
    <e v="#REF!"/>
    <n v="2024"/>
    <s v="junio"/>
  </r>
  <r>
    <s v="031006202422-46"/>
    <n v="3"/>
    <d v="2024-06-10T00:00:00"/>
    <d v="1899-12-30T22:46:00"/>
    <n v="20"/>
    <n v="2"/>
    <x v="24"/>
    <x v="1"/>
    <x v="2"/>
    <m/>
    <n v="10000"/>
    <n v="20000"/>
    <n v="5"/>
    <e v="#REF!"/>
    <n v="2024"/>
    <s v="junio"/>
  </r>
  <r>
    <s v="041006202422-47"/>
    <n v="4"/>
    <d v="2024-06-10T00:00:00"/>
    <d v="1899-12-30T22:47:00"/>
    <n v="47"/>
    <n v="1"/>
    <x v="13"/>
    <x v="1"/>
    <x v="1"/>
    <m/>
    <n v="2000"/>
    <n v="2000"/>
    <n v="5"/>
    <e v="#REF!"/>
    <n v="2024"/>
    <s v="junio"/>
  </r>
  <r>
    <s v="041006202422-47"/>
    <n v="4"/>
    <d v="2024-06-10T00:00:00"/>
    <d v="1899-12-30T22:47:00"/>
    <n v="32"/>
    <n v="1"/>
    <x v="34"/>
    <x v="1"/>
    <x v="3"/>
    <m/>
    <n v="10000"/>
    <n v="10000"/>
    <n v="5"/>
    <e v="#REF!"/>
    <n v="2024"/>
    <s v="junio"/>
  </r>
  <r>
    <s v="041006202422-47"/>
    <n v="4"/>
    <d v="2024-06-10T00:00:00"/>
    <d v="1899-12-30T22:47:00"/>
    <n v="414"/>
    <n v="4"/>
    <x v="71"/>
    <x v="0"/>
    <x v="1"/>
    <m/>
    <n v="20000"/>
    <n v="80000"/>
    <n v="5"/>
    <e v="#REF!"/>
    <n v="2024"/>
    <s v="junio"/>
  </r>
  <r>
    <s v="041006202422-47"/>
    <n v="4"/>
    <d v="2024-06-10T00:00:00"/>
    <d v="1899-12-30T22:48:00"/>
    <n v="38"/>
    <n v="1"/>
    <x v="10"/>
    <x v="1"/>
    <x v="1"/>
    <m/>
    <n v="3000"/>
    <n v="3000"/>
    <n v="5"/>
    <e v="#REF!"/>
    <n v="2024"/>
    <s v="junio"/>
  </r>
  <r>
    <s v="041006202422-51"/>
    <n v="4"/>
    <d v="2024-06-10T00:00:00"/>
    <d v="1899-12-30T22:51:00"/>
    <n v="15"/>
    <n v="1"/>
    <x v="4"/>
    <x v="1"/>
    <x v="2"/>
    <m/>
    <n v="12000"/>
    <n v="12000"/>
    <n v="5"/>
    <e v="#REF!"/>
    <n v="2024"/>
    <s v="junio"/>
  </r>
  <r>
    <s v="111006202422-52"/>
    <n v="11"/>
    <d v="2024-06-10T00:00:00"/>
    <d v="1899-12-30T22:52:00"/>
    <n v="40"/>
    <n v="1"/>
    <x v="29"/>
    <x v="1"/>
    <x v="1"/>
    <m/>
    <n v="3500"/>
    <n v="3500"/>
    <n v="5"/>
    <e v="#REF!"/>
    <n v="2024"/>
    <s v="junio"/>
  </r>
  <r>
    <s v="021006202422-53"/>
    <n v="2"/>
    <d v="2024-06-10T00:00:00"/>
    <d v="1899-12-30T22:53:00"/>
    <n v="39"/>
    <n v="1"/>
    <x v="16"/>
    <x v="1"/>
    <x v="1"/>
    <m/>
    <n v="4000"/>
    <n v="4000"/>
    <n v="5"/>
    <e v="#REF!"/>
    <n v="2024"/>
    <s v="junio"/>
  </r>
  <r>
    <s v="021006202422-53"/>
    <n v="2"/>
    <d v="2024-06-10T00:00:00"/>
    <d v="1899-12-30T22:53:00"/>
    <n v="44"/>
    <n v="1"/>
    <x v="15"/>
    <x v="1"/>
    <x v="1"/>
    <m/>
    <n v="4000"/>
    <n v="4000"/>
    <n v="5"/>
    <e v="#REF!"/>
    <n v="2024"/>
    <s v="junio"/>
  </r>
  <r>
    <s v="041006202422-53"/>
    <n v="4"/>
    <d v="2024-06-10T00:00:00"/>
    <d v="1899-12-30T22:53:00"/>
    <n v="414"/>
    <n v="1"/>
    <x v="71"/>
    <x v="0"/>
    <x v="1"/>
    <m/>
    <n v="20000"/>
    <n v="20000"/>
    <n v="5"/>
    <e v="#REF!"/>
    <n v="2024"/>
    <s v="junio"/>
  </r>
  <r>
    <s v="031006202422-55"/>
    <n v="3"/>
    <d v="2024-06-10T00:00:00"/>
    <d v="1899-12-30T22:55:00"/>
    <n v="414"/>
    <n v="1"/>
    <x v="71"/>
    <x v="0"/>
    <x v="1"/>
    <m/>
    <n v="20000"/>
    <n v="20000"/>
    <n v="5"/>
    <e v="#REF!"/>
    <n v="2024"/>
    <s v="junio"/>
  </r>
  <r>
    <s v="041006202423-03"/>
    <n v="4"/>
    <d v="2024-06-10T00:00:00"/>
    <d v="1899-12-30T23:03:00"/>
    <n v="420"/>
    <n v="1"/>
    <x v="19"/>
    <x v="0"/>
    <x v="1"/>
    <m/>
    <n v="28000"/>
    <n v="28000"/>
    <n v="5"/>
    <e v="#REF!"/>
    <n v="2024"/>
    <s v="junio"/>
  </r>
  <r>
    <s v="041006202423-03"/>
    <n v="4"/>
    <d v="2024-06-10T00:00:00"/>
    <d v="1899-12-30T23:03:00"/>
    <n v="416"/>
    <n v="1"/>
    <x v="73"/>
    <x v="0"/>
    <x v="1"/>
    <m/>
    <n v="25000"/>
    <n v="25000"/>
    <n v="5"/>
    <e v="#REF!"/>
    <n v="2024"/>
    <s v="junio"/>
  </r>
  <r>
    <s v="051006202423-04"/>
    <n v="5"/>
    <d v="2024-06-10T00:00:00"/>
    <d v="1899-12-30T23:04:00"/>
    <n v="416"/>
    <n v="1"/>
    <x v="73"/>
    <x v="0"/>
    <x v="1"/>
    <m/>
    <n v="25000"/>
    <n v="25000"/>
    <n v="5"/>
    <e v="#REF!"/>
    <n v="2024"/>
    <s v="junio"/>
  </r>
  <r>
    <s v="041006202423-03"/>
    <n v="4"/>
    <d v="2024-06-10T00:00:00"/>
    <d v="1899-12-30T23:58:00"/>
    <n v="31"/>
    <n v="1"/>
    <x v="5"/>
    <x v="1"/>
    <x v="3"/>
    <m/>
    <n v="4000"/>
    <n v="4000"/>
    <n v="5"/>
    <e v="#REF!"/>
    <n v="2024"/>
    <s v="junio"/>
  </r>
  <r>
    <s v="021006202422-57"/>
    <n v="2"/>
    <d v="2024-06-10T00:00:00"/>
    <d v="1899-12-30T22:57:00"/>
    <n v="416"/>
    <n v="1"/>
    <x v="73"/>
    <x v="0"/>
    <x v="1"/>
    <m/>
    <n v="25000"/>
    <n v="25000"/>
    <n v="5"/>
    <e v="#REF!"/>
    <n v="2024"/>
    <s v="junio"/>
  </r>
  <r>
    <s v="031006202422-58"/>
    <n v="3"/>
    <d v="2024-06-10T00:00:00"/>
    <d v="1899-12-30T22:58:00"/>
    <n v="32"/>
    <n v="5"/>
    <x v="34"/>
    <x v="1"/>
    <x v="3"/>
    <m/>
    <n v="10000"/>
    <n v="50000"/>
    <n v="5"/>
    <e v="#REF!"/>
    <n v="2024"/>
    <s v="junio"/>
  </r>
  <r>
    <s v="031006202422-58"/>
    <n v="3"/>
    <d v="2024-06-10T00:00:00"/>
    <d v="1899-12-30T22:58:00"/>
    <n v="53"/>
    <n v="3"/>
    <x v="20"/>
    <x v="2"/>
    <x v="5"/>
    <m/>
    <n v="75000"/>
    <n v="225000"/>
    <n v="5"/>
    <e v="#REF!"/>
    <n v="2024"/>
    <s v="junio"/>
  </r>
  <r>
    <s v="031006202422-58"/>
    <n v="3"/>
    <d v="2024-06-10T00:00:00"/>
    <d v="1899-12-30T22:59:00"/>
    <n v="29"/>
    <n v="1"/>
    <x v="6"/>
    <x v="1"/>
    <x v="3"/>
    <m/>
    <n v="2000"/>
    <n v="2000"/>
    <n v="5"/>
    <e v="#REF!"/>
    <n v="2024"/>
    <s v="junio"/>
  </r>
  <r>
    <s v="031006202422-58"/>
    <n v="3"/>
    <d v="2024-06-10T00:00:00"/>
    <d v="1899-12-30T22:59:00"/>
    <n v="53"/>
    <n v="1"/>
    <x v="20"/>
    <x v="2"/>
    <x v="5"/>
    <m/>
    <n v="75000"/>
    <n v="75000"/>
    <n v="5"/>
    <e v="#REF!"/>
    <n v="2024"/>
    <s v="junio"/>
  </r>
  <r>
    <s v="021006202422-57"/>
    <n v="2"/>
    <d v="2024-06-10T00:00:00"/>
    <d v="1899-12-30T23:59:00"/>
    <n v="40"/>
    <n v="2"/>
    <x v="29"/>
    <x v="1"/>
    <x v="1"/>
    <m/>
    <n v="3500"/>
    <n v="7000"/>
    <n v="5"/>
    <e v="#REF!"/>
    <n v="2024"/>
    <s v="junio"/>
  </r>
  <r>
    <s v="021106202400-09"/>
    <n v="2"/>
    <d v="2024-06-11T00:00:00"/>
    <d v="1899-12-30T00:09:00"/>
    <n v="38"/>
    <n v="3"/>
    <x v="10"/>
    <x v="1"/>
    <x v="1"/>
    <m/>
    <n v="3000"/>
    <n v="9000"/>
    <n v="5"/>
    <e v="#REF!"/>
    <n v="2024"/>
    <s v="junio"/>
  </r>
  <r>
    <s v="051106202400-11"/>
    <n v="5"/>
    <d v="2024-06-11T00:00:00"/>
    <d v="1899-12-30T00:11:00"/>
    <n v="416"/>
    <n v="1"/>
    <x v="73"/>
    <x v="0"/>
    <x v="1"/>
    <m/>
    <n v="25000"/>
    <n v="25000"/>
    <n v="5"/>
    <e v="#REF!"/>
    <n v="2024"/>
    <s v="junio"/>
  </r>
  <r>
    <s v="031106202400-07"/>
    <n v="3"/>
    <d v="2024-06-11T00:00:00"/>
    <d v="1899-12-30T00:07:00"/>
    <n v="32"/>
    <n v="5"/>
    <x v="34"/>
    <x v="1"/>
    <x v="3"/>
    <m/>
    <n v="10000"/>
    <n v="50000"/>
    <n v="5"/>
    <e v="#REF!"/>
    <n v="2024"/>
    <s v="junio"/>
  </r>
  <r>
    <s v="031106202400-07"/>
    <n v="3"/>
    <d v="2024-06-11T00:00:00"/>
    <d v="1899-12-30T00:07:00"/>
    <n v="53"/>
    <n v="4"/>
    <x v="20"/>
    <x v="2"/>
    <x v="5"/>
    <m/>
    <n v="75000"/>
    <n v="300000"/>
    <n v="5"/>
    <e v="#REF!"/>
    <n v="2024"/>
    <s v="junio"/>
  </r>
  <r>
    <s v="031106202400-07"/>
    <n v="3"/>
    <d v="2024-06-11T00:00:00"/>
    <d v="1899-12-30T00:07:00"/>
    <n v="29"/>
    <n v="1"/>
    <x v="6"/>
    <x v="1"/>
    <x v="3"/>
    <m/>
    <n v="2000"/>
    <n v="2000"/>
    <n v="5"/>
    <e v="#REF!"/>
    <n v="2024"/>
    <s v="junio"/>
  </r>
  <r>
    <s v="031106202400-07"/>
    <n v="3"/>
    <d v="2024-06-11T00:00:00"/>
    <d v="1899-12-30T00:07:00"/>
    <n v="38"/>
    <n v="1"/>
    <x v="10"/>
    <x v="1"/>
    <x v="1"/>
    <m/>
    <n v="3000"/>
    <n v="3000"/>
    <n v="5"/>
    <e v="#REF!"/>
    <n v="2024"/>
    <s v="junio"/>
  </r>
  <r>
    <s v="051106202422-20"/>
    <n v="5"/>
    <d v="2024-06-11T00:00:00"/>
    <d v="1899-12-30T22:20:00"/>
    <n v="44"/>
    <n v="8"/>
    <x v="15"/>
    <x v="1"/>
    <x v="1"/>
    <m/>
    <n v="4000"/>
    <n v="32000"/>
    <n v="5"/>
    <e v="#REF!"/>
    <n v="2024"/>
    <s v="junio"/>
  </r>
  <r>
    <s v="051106202422-20"/>
    <n v="5"/>
    <d v="2024-06-11T00:00:00"/>
    <d v="1899-12-30T23:16:00"/>
    <n v="44"/>
    <n v="4"/>
    <x v="15"/>
    <x v="1"/>
    <x v="1"/>
    <m/>
    <n v="4000"/>
    <n v="16000"/>
    <n v="5"/>
    <e v="#REF!"/>
    <n v="2024"/>
    <s v="junio"/>
  </r>
  <r>
    <s v="051206202421-00"/>
    <n v="5"/>
    <d v="2024-06-12T00:00:00"/>
    <d v="1899-12-30T21:35:00"/>
    <n v="42"/>
    <n v="2"/>
    <x v="3"/>
    <x v="1"/>
    <x v="1"/>
    <m/>
    <n v="5000"/>
    <n v="10000"/>
    <n v="5"/>
    <e v="#REF!"/>
    <n v="2024"/>
    <s v="junio"/>
  </r>
  <r>
    <s v="051206202421-00"/>
    <n v="5"/>
    <d v="2024-06-12T00:00:00"/>
    <d v="1899-12-30T22:15:00"/>
    <n v="42"/>
    <n v="2"/>
    <x v="3"/>
    <x v="1"/>
    <x v="1"/>
    <m/>
    <n v="5000"/>
    <n v="10000"/>
    <n v="5"/>
    <e v="#REF!"/>
    <n v="2024"/>
    <s v="junio"/>
  </r>
  <r>
    <s v="051206202421-00"/>
    <n v="5"/>
    <d v="2024-06-12T00:00:00"/>
    <d v="1899-12-30T22:15:00"/>
    <n v="42"/>
    <n v="2"/>
    <x v="3"/>
    <x v="1"/>
    <x v="1"/>
    <m/>
    <n v="5000"/>
    <n v="10000"/>
    <n v="5"/>
    <e v="#REF!"/>
    <n v="2024"/>
    <s v="junio"/>
  </r>
  <r>
    <s v="051206202421-00"/>
    <n v="5"/>
    <d v="2024-06-12T00:00:00"/>
    <d v="1899-12-30T22:32:00"/>
    <n v="42"/>
    <n v="2"/>
    <x v="3"/>
    <x v="1"/>
    <x v="1"/>
    <m/>
    <n v="5000"/>
    <n v="10000"/>
    <n v="5"/>
    <e v="#REF!"/>
    <n v="2024"/>
    <s v="junio"/>
  </r>
  <r>
    <s v="051206202421-00"/>
    <n v="5"/>
    <d v="2024-06-12T00:00:00"/>
    <d v="1899-12-30T22:55:00"/>
    <n v="42"/>
    <n v="2"/>
    <x v="3"/>
    <x v="1"/>
    <x v="1"/>
    <m/>
    <n v="5000"/>
    <n v="10000"/>
    <n v="5"/>
    <e v="#REF!"/>
    <n v="2024"/>
    <s v="junio"/>
  </r>
  <r>
    <s v="051206202421-00"/>
    <n v="5"/>
    <d v="2024-06-12T00:00:00"/>
    <d v="1899-12-30T23:26:00"/>
    <n v="42"/>
    <n v="2"/>
    <x v="3"/>
    <x v="1"/>
    <x v="1"/>
    <m/>
    <n v="5000"/>
    <n v="10000"/>
    <n v="5"/>
    <e v="#REF!"/>
    <n v="2024"/>
    <s v="junio"/>
  </r>
  <r>
    <s v="051206202423-50"/>
    <n v="5"/>
    <d v="2024-06-12T00:00:00"/>
    <d v="1899-12-30T23:50:00"/>
    <n v="42"/>
    <n v="2"/>
    <x v="3"/>
    <x v="1"/>
    <x v="1"/>
    <m/>
    <n v="5000"/>
    <n v="10000"/>
    <n v="5"/>
    <e v="#REF!"/>
    <n v="2024"/>
    <s v="junio"/>
  </r>
  <r>
    <s v="091206202421-36"/>
    <n v="9"/>
    <d v="2024-06-12T00:00:00"/>
    <d v="1899-12-30T22:12:00"/>
    <n v="40"/>
    <n v="3"/>
    <x v="29"/>
    <x v="1"/>
    <x v="1"/>
    <m/>
    <n v="3500"/>
    <n v="10500"/>
    <n v="5"/>
    <e v="#REF!"/>
    <n v="2024"/>
    <s v="junio"/>
  </r>
  <r>
    <s v="091206202421-36"/>
    <n v="9"/>
    <d v="2024-06-12T00:00:00"/>
    <d v="1899-12-30T22:13:00"/>
    <n v="410"/>
    <n v="1"/>
    <x v="0"/>
    <x v="0"/>
    <x v="0"/>
    <m/>
    <n v="17000"/>
    <n v="17000"/>
    <n v="5"/>
    <e v="#REF!"/>
    <n v="2024"/>
    <s v="junio"/>
  </r>
  <r>
    <s v="091206202421-36"/>
    <n v="9"/>
    <d v="2024-06-12T00:00:00"/>
    <d v="1899-12-30T22:13:00"/>
    <n v="46"/>
    <n v="2"/>
    <x v="17"/>
    <x v="1"/>
    <x v="1"/>
    <m/>
    <n v="3000"/>
    <n v="6000"/>
    <n v="5"/>
    <e v="#REF!"/>
    <n v="2024"/>
    <s v="junio"/>
  </r>
  <r>
    <s v="091206202421-36"/>
    <n v="9"/>
    <d v="2024-06-12T00:00:00"/>
    <d v="1899-12-30T22:13:00"/>
    <n v="45"/>
    <n v="1"/>
    <x v="25"/>
    <x v="1"/>
    <x v="1"/>
    <m/>
    <n v="3000"/>
    <n v="3000"/>
    <n v="5"/>
    <e v="#REF!"/>
    <n v="2024"/>
    <s v="junio"/>
  </r>
  <r>
    <s v="091206202421-36"/>
    <n v="9"/>
    <d v="2024-06-12T00:00:00"/>
    <d v="1899-12-30T22:13:00"/>
    <n v="45"/>
    <n v="1"/>
    <x v="25"/>
    <x v="1"/>
    <x v="1"/>
    <m/>
    <n v="3000"/>
    <n v="3000"/>
    <n v="5"/>
    <e v="#REF!"/>
    <n v="2024"/>
    <s v="junio"/>
  </r>
  <r>
    <s v="091206202421-36"/>
    <n v="9"/>
    <d v="2024-06-12T00:00:00"/>
    <d v="1899-12-30T22:41:00"/>
    <n v="42"/>
    <n v="2"/>
    <x v="3"/>
    <x v="1"/>
    <x v="1"/>
    <m/>
    <n v="5000"/>
    <n v="10000"/>
    <n v="5"/>
    <e v="#REF!"/>
    <n v="2024"/>
    <s v="junio"/>
  </r>
  <r>
    <s v="091206202421-36"/>
    <n v="9"/>
    <d v="2024-06-12T00:00:00"/>
    <d v="1899-12-30T22:42:00"/>
    <n v="47"/>
    <n v="3"/>
    <x v="13"/>
    <x v="1"/>
    <x v="1"/>
    <m/>
    <n v="2000"/>
    <n v="6000"/>
    <n v="5"/>
    <e v="#REF!"/>
    <n v="2024"/>
    <s v="junio"/>
  </r>
  <r>
    <s v="091206202421-36"/>
    <n v="9"/>
    <d v="2024-06-12T00:00:00"/>
    <d v="1899-12-30T22:44:00"/>
    <n v="412"/>
    <n v="1"/>
    <x v="46"/>
    <x v="0"/>
    <x v="0"/>
    <m/>
    <n v="10000"/>
    <n v="10000"/>
    <n v="5"/>
    <e v="#REF!"/>
    <n v="2024"/>
    <s v="junio"/>
  </r>
  <r>
    <s v="091206202421-36"/>
    <n v="9"/>
    <d v="2024-06-12T00:00:00"/>
    <d v="1899-12-30T22:44:00"/>
    <n v="46"/>
    <n v="2"/>
    <x v="17"/>
    <x v="1"/>
    <x v="1"/>
    <m/>
    <n v="3000"/>
    <n v="6000"/>
    <n v="5"/>
    <e v="#REF!"/>
    <n v="2024"/>
    <s v="junio"/>
  </r>
  <r>
    <s v="091206202421-36"/>
    <n v="9"/>
    <d v="2024-06-12T00:00:00"/>
    <d v="1899-12-30T23:13:00"/>
    <n v="40"/>
    <n v="2"/>
    <x v="29"/>
    <x v="1"/>
    <x v="1"/>
    <m/>
    <n v="3500"/>
    <n v="7000"/>
    <n v="5"/>
    <e v="#REF!"/>
    <n v="2024"/>
    <s v="junio"/>
  </r>
  <r>
    <s v="091206202421-36"/>
    <n v="9"/>
    <d v="2024-06-12T00:00:00"/>
    <d v="1899-12-30T23:14:00"/>
    <n v="47"/>
    <n v="1"/>
    <x v="13"/>
    <x v="1"/>
    <x v="1"/>
    <m/>
    <n v="2000"/>
    <n v="2000"/>
    <n v="5"/>
    <e v="#REF!"/>
    <n v="2024"/>
    <s v="junio"/>
  </r>
  <r>
    <s v="091206202421-36"/>
    <n v="9"/>
    <d v="2024-06-12T00:00:00"/>
    <d v="1899-12-30T23:57:00"/>
    <n v="40"/>
    <n v="3"/>
    <x v="29"/>
    <x v="1"/>
    <x v="1"/>
    <m/>
    <n v="3500"/>
    <n v="10500"/>
    <n v="5"/>
    <e v="#REF!"/>
    <n v="2024"/>
    <s v="junio"/>
  </r>
  <r>
    <s v="091206202421-36"/>
    <n v="9"/>
    <d v="2024-06-12T00:00:00"/>
    <d v="1899-12-30T23:57:00"/>
    <n v="408"/>
    <n v="1"/>
    <x v="58"/>
    <x v="0"/>
    <x v="0"/>
    <m/>
    <n v="15000"/>
    <n v="15000"/>
    <n v="5"/>
    <e v="#REF!"/>
    <n v="2024"/>
    <s v="junio"/>
  </r>
  <r>
    <s v="091206202421-36"/>
    <n v="9"/>
    <d v="2024-06-12T00:00:00"/>
    <d v="1899-12-30T23:58:00"/>
    <n v="404"/>
    <n v="1"/>
    <x v="36"/>
    <x v="0"/>
    <x v="0"/>
    <m/>
    <n v="16000"/>
    <n v="16000"/>
    <n v="5"/>
    <e v="#REF!"/>
    <n v="2024"/>
    <s v="junio"/>
  </r>
  <r>
    <s v="091206202421-36"/>
    <n v="9"/>
    <d v="2024-06-13T00:00:00"/>
    <d v="1899-12-30T00:07:00"/>
    <n v="412"/>
    <n v="1"/>
    <x v="46"/>
    <x v="0"/>
    <x v="0"/>
    <m/>
    <n v="10000"/>
    <n v="10000"/>
    <n v="5"/>
    <e v="#REF!"/>
    <n v="2024"/>
    <s v="junio"/>
  </r>
  <r>
    <s v="091206202421-36"/>
    <n v="9"/>
    <d v="2024-06-13T00:00:00"/>
    <d v="1899-12-30T00:07:00"/>
    <n v="412"/>
    <n v="1"/>
    <x v="46"/>
    <x v="0"/>
    <x v="0"/>
    <m/>
    <n v="10000"/>
    <n v="10000"/>
    <n v="5"/>
    <e v="#REF!"/>
    <n v="2024"/>
    <s v="junio"/>
  </r>
  <r>
    <s v="061206202423-56"/>
    <n v="6"/>
    <d v="2024-06-12T00:00:00"/>
    <d v="1899-12-30T23:56:00"/>
    <n v="90"/>
    <n v="1"/>
    <x v="11"/>
    <x v="2"/>
    <x v="4"/>
    <m/>
    <n v="17000"/>
    <n v="17000"/>
    <n v="5"/>
    <e v="#REF!"/>
    <n v="2024"/>
    <s v="junio"/>
  </r>
  <r>
    <s v="061206202423-56"/>
    <n v="6"/>
    <d v="2024-06-13T00:00:00"/>
    <d v="1899-12-30T00:09:00"/>
    <n v="30"/>
    <n v="1"/>
    <x v="41"/>
    <x v="1"/>
    <x v="3"/>
    <m/>
    <n v="4000"/>
    <n v="4000"/>
    <n v="5"/>
    <e v="#REF!"/>
    <n v="2024"/>
    <s v="junio"/>
  </r>
  <r>
    <s v="031206202421-01"/>
    <n v="3"/>
    <d v="2024-06-12T00:00:00"/>
    <d v="1899-12-30T21:01:00"/>
    <n v="42"/>
    <n v="1"/>
    <x v="3"/>
    <x v="1"/>
    <x v="1"/>
    <m/>
    <n v="5000"/>
    <n v="5000"/>
    <n v="5"/>
    <e v="#REF!"/>
    <n v="2024"/>
    <s v="junio"/>
  </r>
  <r>
    <s v="031206202421-01"/>
    <n v="3"/>
    <d v="2024-06-12T00:00:00"/>
    <d v="1899-12-30T21:01:00"/>
    <n v="410"/>
    <n v="1"/>
    <x v="0"/>
    <x v="0"/>
    <x v="0"/>
    <m/>
    <n v="17000"/>
    <n v="17000"/>
    <n v="5"/>
    <e v="#REF!"/>
    <n v="2024"/>
    <s v="junio"/>
  </r>
  <r>
    <s v="031206202421-01"/>
    <n v="3"/>
    <d v="2024-06-12T00:00:00"/>
    <d v="1899-12-30T21:30:00"/>
    <n v="42"/>
    <n v="1"/>
    <x v="3"/>
    <x v="1"/>
    <x v="1"/>
    <m/>
    <n v="5000"/>
    <n v="5000"/>
    <n v="5"/>
    <e v="#REF!"/>
    <n v="2024"/>
    <s v="junio"/>
  </r>
  <r>
    <s v="031206202421-01"/>
    <n v="3"/>
    <d v="2024-06-12T00:00:00"/>
    <d v="1899-12-30T22:14:00"/>
    <n v="407"/>
    <n v="1"/>
    <x v="43"/>
    <x v="0"/>
    <x v="0"/>
    <m/>
    <n v="12000"/>
    <n v="12000"/>
    <n v="5"/>
    <e v="#REF!"/>
    <n v="2024"/>
    <s v="junio"/>
  </r>
  <r>
    <s v="031206202421-01"/>
    <n v="3"/>
    <d v="2024-06-12T00:00:00"/>
    <d v="1899-12-30T22:32:00"/>
    <n v="42"/>
    <n v="1"/>
    <x v="3"/>
    <x v="1"/>
    <x v="1"/>
    <m/>
    <n v="5000"/>
    <n v="5000"/>
    <n v="5"/>
    <e v="#REF!"/>
    <n v="2024"/>
    <s v="junio"/>
  </r>
  <r>
    <s v="031206202421-01"/>
    <n v="3"/>
    <d v="2024-06-12T00:00:00"/>
    <d v="1899-12-30T23:12:00"/>
    <n v="42"/>
    <n v="1"/>
    <x v="3"/>
    <x v="1"/>
    <x v="1"/>
    <m/>
    <n v="5000"/>
    <n v="5000"/>
    <n v="5"/>
    <e v="#REF!"/>
    <n v="2024"/>
    <s v="junio"/>
  </r>
  <r>
    <s v="031206202421-01"/>
    <n v="3"/>
    <d v="2024-06-12T00:00:00"/>
    <d v="1899-12-30T23:12:00"/>
    <n v="408"/>
    <n v="1"/>
    <x v="58"/>
    <x v="0"/>
    <x v="0"/>
    <m/>
    <n v="15000"/>
    <n v="15000"/>
    <n v="5"/>
    <e v="#REF!"/>
    <n v="2024"/>
    <s v="junio"/>
  </r>
  <r>
    <s v="031206202421-01"/>
    <n v="3"/>
    <d v="2024-06-12T00:00:00"/>
    <d v="1899-12-30T23:12:00"/>
    <n v="42"/>
    <n v="1"/>
    <x v="3"/>
    <x v="1"/>
    <x v="1"/>
    <m/>
    <n v="5000"/>
    <n v="5000"/>
    <n v="5"/>
    <e v="#REF!"/>
    <n v="2024"/>
    <s v="junio"/>
  </r>
  <r>
    <s v="031206202421-01"/>
    <n v="3"/>
    <d v="2024-06-12T00:00:00"/>
    <d v="1899-12-30T23:12:00"/>
    <n v="38"/>
    <n v="1"/>
    <x v="10"/>
    <x v="1"/>
    <x v="1"/>
    <m/>
    <n v="3000"/>
    <n v="3000"/>
    <n v="5"/>
    <e v="#REF!"/>
    <n v="2024"/>
    <s v="junio"/>
  </r>
  <r>
    <s v="031206202421-01"/>
    <n v="3"/>
    <d v="2024-06-12T00:00:00"/>
    <d v="1899-12-30T23:12:00"/>
    <n v="47"/>
    <n v="1"/>
    <x v="13"/>
    <x v="1"/>
    <x v="1"/>
    <m/>
    <n v="2000"/>
    <n v="2000"/>
    <n v="5"/>
    <e v="#REF!"/>
    <n v="2024"/>
    <s v="junio"/>
  </r>
  <r>
    <s v="031206202421-01"/>
    <n v="3"/>
    <d v="2024-06-13T00:00:00"/>
    <d v="1899-12-30T00:09:00"/>
    <n v="38"/>
    <n v="1"/>
    <x v="10"/>
    <x v="1"/>
    <x v="1"/>
    <m/>
    <n v="3000"/>
    <n v="3000"/>
    <n v="5"/>
    <e v="#REF!"/>
    <n v="2024"/>
    <s v="junio"/>
  </r>
  <r>
    <s v="031206202421-01"/>
    <n v="3"/>
    <d v="2024-06-13T00:00:00"/>
    <d v="1899-12-30T00:09:00"/>
    <n v="42"/>
    <n v="1"/>
    <x v="3"/>
    <x v="1"/>
    <x v="1"/>
    <m/>
    <n v="5000"/>
    <n v="5000"/>
    <n v="5"/>
    <e v="#REF!"/>
    <n v="2024"/>
    <s v="junio"/>
  </r>
  <r>
    <s v="031206202421-01"/>
    <n v="3"/>
    <d v="2024-06-13T00:00:00"/>
    <d v="1899-12-30T00:09:00"/>
    <n v="53"/>
    <n v="1"/>
    <x v="20"/>
    <x v="2"/>
    <x v="5"/>
    <m/>
    <n v="75000"/>
    <n v="75000"/>
    <n v="5"/>
    <e v="#REF!"/>
    <n v="2024"/>
    <s v="junio"/>
  </r>
  <r>
    <s v="031206202421-01"/>
    <n v="3"/>
    <d v="2024-06-13T00:00:00"/>
    <d v="1899-12-30T00:41:00"/>
    <n v="42"/>
    <n v="1"/>
    <x v="3"/>
    <x v="1"/>
    <x v="1"/>
    <m/>
    <n v="5000"/>
    <n v="5000"/>
    <n v="5"/>
    <e v="#REF!"/>
    <n v="2024"/>
    <s v="junio"/>
  </r>
  <r>
    <s v="161206202421-13"/>
    <n v="16"/>
    <d v="2024-06-12T00:00:00"/>
    <d v="1899-12-30T21:13:00"/>
    <n v="413"/>
    <n v="1"/>
    <x v="1"/>
    <x v="0"/>
    <x v="0"/>
    <m/>
    <n v="17000"/>
    <n v="17000"/>
    <n v="5"/>
    <e v="#REF!"/>
    <n v="2024"/>
    <s v="junio"/>
  </r>
  <r>
    <s v="161206202421-13"/>
    <n v="16"/>
    <d v="2024-06-12T00:00:00"/>
    <d v="1899-12-30T23:55:00"/>
    <n v="34"/>
    <n v="1"/>
    <x v="38"/>
    <x v="1"/>
    <x v="3"/>
    <m/>
    <n v="10000"/>
    <n v="10000"/>
    <n v="5"/>
    <e v="#REF!"/>
    <n v="2024"/>
    <s v="junio"/>
  </r>
  <r>
    <s v="091306202419-51"/>
    <n v="9"/>
    <d v="2024-06-13T00:00:00"/>
    <d v="1899-12-30T19:51:00"/>
    <n v="40"/>
    <n v="2"/>
    <x v="29"/>
    <x v="1"/>
    <x v="1"/>
    <m/>
    <n v="3500"/>
    <n v="7000"/>
    <n v="5"/>
    <e v="#REF!"/>
    <n v="2024"/>
    <s v="junio"/>
  </r>
  <r>
    <s v="091306202419-51"/>
    <n v="9"/>
    <d v="2024-06-13T00:00:00"/>
    <d v="1899-12-30T19:51:00"/>
    <n v="45"/>
    <n v="2"/>
    <x v="25"/>
    <x v="1"/>
    <x v="1"/>
    <m/>
    <n v="3000"/>
    <n v="6000"/>
    <n v="5"/>
    <e v="#REF!"/>
    <n v="2024"/>
    <s v="junio"/>
  </r>
  <r>
    <s v="041306202420-24"/>
    <n v="4"/>
    <d v="2024-06-13T00:00:00"/>
    <d v="1899-12-30T20:24:00"/>
    <n v="42"/>
    <n v="2"/>
    <x v="3"/>
    <x v="1"/>
    <x v="1"/>
    <m/>
    <n v="5000"/>
    <n v="10000"/>
    <n v="5"/>
    <e v="#REF!"/>
    <n v="2024"/>
    <s v="junio"/>
  </r>
  <r>
    <s v="091306202419-51"/>
    <n v="9"/>
    <d v="2024-06-13T00:00:00"/>
    <d v="1899-12-30T20:31:00"/>
    <n v="45"/>
    <n v="1"/>
    <x v="25"/>
    <x v="1"/>
    <x v="1"/>
    <m/>
    <n v="3000"/>
    <n v="3000"/>
    <n v="5"/>
    <e v="#REF!"/>
    <n v="2024"/>
    <s v="junio"/>
  </r>
  <r>
    <s v="091306202419-51"/>
    <n v="9"/>
    <d v="2024-06-13T00:00:00"/>
    <d v="1899-12-30T20:31:00"/>
    <n v="40"/>
    <n v="1"/>
    <x v="29"/>
    <x v="1"/>
    <x v="1"/>
    <m/>
    <n v="3500"/>
    <n v="3500"/>
    <n v="5"/>
    <e v="#REF!"/>
    <n v="2024"/>
    <s v="junio"/>
  </r>
  <r>
    <s v="171306202420-33"/>
    <n v="17"/>
    <d v="2024-06-13T00:00:00"/>
    <d v="1899-12-30T20:33:00"/>
    <n v="38"/>
    <n v="2"/>
    <x v="10"/>
    <x v="1"/>
    <x v="1"/>
    <m/>
    <n v="3000"/>
    <n v="6000"/>
    <n v="5"/>
    <e v="#REF!"/>
    <n v="2024"/>
    <s v="junio"/>
  </r>
  <r>
    <s v="091306202419-51"/>
    <n v="9"/>
    <d v="2024-06-13T00:00:00"/>
    <d v="1899-12-30T20:37:00"/>
    <n v="45"/>
    <n v="1"/>
    <x v="25"/>
    <x v="1"/>
    <x v="1"/>
    <m/>
    <n v="3000"/>
    <n v="3000"/>
    <n v="5"/>
    <e v="#REF!"/>
    <n v="2024"/>
    <s v="junio"/>
  </r>
  <r>
    <s v="091306202419-51"/>
    <n v="9"/>
    <d v="2024-06-13T00:00:00"/>
    <d v="1899-12-30T20:37:00"/>
    <n v="40"/>
    <n v="1"/>
    <x v="29"/>
    <x v="1"/>
    <x v="1"/>
    <m/>
    <n v="3500"/>
    <n v="3500"/>
    <n v="5"/>
    <e v="#REF!"/>
    <n v="2024"/>
    <s v="junio"/>
  </r>
  <r>
    <s v="021306202419-51"/>
    <n v="2"/>
    <d v="2024-06-13T00:00:00"/>
    <d v="1899-12-30T19:51:00"/>
    <n v="43"/>
    <n v="2"/>
    <x v="18"/>
    <x v="1"/>
    <x v="1"/>
    <m/>
    <n v="8000"/>
    <n v="16000"/>
    <n v="5"/>
    <e v="#REF!"/>
    <n v="2024"/>
    <s v="junio"/>
  </r>
  <r>
    <s v="021306202419-51"/>
    <n v="2"/>
    <d v="2024-06-13T00:00:00"/>
    <d v="1899-12-30T19:51:00"/>
    <n v="40"/>
    <n v="6"/>
    <x v="29"/>
    <x v="1"/>
    <x v="1"/>
    <m/>
    <n v="3500"/>
    <n v="21000"/>
    <n v="5"/>
    <e v="#REF!"/>
    <n v="2024"/>
    <s v="junio"/>
  </r>
  <r>
    <s v="021306202419-51"/>
    <n v="2"/>
    <d v="2024-06-13T00:00:00"/>
    <d v="1899-12-30T20:08:00"/>
    <n v="43"/>
    <n v="1"/>
    <x v="18"/>
    <x v="1"/>
    <x v="1"/>
    <m/>
    <n v="8000"/>
    <n v="8000"/>
    <n v="5"/>
    <e v="#REF!"/>
    <n v="2024"/>
    <s v="junio"/>
  </r>
  <r>
    <s v="021306202419-51"/>
    <n v="2"/>
    <d v="2024-06-13T00:00:00"/>
    <d v="1899-12-30T20:09:00"/>
    <n v="40"/>
    <n v="3"/>
    <x v="29"/>
    <x v="1"/>
    <x v="1"/>
    <m/>
    <n v="3500"/>
    <n v="10500"/>
    <n v="5"/>
    <e v="#REF!"/>
    <n v="2024"/>
    <s v="junio"/>
  </r>
  <r>
    <s v="021306202419-51"/>
    <n v="2"/>
    <d v="2024-06-13T00:00:00"/>
    <d v="1899-12-30T20:23:00"/>
    <n v="40"/>
    <n v="8"/>
    <x v="29"/>
    <x v="1"/>
    <x v="1"/>
    <m/>
    <n v="3500"/>
    <n v="28000"/>
    <n v="5"/>
    <e v="#REF!"/>
    <n v="2024"/>
    <s v="junio"/>
  </r>
  <r>
    <s v="021306202419-51"/>
    <n v="2"/>
    <d v="2024-06-13T00:00:00"/>
    <d v="1899-12-30T20:23:00"/>
    <n v="43"/>
    <n v="1"/>
    <x v="18"/>
    <x v="1"/>
    <x v="1"/>
    <m/>
    <n v="8000"/>
    <n v="8000"/>
    <n v="5"/>
    <e v="#REF!"/>
    <n v="2024"/>
    <s v="junio"/>
  </r>
  <r>
    <s v="021306202419-51"/>
    <n v="2"/>
    <d v="2024-06-13T00:00:00"/>
    <d v="1899-12-30T20:42:00"/>
    <n v="43"/>
    <n v="1"/>
    <x v="18"/>
    <x v="1"/>
    <x v="1"/>
    <m/>
    <n v="8000"/>
    <n v="8000"/>
    <n v="5"/>
    <e v="#REF!"/>
    <n v="2024"/>
    <s v="junio"/>
  </r>
  <r>
    <s v="021306202419-51"/>
    <n v="2"/>
    <d v="2024-06-13T00:00:00"/>
    <d v="1899-12-30T20:53:00"/>
    <n v="40"/>
    <n v="8"/>
    <x v="29"/>
    <x v="1"/>
    <x v="1"/>
    <m/>
    <n v="3500"/>
    <n v="28000"/>
    <n v="5"/>
    <e v="#REF!"/>
    <n v="2024"/>
    <s v="junio"/>
  </r>
  <r>
    <s v="021306202419-51"/>
    <n v="2"/>
    <d v="2024-06-13T00:00:00"/>
    <d v="1899-12-30T20:55:00"/>
    <n v="43"/>
    <n v="1"/>
    <x v="18"/>
    <x v="1"/>
    <x v="1"/>
    <m/>
    <n v="8000"/>
    <n v="8000"/>
    <n v="5"/>
    <e v="#REF!"/>
    <n v="2024"/>
    <s v="junio"/>
  </r>
  <r>
    <s v="021306202419-51"/>
    <n v="2"/>
    <d v="2024-06-13T00:00:00"/>
    <d v="1899-12-30T21:44:00"/>
    <n v="40"/>
    <n v="8"/>
    <x v="29"/>
    <x v="1"/>
    <x v="1"/>
    <m/>
    <n v="3500"/>
    <n v="28000"/>
    <n v="5"/>
    <e v="#REF!"/>
    <n v="2024"/>
    <s v="junio"/>
  </r>
  <r>
    <s v="021306202419-51"/>
    <n v="2"/>
    <d v="2024-06-13T00:00:00"/>
    <d v="1899-12-30T21:45:00"/>
    <n v="43"/>
    <n v="1"/>
    <x v="18"/>
    <x v="1"/>
    <x v="1"/>
    <m/>
    <n v="8000"/>
    <n v="8000"/>
    <n v="5"/>
    <e v="#REF!"/>
    <n v="2024"/>
    <s v="junio"/>
  </r>
  <r>
    <s v="021306202419-51"/>
    <n v="2"/>
    <d v="2024-06-13T00:00:00"/>
    <d v="1899-12-30T21:57:00"/>
    <n v="40"/>
    <n v="9"/>
    <x v="29"/>
    <x v="1"/>
    <x v="1"/>
    <m/>
    <n v="3500"/>
    <n v="31500"/>
    <n v="5"/>
    <e v="#REF!"/>
    <n v="2024"/>
    <s v="junio"/>
  </r>
  <r>
    <s v="061306202421-18"/>
    <n v="6"/>
    <d v="2024-06-13T00:00:00"/>
    <d v="1899-12-30T21:18:00"/>
    <n v="20"/>
    <n v="1"/>
    <x v="24"/>
    <x v="1"/>
    <x v="2"/>
    <m/>
    <n v="10000"/>
    <n v="10000"/>
    <n v="5"/>
    <e v="#REF!"/>
    <n v="2024"/>
    <s v="junio"/>
  </r>
  <r>
    <s v="061306202421-18"/>
    <n v="6"/>
    <d v="2024-06-13T00:00:00"/>
    <d v="1899-12-30T21:24:00"/>
    <n v="20"/>
    <n v="2"/>
    <x v="24"/>
    <x v="1"/>
    <x v="2"/>
    <m/>
    <n v="10000"/>
    <n v="20000"/>
    <n v="5"/>
    <e v="#REF!"/>
    <n v="2024"/>
    <s v="junio"/>
  </r>
  <r>
    <s v="061306202421-18"/>
    <n v="6"/>
    <d v="2024-06-13T00:00:00"/>
    <d v="1899-12-30T21:34:00"/>
    <n v="38"/>
    <n v="1"/>
    <x v="10"/>
    <x v="1"/>
    <x v="1"/>
    <m/>
    <n v="3000"/>
    <n v="3000"/>
    <n v="5"/>
    <e v="#REF!"/>
    <n v="2024"/>
    <s v="junio"/>
  </r>
  <r>
    <s v="061306202421-18"/>
    <n v="6"/>
    <d v="2024-06-13T00:00:00"/>
    <d v="1899-12-30T21:34:00"/>
    <n v="57"/>
    <n v="1"/>
    <x v="68"/>
    <x v="2"/>
    <x v="9"/>
    <m/>
    <n v="90000"/>
    <n v="90000"/>
    <n v="5"/>
    <e v="#REF!"/>
    <n v="2024"/>
    <s v="junio"/>
  </r>
  <r>
    <s v="061306202421-18"/>
    <n v="6"/>
    <d v="2024-06-13T00:00:00"/>
    <d v="1899-12-30T22:43:00"/>
    <n v="29"/>
    <n v="1"/>
    <x v="6"/>
    <x v="1"/>
    <x v="3"/>
    <m/>
    <n v="2000"/>
    <n v="2000"/>
    <n v="5"/>
    <e v="#REF!"/>
    <n v="2024"/>
    <s v="junio"/>
  </r>
  <r>
    <s v="091306202421-55"/>
    <n v="9"/>
    <d v="2024-06-13T00:00:00"/>
    <d v="1899-12-30T21:55:00"/>
    <n v="38"/>
    <n v="3"/>
    <x v="10"/>
    <x v="1"/>
    <x v="1"/>
    <m/>
    <n v="3000"/>
    <n v="9000"/>
    <n v="5"/>
    <e v="#REF!"/>
    <n v="2024"/>
    <s v="junio"/>
  </r>
  <r>
    <s v="091306202421-55"/>
    <n v="9"/>
    <d v="2024-06-13T00:00:00"/>
    <d v="1899-12-30T22:24:00"/>
    <n v="50"/>
    <n v="1"/>
    <x v="22"/>
    <x v="2"/>
    <x v="5"/>
    <m/>
    <n v="90000"/>
    <n v="90000"/>
    <n v="5"/>
    <e v="#REF!"/>
    <n v="2024"/>
    <s v="junio"/>
  </r>
  <r>
    <s v="101306202421-56"/>
    <n v="10"/>
    <d v="2024-06-13T00:00:00"/>
    <d v="1899-12-30T21:56:00"/>
    <n v="40"/>
    <n v="1"/>
    <x v="29"/>
    <x v="1"/>
    <x v="1"/>
    <m/>
    <n v="3500"/>
    <n v="3500"/>
    <n v="5"/>
    <e v="#REF!"/>
    <n v="2024"/>
    <s v="junio"/>
  </r>
  <r>
    <s v="101306202421-56"/>
    <n v="10"/>
    <d v="2024-06-13T00:00:00"/>
    <d v="1899-12-30T21:56:00"/>
    <n v="23"/>
    <n v="1"/>
    <x v="14"/>
    <x v="1"/>
    <x v="6"/>
    <m/>
    <n v="6000"/>
    <n v="6000"/>
    <n v="5"/>
    <e v="#REF!"/>
    <n v="2024"/>
    <s v="junio"/>
  </r>
  <r>
    <s v="101306202421-56"/>
    <n v="10"/>
    <d v="2024-06-13T00:00:00"/>
    <d v="1899-12-30T22:35:00"/>
    <n v="40"/>
    <n v="1"/>
    <x v="29"/>
    <x v="1"/>
    <x v="1"/>
    <m/>
    <n v="3500"/>
    <n v="3500"/>
    <n v="5"/>
    <e v="#REF!"/>
    <n v="2024"/>
    <s v="junio"/>
  </r>
  <r>
    <s v="171306202420-33"/>
    <n v="17"/>
    <d v="2024-06-13T00:00:00"/>
    <d v="1899-12-30T20:53:00"/>
    <n v="38"/>
    <n v="2"/>
    <x v="10"/>
    <x v="1"/>
    <x v="1"/>
    <m/>
    <n v="3000"/>
    <n v="6000"/>
    <n v="5"/>
    <e v="#REF!"/>
    <n v="2024"/>
    <s v="junio"/>
  </r>
  <r>
    <s v="171306202420-33"/>
    <n v="17"/>
    <d v="2024-06-13T00:00:00"/>
    <d v="1899-12-30T21:53:00"/>
    <n v="38"/>
    <n v="3"/>
    <x v="10"/>
    <x v="1"/>
    <x v="1"/>
    <m/>
    <n v="3000"/>
    <n v="9000"/>
    <n v="5"/>
    <e v="#REF!"/>
    <n v="2024"/>
    <s v="junio"/>
  </r>
  <r>
    <s v="171306202420-33"/>
    <n v="17"/>
    <d v="2024-06-13T00:00:00"/>
    <d v="1899-12-30T22:35:00"/>
    <n v="40"/>
    <n v="1"/>
    <x v="29"/>
    <x v="1"/>
    <x v="1"/>
    <m/>
    <n v="3500"/>
    <n v="3500"/>
    <n v="5"/>
    <e v="#REF!"/>
    <n v="2024"/>
    <s v="junio"/>
  </r>
  <r>
    <s v="171306202420-33"/>
    <n v="17"/>
    <d v="2024-06-13T00:00:00"/>
    <d v="1899-12-30T22:55:00"/>
    <n v="38"/>
    <n v="2"/>
    <x v="10"/>
    <x v="1"/>
    <x v="1"/>
    <m/>
    <n v="3000"/>
    <n v="6000"/>
    <n v="5"/>
    <e v="#REF!"/>
    <n v="2024"/>
    <s v="junio"/>
  </r>
  <r>
    <s v="171306202420-33"/>
    <n v="17"/>
    <d v="2024-06-13T00:00:00"/>
    <d v="1899-12-30T22:55:00"/>
    <n v="40"/>
    <n v="1"/>
    <x v="29"/>
    <x v="1"/>
    <x v="1"/>
    <m/>
    <n v="3500"/>
    <n v="3500"/>
    <n v="5"/>
    <e v="#REF!"/>
    <n v="2024"/>
    <s v="junio"/>
  </r>
  <r>
    <s v="061306202421-18"/>
    <n v="6"/>
    <d v="2024-06-13T00:00:00"/>
    <d v="1899-12-30T22:59:00"/>
    <n v="20"/>
    <n v="2"/>
    <x v="24"/>
    <x v="1"/>
    <x v="2"/>
    <m/>
    <n v="10000"/>
    <n v="20000"/>
    <n v="5"/>
    <e v="#REF!"/>
    <n v="2024"/>
    <s v="junio"/>
  </r>
  <r>
    <s v="181306202423-10"/>
    <n v="18"/>
    <d v="2024-06-13T00:00:00"/>
    <d v="1899-12-30T23:10:00"/>
    <n v="39"/>
    <n v="4"/>
    <x v="16"/>
    <x v="1"/>
    <x v="1"/>
    <m/>
    <n v="4000"/>
    <n v="16000"/>
    <n v="5"/>
    <e v="#REF!"/>
    <n v="2024"/>
    <s v="junio"/>
  </r>
  <r>
    <s v="181306202423-10"/>
    <n v="18"/>
    <d v="2024-06-13T00:00:00"/>
    <d v="1899-12-30T23:11:00"/>
    <n v="39"/>
    <n v="1"/>
    <x v="16"/>
    <x v="1"/>
    <x v="1"/>
    <m/>
    <n v="4000"/>
    <n v="4000"/>
    <n v="5"/>
    <e v="#REF!"/>
    <n v="2024"/>
    <s v="junio"/>
  </r>
  <r>
    <s v="021306202422-13"/>
    <n v="2"/>
    <d v="2024-06-13T00:00:00"/>
    <d v="1899-12-30T22:13:00"/>
    <n v="40"/>
    <n v="1"/>
    <x v="29"/>
    <x v="1"/>
    <x v="1"/>
    <m/>
    <n v="3500"/>
    <n v="3500"/>
    <n v="5"/>
    <e v="#REF!"/>
    <n v="2024"/>
    <s v="junio"/>
  </r>
  <r>
    <s v="021306202422-13"/>
    <n v="2"/>
    <d v="2024-06-13T00:00:00"/>
    <d v="1899-12-30T22:29:00"/>
    <n v="40"/>
    <n v="5"/>
    <x v="29"/>
    <x v="1"/>
    <x v="1"/>
    <m/>
    <n v="3500"/>
    <n v="17500"/>
    <n v="5"/>
    <e v="#REF!"/>
    <n v="2024"/>
    <s v="junio"/>
  </r>
  <r>
    <s v="021306202422-13"/>
    <n v="2"/>
    <d v="2024-06-13T00:00:00"/>
    <d v="1899-12-30T22:35:00"/>
    <n v="40"/>
    <n v="1"/>
    <x v="29"/>
    <x v="1"/>
    <x v="1"/>
    <m/>
    <n v="3500"/>
    <n v="3500"/>
    <n v="5"/>
    <e v="#REF!"/>
    <n v="2024"/>
    <s v="junio"/>
  </r>
  <r>
    <s v="041306202420-24"/>
    <n v="4"/>
    <d v="2024-06-13T00:00:00"/>
    <d v="1899-12-30T20:24:00"/>
    <n v="15"/>
    <n v="1"/>
    <x v="4"/>
    <x v="1"/>
    <x v="2"/>
    <m/>
    <n v="12000"/>
    <n v="12000"/>
    <n v="5"/>
    <e v="#REF!"/>
    <n v="2024"/>
    <s v="junio"/>
  </r>
  <r>
    <s v="171306202423-16"/>
    <n v="17"/>
    <d v="2024-06-13T00:00:00"/>
    <d v="1899-12-30T23:16:00"/>
    <n v="38"/>
    <n v="7"/>
    <x v="10"/>
    <x v="1"/>
    <x v="1"/>
    <m/>
    <n v="3000"/>
    <n v="21000"/>
    <n v="5"/>
    <e v="#REF!"/>
    <n v="2024"/>
    <s v="junio"/>
  </r>
  <r>
    <s v="171306202423-16"/>
    <n v="17"/>
    <d v="2024-06-13T00:00:00"/>
    <d v="1899-12-30T23:16:00"/>
    <n v="40"/>
    <n v="3"/>
    <x v="29"/>
    <x v="1"/>
    <x v="1"/>
    <m/>
    <n v="3500"/>
    <n v="10500"/>
    <n v="5"/>
    <e v="#REF!"/>
    <n v="2024"/>
    <s v="junio"/>
  </r>
  <r>
    <s v="171306202423-16"/>
    <n v="17"/>
    <d v="2024-06-13T00:00:00"/>
    <d v="1899-12-30T23:17:00"/>
    <n v="40"/>
    <n v="1"/>
    <x v="29"/>
    <x v="1"/>
    <x v="1"/>
    <m/>
    <n v="3500"/>
    <n v="3500"/>
    <n v="5"/>
    <e v="#REF!"/>
    <n v="2024"/>
    <s v="junio"/>
  </r>
  <r>
    <s v="021306202422-13"/>
    <n v="2"/>
    <d v="2024-06-13T00:00:00"/>
    <d v="1899-12-30T23:29:00"/>
    <n v="40"/>
    <n v="7"/>
    <x v="29"/>
    <x v="1"/>
    <x v="1"/>
    <m/>
    <n v="3500"/>
    <n v="24500"/>
    <n v="5"/>
    <e v="#REF!"/>
    <n v="2024"/>
    <s v="junio"/>
  </r>
  <r>
    <s v="181406202400-28"/>
    <n v="18"/>
    <d v="2024-06-14T00:00:00"/>
    <d v="1899-12-30T00:28:00"/>
    <n v="35"/>
    <n v="1"/>
    <x v="21"/>
    <x v="1"/>
    <x v="3"/>
    <m/>
    <n v="10000"/>
    <n v="10000"/>
    <n v="5"/>
    <e v="#REF!"/>
    <n v="2024"/>
    <s v="junio"/>
  </r>
  <r>
    <s v="181406202400-28"/>
    <n v="18"/>
    <d v="2024-06-14T00:00:00"/>
    <d v="1899-12-30T00:28:00"/>
    <n v="38"/>
    <n v="1"/>
    <x v="10"/>
    <x v="1"/>
    <x v="1"/>
    <m/>
    <n v="3000"/>
    <n v="3000"/>
    <n v="5"/>
    <e v="#REF!"/>
    <n v="2024"/>
    <s v="junio"/>
  </r>
  <r>
    <s v="181406202400-28"/>
    <n v="18"/>
    <d v="2024-06-14T00:00:00"/>
    <d v="1899-12-30T00:28:00"/>
    <n v="47"/>
    <n v="1"/>
    <x v="13"/>
    <x v="1"/>
    <x v="1"/>
    <m/>
    <n v="2000"/>
    <n v="2000"/>
    <n v="5"/>
    <e v="#REF!"/>
    <n v="2024"/>
    <s v="junio"/>
  </r>
  <r>
    <s v="101406202401-09"/>
    <n v="10"/>
    <d v="2024-06-14T00:00:00"/>
    <d v="1899-12-30T01:09:00"/>
    <n v="40"/>
    <n v="4"/>
    <x v="29"/>
    <x v="1"/>
    <x v="1"/>
    <m/>
    <n v="3500"/>
    <n v="14000"/>
    <n v="5"/>
    <e v="#REF!"/>
    <n v="2024"/>
    <s v="junio"/>
  </r>
  <r>
    <s v="101406202401-09"/>
    <n v="10"/>
    <d v="2024-06-14T00:00:00"/>
    <d v="1899-12-30T01:09:00"/>
    <n v="23"/>
    <n v="1"/>
    <x v="14"/>
    <x v="1"/>
    <x v="6"/>
    <m/>
    <n v="6000"/>
    <n v="6000"/>
    <n v="5"/>
    <e v="#REF!"/>
    <n v="2024"/>
    <s v="junio"/>
  </r>
  <r>
    <s v="091406202401-06"/>
    <n v="9"/>
    <d v="2024-06-14T00:00:00"/>
    <d v="1899-12-30T01:06:00"/>
    <n v="38"/>
    <n v="2"/>
    <x v="10"/>
    <x v="1"/>
    <x v="1"/>
    <m/>
    <n v="3000"/>
    <n v="6000"/>
    <n v="5"/>
    <e v="#REF!"/>
    <n v="2024"/>
    <s v="junio"/>
  </r>
  <r>
    <s v="091406202401-06"/>
    <n v="9"/>
    <d v="2024-06-14T00:00:00"/>
    <d v="1899-12-30T01:06:00"/>
    <n v="15"/>
    <n v="1"/>
    <x v="4"/>
    <x v="1"/>
    <x v="2"/>
    <m/>
    <n v="12000"/>
    <n v="12000"/>
    <n v="5"/>
    <e v="#REF!"/>
    <n v="2024"/>
    <s v="junio"/>
  </r>
  <r>
    <s v="091406202401-06"/>
    <n v="9"/>
    <d v="2024-06-14T00:00:00"/>
    <d v="1899-12-30T01:07:00"/>
    <n v="39"/>
    <n v="1"/>
    <x v="16"/>
    <x v="1"/>
    <x v="1"/>
    <m/>
    <n v="4000"/>
    <n v="4000"/>
    <n v="5"/>
    <e v="#REF!"/>
    <n v="2024"/>
    <s v="junio"/>
  </r>
  <r>
    <s v="091406202401-06"/>
    <n v="9"/>
    <d v="2024-06-14T00:00:00"/>
    <d v="1899-12-30T01:07:00"/>
    <n v="47"/>
    <n v="1"/>
    <x v="13"/>
    <x v="1"/>
    <x v="1"/>
    <m/>
    <n v="2000"/>
    <n v="2000"/>
    <n v="5"/>
    <e v="#REF!"/>
    <n v="2024"/>
    <s v="junio"/>
  </r>
  <r>
    <s v="091406202401-06"/>
    <n v="9"/>
    <d v="2024-06-14T00:00:00"/>
    <d v="1899-12-30T01:07:00"/>
    <n v="50"/>
    <n v="2"/>
    <x v="22"/>
    <x v="2"/>
    <x v="5"/>
    <m/>
    <n v="90000"/>
    <n v="180000"/>
    <n v="5"/>
    <e v="#REF!"/>
    <n v="2024"/>
    <s v="junio"/>
  </r>
  <r>
    <s v="051306202423-37"/>
    <n v="5"/>
    <d v="2024-06-13T00:00:00"/>
    <d v="1899-12-30T23:37:00"/>
    <n v="45"/>
    <n v="6"/>
    <x v="25"/>
    <x v="1"/>
    <x v="1"/>
    <m/>
    <n v="3000"/>
    <n v="18000"/>
    <n v="5"/>
    <e v="#REF!"/>
    <n v="2024"/>
    <s v="junio"/>
  </r>
  <r>
    <s v="051306202423-37"/>
    <n v="5"/>
    <d v="2024-06-14T00:00:00"/>
    <d v="1899-12-30T00:08:00"/>
    <n v="45"/>
    <n v="3"/>
    <x v="25"/>
    <x v="1"/>
    <x v="1"/>
    <m/>
    <n v="3000"/>
    <n v="9000"/>
    <n v="5"/>
    <e v="#REF!"/>
    <n v="2024"/>
    <s v="junio"/>
  </r>
  <r>
    <s v="051306202423-37"/>
    <n v="5"/>
    <d v="2024-06-14T00:00:00"/>
    <d v="1899-12-30T01:17:00"/>
    <n v="45"/>
    <n v="3"/>
    <x v="25"/>
    <x v="1"/>
    <x v="1"/>
    <m/>
    <n v="3000"/>
    <n v="9000"/>
    <n v="5"/>
    <e v="#REF!"/>
    <n v="2024"/>
    <s v="junio"/>
  </r>
  <r>
    <s v="171306202423-37"/>
    <n v="17"/>
    <d v="2024-06-13T00:00:00"/>
    <d v="1899-12-30T23:37:00"/>
    <n v="38"/>
    <n v="7"/>
    <x v="10"/>
    <x v="1"/>
    <x v="1"/>
    <m/>
    <n v="3000"/>
    <n v="21000"/>
    <n v="5"/>
    <e v="#REF!"/>
    <n v="2024"/>
    <s v="junio"/>
  </r>
  <r>
    <s v="171306202423-37"/>
    <n v="17"/>
    <d v="2024-06-13T00:00:00"/>
    <d v="1899-12-30T23:38:00"/>
    <n v="40"/>
    <n v="4"/>
    <x v="29"/>
    <x v="1"/>
    <x v="1"/>
    <m/>
    <n v="3500"/>
    <n v="14000"/>
    <n v="5"/>
    <e v="#REF!"/>
    <n v="2024"/>
    <s v="junio"/>
  </r>
  <r>
    <s v="171306202423-37"/>
    <n v="17"/>
    <d v="2024-06-13T00:00:00"/>
    <d v="1899-12-30T23:47:00"/>
    <n v="38"/>
    <n v="2"/>
    <x v="10"/>
    <x v="1"/>
    <x v="1"/>
    <m/>
    <n v="3000"/>
    <n v="6000"/>
    <n v="5"/>
    <e v="#REF!"/>
    <n v="2024"/>
    <s v="junio"/>
  </r>
  <r>
    <s v="171306202423-37"/>
    <n v="17"/>
    <d v="2024-06-13T00:00:00"/>
    <d v="1899-12-30T23:47:00"/>
    <n v="40"/>
    <n v="1"/>
    <x v="29"/>
    <x v="1"/>
    <x v="1"/>
    <m/>
    <n v="3500"/>
    <n v="3500"/>
    <n v="5"/>
    <e v="#REF!"/>
    <n v="2024"/>
    <s v="junio"/>
  </r>
  <r>
    <s v="171306202423-37"/>
    <n v="17"/>
    <d v="2024-06-13T00:00:00"/>
    <d v="1899-12-30T23:47:00"/>
    <n v="38"/>
    <n v="2"/>
    <x v="10"/>
    <x v="1"/>
    <x v="1"/>
    <m/>
    <n v="3000"/>
    <n v="6000"/>
    <n v="5"/>
    <e v="#REF!"/>
    <n v="2024"/>
    <s v="junio"/>
  </r>
  <r>
    <s v="171306202423-37"/>
    <n v="17"/>
    <d v="2024-06-14T00:00:00"/>
    <d v="1899-12-30T00:19:00"/>
    <n v="40"/>
    <n v="1"/>
    <x v="29"/>
    <x v="1"/>
    <x v="1"/>
    <m/>
    <n v="3500"/>
    <n v="3500"/>
    <n v="5"/>
    <e v="#REF!"/>
    <n v="2024"/>
    <s v="junio"/>
  </r>
  <r>
    <s v="171306202423-37"/>
    <n v="17"/>
    <d v="2024-06-14T00:00:00"/>
    <d v="1899-12-30T00:51:00"/>
    <n v="38"/>
    <n v="3"/>
    <x v="10"/>
    <x v="1"/>
    <x v="1"/>
    <m/>
    <n v="3000"/>
    <n v="9000"/>
    <n v="5"/>
    <e v="#REF!"/>
    <n v="2024"/>
    <s v="junio"/>
  </r>
  <r>
    <s v="171306202423-37"/>
    <n v="17"/>
    <d v="2024-06-14T00:00:00"/>
    <d v="1899-12-30T00:51:00"/>
    <n v="40"/>
    <n v="1"/>
    <x v="29"/>
    <x v="1"/>
    <x v="1"/>
    <m/>
    <n v="3500"/>
    <n v="3500"/>
    <n v="5"/>
    <e v="#REF!"/>
    <n v="2024"/>
    <s v="junio"/>
  </r>
  <r>
    <s v="171306202423-37"/>
    <n v="17"/>
    <d v="2024-06-14T00:00:00"/>
    <d v="1899-12-30T01:11:00"/>
    <n v="38"/>
    <n v="1"/>
    <x v="10"/>
    <x v="1"/>
    <x v="1"/>
    <m/>
    <n v="3000"/>
    <n v="3000"/>
    <n v="5"/>
    <e v="#REF!"/>
    <n v="2024"/>
    <s v="junio"/>
  </r>
  <r>
    <s v="171306202423-37"/>
    <n v="17"/>
    <d v="2024-06-14T00:00:00"/>
    <d v="1899-12-30T01:28:00"/>
    <n v="40"/>
    <n v="1"/>
    <x v="29"/>
    <x v="1"/>
    <x v="1"/>
    <m/>
    <n v="3500"/>
    <n v="3500"/>
    <n v="5"/>
    <e v="#REF!"/>
    <n v="2024"/>
    <s v="junio"/>
  </r>
  <r>
    <s v="011406202402-15"/>
    <n v="1"/>
    <d v="2024-06-14T00:00:00"/>
    <d v="1899-12-30T02:15:00"/>
    <n v="38"/>
    <n v="3"/>
    <x v="10"/>
    <x v="1"/>
    <x v="1"/>
    <m/>
    <n v="3000"/>
    <n v="9000"/>
    <n v="5"/>
    <e v="#REF!"/>
    <n v="2024"/>
    <s v="junio"/>
  </r>
  <r>
    <s v="011406202402-15"/>
    <n v="1"/>
    <d v="2024-06-14T00:00:00"/>
    <d v="1899-12-30T02:15:00"/>
    <n v="50"/>
    <n v="1"/>
    <x v="22"/>
    <x v="2"/>
    <x v="5"/>
    <m/>
    <n v="90000"/>
    <n v="90000"/>
    <n v="5"/>
    <e v="#REF!"/>
    <n v="2024"/>
    <s v="junio"/>
  </r>
  <r>
    <s v="031406202420-28"/>
    <n v="3"/>
    <d v="2024-06-14T00:00:00"/>
    <d v="1899-12-30T20:28:00"/>
    <n v="40"/>
    <n v="2"/>
    <x v="29"/>
    <x v="1"/>
    <x v="1"/>
    <m/>
    <n v="3500"/>
    <n v="7000"/>
    <n v="5"/>
    <e v="#REF!"/>
    <n v="2024"/>
    <s v="junio"/>
  </r>
  <r>
    <s v="171406202421-11"/>
    <n v="17"/>
    <d v="2024-06-14T00:00:00"/>
    <d v="1899-12-30T21:11:00"/>
    <n v="42"/>
    <n v="2"/>
    <x v="3"/>
    <x v="1"/>
    <x v="1"/>
    <m/>
    <n v="5000"/>
    <n v="10000"/>
    <n v="5"/>
    <e v="#REF!"/>
    <n v="2024"/>
    <s v="junio"/>
  </r>
  <r>
    <s v="041406202422-19"/>
    <n v="4"/>
    <d v="2024-06-14T00:00:00"/>
    <d v="1899-12-30T22:19:00"/>
    <n v="44"/>
    <n v="5"/>
    <x v="15"/>
    <x v="1"/>
    <x v="1"/>
    <m/>
    <n v="4000"/>
    <n v="20000"/>
    <n v="5"/>
    <e v="#REF!"/>
    <n v="2024"/>
    <s v="junio"/>
  </r>
  <r>
    <s v="041406202422-19"/>
    <n v="4"/>
    <d v="2024-06-14T00:00:00"/>
    <d v="1899-12-30T22:19:00"/>
    <n v="42"/>
    <n v="3"/>
    <x v="3"/>
    <x v="1"/>
    <x v="1"/>
    <m/>
    <n v="5000"/>
    <n v="15000"/>
    <n v="5"/>
    <e v="#REF!"/>
    <n v="2024"/>
    <s v="junio"/>
  </r>
  <r>
    <s v="031406202422-17"/>
    <n v="3"/>
    <d v="2024-06-14T00:00:00"/>
    <d v="1899-12-30T22:17:00"/>
    <n v="45"/>
    <n v="6"/>
    <x v="25"/>
    <x v="1"/>
    <x v="1"/>
    <m/>
    <n v="3000"/>
    <n v="18000"/>
    <n v="5"/>
    <e v="#REF!"/>
    <n v="2024"/>
    <s v="junio"/>
  </r>
  <r>
    <s v="031406202422-17"/>
    <n v="3"/>
    <d v="2024-06-14T00:00:00"/>
    <d v="1899-12-30T22:17:00"/>
    <n v="38"/>
    <n v="1"/>
    <x v="10"/>
    <x v="1"/>
    <x v="1"/>
    <m/>
    <n v="3500"/>
    <n v="3500"/>
    <n v="5"/>
    <e v="#REF!"/>
    <n v="2024"/>
    <s v="junio"/>
  </r>
  <r>
    <s v="031406202422-17"/>
    <n v="3"/>
    <d v="2024-06-14T00:00:00"/>
    <d v="1899-12-30T22:17:00"/>
    <n v="20"/>
    <n v="2"/>
    <x v="24"/>
    <x v="1"/>
    <x v="2"/>
    <m/>
    <n v="10000"/>
    <n v="20000"/>
    <n v="5"/>
    <e v="#REF!"/>
    <n v="2024"/>
    <s v="junio"/>
  </r>
  <r>
    <s v="071406202420-22"/>
    <n v="7"/>
    <d v="2024-06-14T00:00:00"/>
    <d v="1899-12-30T20:22:00"/>
    <n v="45"/>
    <n v="1"/>
    <x v="25"/>
    <x v="1"/>
    <x v="1"/>
    <m/>
    <n v="3000"/>
    <n v="3000"/>
    <n v="5"/>
    <e v="#REF!"/>
    <n v="2024"/>
    <s v="junio"/>
  </r>
  <r>
    <s v="091406202420-27"/>
    <n v="9"/>
    <d v="2024-06-14T00:00:00"/>
    <d v="1899-12-30T20:27:00"/>
    <n v="38"/>
    <n v="5"/>
    <x v="10"/>
    <x v="1"/>
    <x v="1"/>
    <m/>
    <n v="3500"/>
    <n v="17500"/>
    <n v="5"/>
    <e v="#REF!"/>
    <n v="2024"/>
    <s v="junio"/>
  </r>
  <r>
    <s v="091406202420-27"/>
    <n v="9"/>
    <d v="2024-06-14T00:00:00"/>
    <d v="1899-12-30T20:27:00"/>
    <n v="42"/>
    <n v="1"/>
    <x v="3"/>
    <x v="1"/>
    <x v="1"/>
    <m/>
    <n v="5000"/>
    <n v="5000"/>
    <n v="5"/>
    <e v="#REF!"/>
    <n v="2024"/>
    <s v="junio"/>
  </r>
  <r>
    <s v="101406202420-28"/>
    <n v="10"/>
    <d v="2024-06-14T00:00:00"/>
    <d v="1899-12-30T20:28:00"/>
    <n v="44"/>
    <n v="2"/>
    <x v="15"/>
    <x v="1"/>
    <x v="1"/>
    <m/>
    <n v="4000"/>
    <n v="8000"/>
    <n v="5"/>
    <e v="#REF!"/>
    <n v="2024"/>
    <s v="junio"/>
  </r>
  <r>
    <s v="101406202420-28"/>
    <n v="10"/>
    <d v="2024-06-14T00:00:00"/>
    <d v="1899-12-30T20:29:00"/>
    <n v="30"/>
    <n v="1"/>
    <x v="41"/>
    <x v="1"/>
    <x v="3"/>
    <m/>
    <n v="4000"/>
    <n v="4000"/>
    <n v="5"/>
    <e v="#REF!"/>
    <n v="2024"/>
    <s v="junio"/>
  </r>
  <r>
    <s v="071406202420-22"/>
    <n v="7"/>
    <d v="2024-06-14T00:00:00"/>
    <d v="1899-12-30T22:22:00"/>
    <n v="45"/>
    <n v="3"/>
    <x v="25"/>
    <x v="1"/>
    <x v="1"/>
    <m/>
    <n v="3000"/>
    <n v="9000"/>
    <n v="5"/>
    <e v="#REF!"/>
    <n v="2024"/>
    <s v="junio"/>
  </r>
  <r>
    <s v="171406202423-21"/>
    <n v="17"/>
    <d v="2024-06-14T00:00:00"/>
    <d v="1899-12-30T23:21:00"/>
    <n v="45"/>
    <n v="1"/>
    <x v="25"/>
    <x v="1"/>
    <x v="1"/>
    <m/>
    <n v="3000"/>
    <n v="3000"/>
    <n v="5"/>
    <e v="#REF!"/>
    <n v="2024"/>
    <s v="junio"/>
  </r>
  <r>
    <s v="171406202423-21"/>
    <n v="17"/>
    <d v="2024-06-14T00:00:00"/>
    <d v="1899-12-30T23:21:00"/>
    <n v="20"/>
    <n v="1"/>
    <x v="24"/>
    <x v="1"/>
    <x v="2"/>
    <m/>
    <n v="10000"/>
    <n v="10000"/>
    <n v="5"/>
    <e v="#REF!"/>
    <n v="2024"/>
    <s v="junio"/>
  </r>
  <r>
    <s v="171506202400-32"/>
    <n v="17"/>
    <d v="2024-06-15T00:00:00"/>
    <d v="1899-12-30T00:32:00"/>
    <n v="38"/>
    <n v="2"/>
    <x v="10"/>
    <x v="1"/>
    <x v="1"/>
    <m/>
    <n v="3500"/>
    <n v="7000"/>
    <n v="5"/>
    <e v="#REF!"/>
    <n v="2024"/>
    <s v="junio"/>
  </r>
  <r>
    <s v="171506202400-32"/>
    <n v="17"/>
    <d v="2024-06-15T00:00:00"/>
    <d v="1899-12-30T00:32:00"/>
    <n v="40"/>
    <n v="2"/>
    <x v="29"/>
    <x v="1"/>
    <x v="1"/>
    <m/>
    <n v="3500"/>
    <n v="7000"/>
    <n v="5"/>
    <e v="#REF!"/>
    <n v="2024"/>
    <s v="junio"/>
  </r>
  <r>
    <s v="171506202400-32"/>
    <n v="17"/>
    <d v="2024-06-15T00:00:00"/>
    <d v="1899-12-30T00:32:00"/>
    <n v="13"/>
    <n v="1"/>
    <x v="7"/>
    <x v="1"/>
    <x v="0"/>
    <m/>
    <n v="17000"/>
    <n v="17000"/>
    <n v="5"/>
    <e v="#REF!"/>
    <n v="2024"/>
    <s v="junio"/>
  </r>
  <r>
    <s v="031406202423-10"/>
    <n v="3"/>
    <d v="2024-06-14T00:00:00"/>
    <d v="1899-12-30T23:10:00"/>
    <n v="39"/>
    <n v="8"/>
    <x v="16"/>
    <x v="1"/>
    <x v="1"/>
    <m/>
    <n v="4000"/>
    <n v="32000"/>
    <n v="5"/>
    <e v="#REF!"/>
    <n v="2024"/>
    <s v="junio"/>
  </r>
  <r>
    <s v="031406202423-10"/>
    <n v="3"/>
    <d v="2024-06-14T00:00:00"/>
    <d v="1899-12-30T23:57:00"/>
    <n v="39"/>
    <n v="7"/>
    <x v="16"/>
    <x v="1"/>
    <x v="1"/>
    <m/>
    <n v="4000"/>
    <n v="28000"/>
    <n v="5"/>
    <e v="#REF!"/>
    <n v="2024"/>
    <s v="junio"/>
  </r>
  <r>
    <s v="031406202423-10"/>
    <n v="3"/>
    <d v="2024-06-14T00:00:00"/>
    <d v="1899-12-30T23:57:00"/>
    <n v="39"/>
    <n v="6"/>
    <x v="16"/>
    <x v="1"/>
    <x v="1"/>
    <m/>
    <n v="4000"/>
    <n v="24000"/>
    <n v="5"/>
    <e v="#REF!"/>
    <n v="2024"/>
    <s v="junio"/>
  </r>
  <r>
    <s v="111406202422-56"/>
    <n v="11"/>
    <d v="2024-06-14T00:00:00"/>
    <d v="1899-12-30T22:56:00"/>
    <n v="49"/>
    <n v="1"/>
    <x v="30"/>
    <x v="2"/>
    <x v="5"/>
    <m/>
    <n v="70000"/>
    <n v="70000"/>
    <n v="5"/>
    <e v="#REF!"/>
    <n v="2024"/>
    <s v="junio"/>
  </r>
  <r>
    <s v="111406202422-56"/>
    <n v="11"/>
    <d v="2024-06-14T00:00:00"/>
    <d v="1899-12-30T23:47:00"/>
    <n v="15"/>
    <n v="1"/>
    <x v="4"/>
    <x v="1"/>
    <x v="2"/>
    <m/>
    <n v="12000"/>
    <n v="12000"/>
    <n v="5"/>
    <e v="#REF!"/>
    <n v="2024"/>
    <s v="junio"/>
  </r>
  <r>
    <s v="031406202423-10"/>
    <n v="3"/>
    <d v="2024-06-15T00:00:00"/>
    <d v="1899-12-30T00:40:00"/>
    <n v="39"/>
    <n v="1"/>
    <x v="16"/>
    <x v="1"/>
    <x v="1"/>
    <m/>
    <n v="4000"/>
    <n v="4000"/>
    <n v="5"/>
    <e v="#REF!"/>
    <n v="2024"/>
    <s v="junio"/>
  </r>
  <r>
    <s v="031506202400-40"/>
    <n v="3"/>
    <d v="2024-06-15T00:00:00"/>
    <d v="1899-12-30T00:40:00"/>
    <n v="30"/>
    <n v="1"/>
    <x v="41"/>
    <x v="1"/>
    <x v="3"/>
    <m/>
    <n v="4000"/>
    <n v="4000"/>
    <n v="5"/>
    <e v="#REF!"/>
    <n v="2024"/>
    <s v="junio"/>
  </r>
  <r>
    <s v="031506202400-40"/>
    <n v="3"/>
    <d v="2024-06-15T00:00:00"/>
    <d v="1899-12-30T00:41:00"/>
    <n v="44"/>
    <n v="7"/>
    <x v="15"/>
    <x v="1"/>
    <x v="1"/>
    <m/>
    <n v="4000"/>
    <n v="28000"/>
    <n v="5"/>
    <e v="#REF!"/>
    <n v="2024"/>
    <s v="junio"/>
  </r>
  <r>
    <s v="031506202400-40"/>
    <n v="3"/>
    <d v="2024-06-15T00:00:00"/>
    <d v="1899-12-30T00:41:00"/>
    <n v="38"/>
    <n v="1"/>
    <x v="10"/>
    <x v="1"/>
    <x v="1"/>
    <m/>
    <n v="3500"/>
    <n v="3500"/>
    <n v="5"/>
    <e v="#REF!"/>
    <n v="2024"/>
    <s v="junio"/>
  </r>
  <r>
    <s v="171506202401-34"/>
    <n v="17"/>
    <d v="2024-06-15T00:00:00"/>
    <d v="1899-12-30T01:34:00"/>
    <n v="38"/>
    <n v="17"/>
    <x v="10"/>
    <x v="1"/>
    <x v="1"/>
    <m/>
    <n v="3500"/>
    <n v="59500"/>
    <n v="5"/>
    <e v="#REF!"/>
    <n v="2024"/>
    <s v="junio"/>
  </r>
  <r>
    <s v="091506202401-57"/>
    <n v="9"/>
    <d v="2024-06-15T00:00:00"/>
    <d v="1899-12-30T01:57:00"/>
    <n v="38"/>
    <n v="6"/>
    <x v="10"/>
    <x v="1"/>
    <x v="1"/>
    <m/>
    <n v="3500"/>
    <n v="21000"/>
    <n v="5"/>
    <e v="#REF!"/>
    <n v="2024"/>
    <s v="junio"/>
  </r>
  <r>
    <s v="091506202401-57"/>
    <n v="9"/>
    <d v="2024-06-15T00:00:00"/>
    <d v="1899-12-30T01:58:00"/>
    <n v="42"/>
    <n v="1"/>
    <x v="3"/>
    <x v="1"/>
    <x v="1"/>
    <m/>
    <n v="5000"/>
    <n v="5000"/>
    <n v="5"/>
    <e v="#REF!"/>
    <n v="2024"/>
    <s v="junio"/>
  </r>
  <r>
    <s v="171506202401-38"/>
    <n v="17"/>
    <d v="2024-06-15T00:00:00"/>
    <d v="1899-12-30T01:38:00"/>
    <n v="39"/>
    <n v="1"/>
    <x v="16"/>
    <x v="1"/>
    <x v="1"/>
    <m/>
    <n v="4000"/>
    <n v="4000"/>
    <n v="5"/>
    <e v="#REF!"/>
    <n v="2024"/>
    <s v="junio"/>
  </r>
  <r>
    <s v="171506202401-38"/>
    <n v="17"/>
    <d v="2024-06-15T00:00:00"/>
    <d v="1899-12-30T01:38:00"/>
    <n v="47"/>
    <n v="1"/>
    <x v="13"/>
    <x v="1"/>
    <x v="1"/>
    <m/>
    <n v="2000"/>
    <n v="2000"/>
    <n v="5"/>
    <e v="#REF!"/>
    <n v="2024"/>
    <s v="junio"/>
  </r>
  <r>
    <s v="041506202401-24"/>
    <n v="4"/>
    <d v="2024-06-15T00:00:00"/>
    <d v="1899-12-30T01:24:00"/>
    <n v="49"/>
    <n v="2"/>
    <x v="30"/>
    <x v="2"/>
    <x v="5"/>
    <m/>
    <n v="70000"/>
    <n v="140000"/>
    <n v="5"/>
    <e v="#REF!"/>
    <n v="2024"/>
    <s v="junio"/>
  </r>
  <r>
    <s v="041506202401-24"/>
    <n v="4"/>
    <d v="2024-06-15T00:00:00"/>
    <d v="1899-12-30T01:24:00"/>
    <n v="39"/>
    <n v="3"/>
    <x v="16"/>
    <x v="1"/>
    <x v="1"/>
    <m/>
    <n v="4000"/>
    <n v="12000"/>
    <n v="5"/>
    <e v="#REF!"/>
    <n v="2024"/>
    <s v="junio"/>
  </r>
  <r>
    <s v="041506202401-24"/>
    <n v="4"/>
    <d v="2024-06-15T00:00:00"/>
    <d v="1899-12-30T01:24:00"/>
    <n v="15"/>
    <n v="2"/>
    <x v="4"/>
    <x v="1"/>
    <x v="2"/>
    <m/>
    <n v="12000"/>
    <n v="24000"/>
    <n v="5"/>
    <e v="#REF!"/>
    <n v="2024"/>
    <s v="junio"/>
  </r>
  <r>
    <s v="181506202402-08"/>
    <n v="18"/>
    <d v="2024-06-15T00:00:00"/>
    <d v="1899-12-30T02:08:00"/>
    <n v="44"/>
    <n v="3"/>
    <x v="15"/>
    <x v="1"/>
    <x v="1"/>
    <m/>
    <n v="4000"/>
    <n v="12000"/>
    <n v="5"/>
    <e v="#REF!"/>
    <n v="2024"/>
    <s v="junio"/>
  </r>
  <r>
    <s v="181506202402-08"/>
    <n v="18"/>
    <d v="2024-06-15T00:00:00"/>
    <d v="1899-12-30T02:08:00"/>
    <n v="38"/>
    <n v="1"/>
    <x v="10"/>
    <x v="1"/>
    <x v="1"/>
    <m/>
    <n v="3500"/>
    <n v="3500"/>
    <n v="5"/>
    <e v="#REF!"/>
    <n v="2024"/>
    <s v="junio"/>
  </r>
  <r>
    <s v="181506202402-08"/>
    <n v="18"/>
    <d v="2024-06-15T00:00:00"/>
    <d v="1899-12-30T02:08:00"/>
    <n v="42"/>
    <n v="2"/>
    <x v="3"/>
    <x v="1"/>
    <x v="1"/>
    <m/>
    <n v="5000"/>
    <n v="10000"/>
    <n v="5"/>
    <e v="#REF!"/>
    <n v="2024"/>
    <s v="junio"/>
  </r>
  <r>
    <s v="181506202402-08"/>
    <n v="18"/>
    <d v="2024-06-15T00:00:00"/>
    <d v="1899-12-30T02:08:00"/>
    <n v="45"/>
    <n v="2"/>
    <x v="25"/>
    <x v="1"/>
    <x v="1"/>
    <m/>
    <n v="3000"/>
    <n v="6000"/>
    <n v="5"/>
    <e v="#REF!"/>
    <n v="2024"/>
    <s v="junio"/>
  </r>
  <r>
    <s v="171506202402-18"/>
    <n v="17"/>
    <d v="2024-06-15T00:00:00"/>
    <d v="1899-12-30T02:18:00"/>
    <n v="39"/>
    <n v="1"/>
    <x v="16"/>
    <x v="1"/>
    <x v="1"/>
    <m/>
    <n v="4000"/>
    <n v="4000"/>
    <n v="5"/>
    <e v="#REF!"/>
    <n v="2024"/>
    <s v="junio"/>
  </r>
  <r>
    <s v="031506202403-00"/>
    <n v="3"/>
    <d v="2024-06-15T00:00:00"/>
    <d v="1899-12-30T03:14:00"/>
    <n v="38"/>
    <n v="1"/>
    <x v="10"/>
    <x v="1"/>
    <x v="1"/>
    <m/>
    <n v="3500"/>
    <n v="3500"/>
    <n v="5"/>
    <e v="#REF!"/>
    <n v="2024"/>
    <s v="junio"/>
  </r>
  <r>
    <s v="031506202403-00"/>
    <n v="3"/>
    <d v="2024-06-15T00:00:00"/>
    <d v="1899-12-30T03:14:00"/>
    <n v="42"/>
    <n v="1"/>
    <x v="3"/>
    <x v="1"/>
    <x v="1"/>
    <m/>
    <n v="5000"/>
    <n v="5000"/>
    <n v="5"/>
    <e v="#REF!"/>
    <n v="2024"/>
    <s v="junio"/>
  </r>
  <r>
    <s v="031506202403-00"/>
    <n v="3"/>
    <d v="2024-06-15T00:00:00"/>
    <d v="1899-12-30T03:26:00"/>
    <n v="38"/>
    <n v="1"/>
    <x v="10"/>
    <x v="1"/>
    <x v="1"/>
    <m/>
    <n v="3500"/>
    <n v="3500"/>
    <n v="5"/>
    <e v="#REF!"/>
    <n v="2024"/>
    <s v="junio"/>
  </r>
  <r>
    <s v="031506202403-00"/>
    <n v="3"/>
    <d v="2024-06-15T00:00:00"/>
    <d v="1899-12-30T03:26:00"/>
    <n v="42"/>
    <n v="1"/>
    <x v="3"/>
    <x v="1"/>
    <x v="1"/>
    <m/>
    <n v="5000"/>
    <n v="5000"/>
    <n v="5"/>
    <e v="#REF!"/>
    <n v="2024"/>
    <s v="junio"/>
  </r>
  <r>
    <s v="031506202404-43"/>
    <n v="3"/>
    <d v="2024-06-15T00:00:00"/>
    <d v="1899-12-30T04:43:00"/>
    <n v="38"/>
    <n v="15"/>
    <x v="10"/>
    <x v="1"/>
    <x v="1"/>
    <m/>
    <n v="3500"/>
    <n v="52500"/>
    <n v="5"/>
    <e v="#REF!"/>
    <n v="2024"/>
    <s v="junio"/>
  </r>
  <r>
    <s v="021506202403-00"/>
    <n v="2"/>
    <d v="2024-06-15T00:00:00"/>
    <d v="1899-12-30T03:00:00"/>
    <n v="38"/>
    <n v="20"/>
    <x v="10"/>
    <x v="1"/>
    <x v="1"/>
    <m/>
    <n v="3500"/>
    <n v="70000"/>
    <n v="5"/>
    <e v="#REF!"/>
    <n v="2024"/>
    <s v="junio"/>
  </r>
  <r>
    <s v="021506202403-00"/>
    <n v="2"/>
    <d v="2024-06-15T00:00:00"/>
    <d v="1899-12-30T03:00:00"/>
    <n v="38"/>
    <n v="4"/>
    <x v="10"/>
    <x v="1"/>
    <x v="1"/>
    <m/>
    <n v="3500"/>
    <n v="14000"/>
    <n v="5"/>
    <e v="#REF!"/>
    <n v="2024"/>
    <s v="junio"/>
  </r>
  <r>
    <s v="021506202403-00"/>
    <n v="2"/>
    <d v="2024-06-15T00:00:00"/>
    <d v="1899-12-30T03:00:00"/>
    <n v="45"/>
    <n v="1"/>
    <x v="25"/>
    <x v="1"/>
    <x v="1"/>
    <m/>
    <n v="3000"/>
    <n v="3000"/>
    <n v="5"/>
    <e v="#REF!"/>
    <n v="2024"/>
    <s v="junio"/>
  </r>
  <r>
    <s v="021506202403-00"/>
    <n v="2"/>
    <d v="2024-06-15T00:00:00"/>
    <d v="1899-12-30T04:42:00"/>
    <n v="38"/>
    <n v="13"/>
    <x v="10"/>
    <x v="1"/>
    <x v="1"/>
    <m/>
    <n v="3500"/>
    <n v="45500"/>
    <n v="5"/>
    <e v="#REF!"/>
    <n v="2024"/>
    <s v="junio"/>
  </r>
  <r>
    <s v="011506202402-58"/>
    <n v="1"/>
    <d v="2024-06-15T00:00:00"/>
    <d v="1899-12-30T02:58:00"/>
    <n v="20"/>
    <n v="2"/>
    <x v="24"/>
    <x v="1"/>
    <x v="2"/>
    <m/>
    <n v="10000"/>
    <n v="20000"/>
    <n v="5"/>
    <e v="#REF!"/>
    <n v="2024"/>
    <s v="junio"/>
  </r>
  <r>
    <s v="011506202402-58"/>
    <n v="1"/>
    <d v="2024-06-15T00:00:00"/>
    <d v="1899-12-30T02:58:00"/>
    <n v="50"/>
    <n v="1"/>
    <x v="22"/>
    <x v="2"/>
    <x v="5"/>
    <m/>
    <n v="90000"/>
    <n v="90000"/>
    <n v="5"/>
    <e v="#REF!"/>
    <n v="2024"/>
    <s v="junio"/>
  </r>
  <r>
    <s v="011506202402-58"/>
    <n v="1"/>
    <d v="2024-06-15T00:00:00"/>
    <d v="1899-12-30T02:59:00"/>
    <n v="39"/>
    <n v="1"/>
    <x v="16"/>
    <x v="1"/>
    <x v="1"/>
    <m/>
    <n v="4000"/>
    <n v="4000"/>
    <n v="5"/>
    <e v="#REF!"/>
    <n v="2024"/>
    <s v="junio"/>
  </r>
  <r>
    <s v="011506202402-58"/>
    <n v="1"/>
    <d v="2024-06-15T00:00:00"/>
    <d v="1899-12-30T04:44:00"/>
    <n v="38"/>
    <n v="14"/>
    <x v="10"/>
    <x v="1"/>
    <x v="1"/>
    <m/>
    <n v="3500"/>
    <n v="49000"/>
    <n v="5"/>
    <e v="#REF!"/>
    <n v="2024"/>
    <s v="junio"/>
  </r>
  <r>
    <s v="011506202402-58"/>
    <n v="1"/>
    <d v="2024-06-15T00:00:00"/>
    <d v="1899-12-30T04:51:00"/>
    <n v="38"/>
    <n v="10"/>
    <x v="10"/>
    <x v="1"/>
    <x v="1"/>
    <m/>
    <n v="3500"/>
    <n v="35000"/>
    <n v="5"/>
    <e v="#REF!"/>
    <n v="2024"/>
    <s v="junio"/>
  </r>
  <r>
    <s v="031506202404-52"/>
    <n v="3"/>
    <d v="2024-06-15T00:00:00"/>
    <d v="1899-12-30T04:52:00"/>
    <n v="38"/>
    <n v="10"/>
    <x v="10"/>
    <x v="1"/>
    <x v="1"/>
    <m/>
    <n v="3500"/>
    <n v="35000"/>
    <n v="5"/>
    <e v="#REF!"/>
    <n v="2024"/>
    <s v="junio"/>
  </r>
  <r>
    <s v="011506202404-57"/>
    <n v="1"/>
    <d v="2024-06-15T00:00:00"/>
    <d v="1899-12-30T04:57:00"/>
    <n v="50"/>
    <n v="2"/>
    <x v="22"/>
    <x v="2"/>
    <x v="5"/>
    <m/>
    <n v="90000"/>
    <n v="180000"/>
    <n v="5"/>
    <e v="#REF!"/>
    <n v="2024"/>
    <s v="junio"/>
  </r>
  <r>
    <s v="021906202423-19"/>
    <n v="2"/>
    <d v="2024-06-19T00:00:00"/>
    <d v="1899-12-30T23:19:00"/>
    <n v="38"/>
    <n v="4"/>
    <x v="10"/>
    <x v="1"/>
    <x v="1"/>
    <m/>
    <n v="3500"/>
    <n v="14000"/>
    <n v="5"/>
    <e v="#REF!"/>
    <n v="2024"/>
    <s v="junio"/>
  </r>
  <r>
    <s v="041906202423-19"/>
    <n v="4"/>
    <d v="2024-06-19T00:00:00"/>
    <d v="1899-12-30T23:19:00"/>
    <n v="21"/>
    <n v="1"/>
    <x v="49"/>
    <x v="1"/>
    <x v="6"/>
    <m/>
    <n v="6000"/>
    <n v="6000"/>
    <n v="5"/>
    <e v="#REF!"/>
    <n v="2024"/>
    <s v="junio"/>
  </r>
  <r>
    <s v="061906202423-20"/>
    <n v="6"/>
    <d v="2024-06-19T00:00:00"/>
    <d v="1899-12-30T23:20:00"/>
    <n v="42"/>
    <n v="3"/>
    <x v="3"/>
    <x v="1"/>
    <x v="1"/>
    <m/>
    <n v="5000"/>
    <n v="15000"/>
    <n v="5"/>
    <e v="#REF!"/>
    <n v="2024"/>
    <s v="junio"/>
  </r>
  <r>
    <s v="061906202423-20"/>
    <n v="6"/>
    <d v="2024-06-19T00:00:00"/>
    <d v="1899-12-30T23:20:00"/>
    <n v="43"/>
    <n v="3"/>
    <x v="18"/>
    <x v="1"/>
    <x v="1"/>
    <m/>
    <n v="8000"/>
    <n v="24000"/>
    <n v="5"/>
    <e v="#REF!"/>
    <n v="2024"/>
    <s v="junio"/>
  </r>
  <r>
    <s v="091906202423-20"/>
    <n v="9"/>
    <d v="2024-06-19T00:00:00"/>
    <d v="1899-12-30T23:20:00"/>
    <n v="40"/>
    <n v="3"/>
    <x v="29"/>
    <x v="1"/>
    <x v="1"/>
    <m/>
    <n v="3500"/>
    <n v="10500"/>
    <n v="5"/>
    <e v="#REF!"/>
    <n v="2024"/>
    <s v="junio"/>
  </r>
  <r>
    <s v="091906202423-20"/>
    <n v="9"/>
    <d v="2024-06-19T00:00:00"/>
    <d v="1899-12-30T23:21:00"/>
    <n v="47"/>
    <n v="3"/>
    <x v="13"/>
    <x v="1"/>
    <x v="1"/>
    <m/>
    <n v="2000"/>
    <n v="6000"/>
    <n v="5"/>
    <e v="#REF!"/>
    <n v="2024"/>
    <s v="junio"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  <r>
    <m/>
    <m/>
    <m/>
    <m/>
    <m/>
    <m/>
    <x v="74"/>
    <x v="3"/>
    <x v="1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38998-A145-46F1-BD27-D20AF6DB9125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S1:V6" firstHeaderRow="1" firstDataRow="1" firstDataCol="3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5">
        <item x="6"/>
        <item x="20"/>
        <item x="56"/>
        <item x="30"/>
        <item x="12"/>
        <item x="22"/>
        <item x="52"/>
        <item x="50"/>
        <item x="29"/>
        <item x="7"/>
        <item x="1"/>
        <item x="27"/>
        <item x="0"/>
        <item x="17"/>
        <item x="9"/>
        <item x="46"/>
        <item x="14"/>
        <item x="3"/>
        <item x="5"/>
        <item x="16"/>
        <item x="37"/>
        <item x="53"/>
        <item x="44"/>
        <item x="10"/>
        <item x="47"/>
        <item x="64"/>
        <item x="73"/>
        <item x="51"/>
        <item x="57"/>
        <item x="71"/>
        <item x="19"/>
        <item x="39"/>
        <item x="45"/>
        <item x="2"/>
        <item x="43"/>
        <item x="42"/>
        <item x="15"/>
        <item x="65"/>
        <item x="72"/>
        <item x="69"/>
        <item x="4"/>
        <item x="63"/>
        <item x="58"/>
        <item x="26"/>
        <item x="35"/>
        <item x="8"/>
        <item x="36"/>
        <item x="13"/>
        <item x="55"/>
        <item x="54"/>
        <item x="49"/>
        <item x="25"/>
        <item x="48"/>
        <item x="68"/>
        <item x="67"/>
        <item x="61"/>
        <item x="11"/>
        <item x="66"/>
        <item x="62"/>
        <item x="40"/>
        <item x="28"/>
        <item x="41"/>
        <item x="24"/>
        <item x="32"/>
        <item x="18"/>
        <item x="21"/>
        <item x="33"/>
        <item x="31"/>
        <item x="23"/>
        <item x="38"/>
        <item x="34"/>
        <item x="59"/>
        <item x="60"/>
        <item x="70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h="1" x="2"/>
        <item h="1" x="0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h="1" x="3"/>
        <item h="1" x="5"/>
        <item h="1" x="1"/>
        <item h="1" x="0"/>
        <item h="1" x="6"/>
        <item h="1" x="9"/>
        <item x="2"/>
        <item h="1" x="7"/>
        <item h="1" x="8"/>
        <item h="1" x="4"/>
        <item h="1"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7"/>
    <field x="8"/>
    <field x="6"/>
  </rowFields>
  <rowItems count="5">
    <i>
      <x/>
      <x v="6"/>
      <x v="20"/>
    </i>
    <i r="2">
      <x v="35"/>
    </i>
    <i r="2">
      <x v="40"/>
    </i>
    <i r="2">
      <x v="62"/>
    </i>
    <i t="grand">
      <x/>
    </i>
  </rowItems>
  <colItems count="1">
    <i/>
  </colItems>
  <dataFields count="1">
    <dataField name="Suma de Cantidad" fld="5" baseField="0" baseItem="0"/>
  </dataFields>
  <formats count="1">
    <format dxfId="0">
      <pivotArea dataOnly="0" labelOnly="1" outline="0" fieldPosition="0">
        <references count="2">
          <reference field="7" count="0" selected="0"/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52CB-C393-4507-B317-AD2A07FFFA1F}">
  <dimension ref="E1:AI118"/>
  <sheetViews>
    <sheetView workbookViewId="0">
      <selection activeCell="S1" sqref="S1"/>
    </sheetView>
  </sheetViews>
  <sheetFormatPr defaultColWidth="11.5546875" defaultRowHeight="14.4" outlineLevelCol="1" x14ac:dyDescent="0.3"/>
  <cols>
    <col min="5" max="5" width="36.88671875" bestFit="1" customWidth="1"/>
    <col min="6" max="6" width="21.88671875" customWidth="1"/>
    <col min="7" max="8" width="12.77734375" bestFit="1" customWidth="1"/>
    <col min="11" max="11" width="16.44140625" bestFit="1" customWidth="1"/>
    <col min="12" max="12" width="20.77734375" bestFit="1" customWidth="1"/>
    <col min="13" max="13" width="14.109375" bestFit="1" customWidth="1"/>
    <col min="14" max="14" width="17.109375" bestFit="1" customWidth="1"/>
    <col min="19" max="19" width="46.5546875" bestFit="1" customWidth="1"/>
    <col min="20" max="20" width="15.21875" bestFit="1" customWidth="1"/>
    <col min="21" max="21" width="19.44140625" bestFit="1" customWidth="1"/>
    <col min="22" max="22" width="14.109375" bestFit="1" customWidth="1"/>
    <col min="23" max="23" width="10.33203125" hidden="1" customWidth="1" outlineLevel="1"/>
    <col min="24" max="24" width="14.44140625" hidden="1" customWidth="1" outlineLevel="1"/>
    <col min="25" max="25" width="9.21875" hidden="1" customWidth="1" outlineLevel="1"/>
    <col min="26" max="26" width="8.6640625" hidden="1" customWidth="1" outlineLevel="1"/>
    <col min="27" max="27" width="16" bestFit="1" customWidth="1" collapsed="1"/>
    <col min="32" max="32" width="47.77734375" bestFit="1" customWidth="1"/>
    <col min="33" max="33" width="16.88671875" bestFit="1" customWidth="1"/>
    <col min="34" max="34" width="20.77734375" bestFit="1" customWidth="1"/>
    <col min="35" max="35" width="21.77734375" bestFit="1" customWidth="1"/>
  </cols>
  <sheetData>
    <row r="1" spans="5:35" ht="15.6" x14ac:dyDescent="0.3">
      <c r="S1" s="22" t="s">
        <v>42</v>
      </c>
      <c r="T1" s="22" t="s">
        <v>43</v>
      </c>
      <c r="U1" s="22" t="s">
        <v>44</v>
      </c>
      <c r="V1" s="22" t="s">
        <v>161</v>
      </c>
      <c r="W1" s="23" t="s">
        <v>162</v>
      </c>
      <c r="X1" s="24" t="s">
        <v>163</v>
      </c>
      <c r="Y1" s="23" t="s">
        <v>164</v>
      </c>
      <c r="Z1" s="24" t="s">
        <v>45</v>
      </c>
      <c r="AA1" s="25" t="s">
        <v>46</v>
      </c>
      <c r="AF1" s="11" t="s">
        <v>17</v>
      </c>
      <c r="AG1" s="11" t="s">
        <v>165</v>
      </c>
      <c r="AH1" s="11" t="s">
        <v>18</v>
      </c>
      <c r="AI1" s="11" t="s">
        <v>19</v>
      </c>
    </row>
    <row r="2" spans="5:35" x14ac:dyDescent="0.3">
      <c r="S2" t="s">
        <v>47</v>
      </c>
      <c r="T2" s="21" t="s">
        <v>20</v>
      </c>
      <c r="U2" s="21" t="s">
        <v>23</v>
      </c>
      <c r="V2" s="21"/>
      <c r="AA2" s="1">
        <v>16000</v>
      </c>
      <c r="AF2" s="12" t="s">
        <v>20</v>
      </c>
      <c r="AG2" s="30">
        <v>2004</v>
      </c>
      <c r="AH2" s="13">
        <v>8442000</v>
      </c>
      <c r="AI2" s="14">
        <v>0.6318862275449102</v>
      </c>
    </row>
    <row r="3" spans="5:35" x14ac:dyDescent="0.3">
      <c r="S3" t="s">
        <v>48</v>
      </c>
      <c r="T3" s="21" t="s">
        <v>20</v>
      </c>
      <c r="U3" s="21" t="s">
        <v>23</v>
      </c>
      <c r="V3" s="21"/>
      <c r="AA3" s="1">
        <v>10000</v>
      </c>
      <c r="AF3" s="31" t="s">
        <v>21</v>
      </c>
      <c r="AG3" s="32">
        <v>55</v>
      </c>
      <c r="AH3" s="33">
        <v>260000</v>
      </c>
      <c r="AI3" s="34">
        <v>1.9461077844311378E-2</v>
      </c>
    </row>
    <row r="4" spans="5:35" x14ac:dyDescent="0.3">
      <c r="S4" t="s">
        <v>49</v>
      </c>
      <c r="T4" s="21" t="s">
        <v>20</v>
      </c>
      <c r="U4" s="21" t="s">
        <v>23</v>
      </c>
      <c r="V4" s="21"/>
      <c r="AA4" s="1">
        <v>16000</v>
      </c>
      <c r="AF4" s="35" t="s">
        <v>4</v>
      </c>
      <c r="AG4">
        <v>25</v>
      </c>
      <c r="AH4" s="16">
        <v>50000</v>
      </c>
      <c r="AI4" s="17">
        <v>3.7425149700598802E-3</v>
      </c>
    </row>
    <row r="5" spans="5:35" x14ac:dyDescent="0.3">
      <c r="S5" t="s">
        <v>50</v>
      </c>
      <c r="T5" s="21" t="s">
        <v>20</v>
      </c>
      <c r="U5" s="21" t="s">
        <v>23</v>
      </c>
      <c r="V5" s="21"/>
      <c r="AA5" s="1">
        <v>16000</v>
      </c>
      <c r="AF5" s="35" t="s">
        <v>76</v>
      </c>
      <c r="AG5">
        <v>6</v>
      </c>
      <c r="AH5" s="16">
        <v>24000</v>
      </c>
      <c r="AI5" s="17">
        <v>1.7964071856287425E-3</v>
      </c>
    </row>
    <row r="6" spans="5:35" x14ac:dyDescent="0.3">
      <c r="K6" s="2" t="s">
        <v>6</v>
      </c>
      <c r="L6" s="2" t="s">
        <v>7</v>
      </c>
      <c r="M6" s="2" t="s">
        <v>8</v>
      </c>
      <c r="N6" s="2" t="s">
        <v>9</v>
      </c>
      <c r="O6" s="2"/>
      <c r="S6" t="s">
        <v>51</v>
      </c>
      <c r="T6" s="21" t="s">
        <v>20</v>
      </c>
      <c r="U6" s="21" t="s">
        <v>23</v>
      </c>
      <c r="V6" s="21"/>
      <c r="AA6" s="1">
        <v>15000</v>
      </c>
      <c r="AF6" s="35" t="s">
        <v>75</v>
      </c>
      <c r="AG6">
        <v>6</v>
      </c>
      <c r="AH6" s="16">
        <v>24000</v>
      </c>
      <c r="AI6" s="17">
        <v>1.7964071856287425E-3</v>
      </c>
    </row>
    <row r="7" spans="5:35" ht="15" thickBot="1" x14ac:dyDescent="0.35">
      <c r="K7" s="3">
        <v>1000</v>
      </c>
      <c r="L7" s="3">
        <v>250</v>
      </c>
      <c r="M7" s="3">
        <v>100</v>
      </c>
      <c r="N7" s="4">
        <v>0.7</v>
      </c>
      <c r="O7" s="3">
        <f>(K7+L7+M7)/(100%-N7)</f>
        <v>4499.9999999999991</v>
      </c>
      <c r="S7" t="s">
        <v>52</v>
      </c>
      <c r="T7" s="21" t="s">
        <v>20</v>
      </c>
      <c r="U7" s="21" t="s">
        <v>23</v>
      </c>
      <c r="V7" s="21"/>
      <c r="AA7" s="1">
        <v>16000</v>
      </c>
      <c r="AF7" s="35" t="s">
        <v>138</v>
      </c>
      <c r="AG7">
        <v>3</v>
      </c>
      <c r="AH7" s="16">
        <v>12000</v>
      </c>
      <c r="AI7" s="17">
        <v>8.9820359281437125E-4</v>
      </c>
    </row>
    <row r="8" spans="5:35" ht="15" thickBot="1" x14ac:dyDescent="0.35">
      <c r="E8" s="101" t="s">
        <v>5</v>
      </c>
      <c r="F8" s="102"/>
      <c r="G8" s="103"/>
      <c r="S8" t="s">
        <v>53</v>
      </c>
      <c r="T8" s="21" t="s">
        <v>20</v>
      </c>
      <c r="U8" s="21" t="s">
        <v>23</v>
      </c>
      <c r="V8" s="21"/>
      <c r="AA8" s="1">
        <v>12000</v>
      </c>
      <c r="AF8" s="35" t="s">
        <v>80</v>
      </c>
      <c r="AG8">
        <v>5</v>
      </c>
      <c r="AH8" s="16">
        <v>50000</v>
      </c>
      <c r="AI8" s="17">
        <v>3.7425149700598802E-3</v>
      </c>
    </row>
    <row r="9" spans="5:35" x14ac:dyDescent="0.3">
      <c r="E9" s="92" t="s">
        <v>0</v>
      </c>
      <c r="F9" s="93"/>
      <c r="G9" s="6">
        <v>2700000</v>
      </c>
      <c r="S9" t="s">
        <v>54</v>
      </c>
      <c r="T9" s="21" t="s">
        <v>20</v>
      </c>
      <c r="U9" s="21" t="s">
        <v>23</v>
      </c>
      <c r="V9" s="21"/>
      <c r="AA9" s="1">
        <v>15000</v>
      </c>
      <c r="AF9" s="35" t="s">
        <v>78</v>
      </c>
      <c r="AG9">
        <v>1</v>
      </c>
      <c r="AH9" s="16">
        <v>10000</v>
      </c>
      <c r="AI9" s="17">
        <v>7.4850299401197609E-4</v>
      </c>
    </row>
    <row r="10" spans="5:35" x14ac:dyDescent="0.3">
      <c r="E10" s="94" t="s">
        <v>1</v>
      </c>
      <c r="F10" s="95"/>
      <c r="G10" s="7">
        <v>1920000</v>
      </c>
      <c r="S10" t="s">
        <v>55</v>
      </c>
      <c r="T10" s="21" t="s">
        <v>20</v>
      </c>
      <c r="U10" s="21" t="s">
        <v>23</v>
      </c>
      <c r="V10" s="21"/>
      <c r="AA10" s="1">
        <v>12000</v>
      </c>
      <c r="AF10" s="35" t="s">
        <v>82</v>
      </c>
      <c r="AG10">
        <v>1</v>
      </c>
      <c r="AH10" s="16">
        <v>10000</v>
      </c>
      <c r="AI10" s="17">
        <v>7.4850299401197609E-4</v>
      </c>
    </row>
    <row r="11" spans="5:35" x14ac:dyDescent="0.3">
      <c r="E11" s="96" t="s">
        <v>2</v>
      </c>
      <c r="F11" s="2" t="s">
        <v>3</v>
      </c>
      <c r="G11" s="7">
        <v>1000000</v>
      </c>
      <c r="S11" t="s">
        <v>56</v>
      </c>
      <c r="T11" s="21" t="s">
        <v>20</v>
      </c>
      <c r="U11" s="21" t="s">
        <v>23</v>
      </c>
      <c r="V11" s="21"/>
      <c r="AA11" s="1">
        <v>17000</v>
      </c>
      <c r="AF11" s="35" t="s">
        <v>79</v>
      </c>
      <c r="AG11">
        <v>5</v>
      </c>
      <c r="AH11" s="16">
        <v>50000</v>
      </c>
      <c r="AI11" s="17">
        <v>3.7425149700598802E-3</v>
      </c>
    </row>
    <row r="12" spans="5:35" x14ac:dyDescent="0.3">
      <c r="E12" s="96"/>
      <c r="F12" s="2" t="s">
        <v>4</v>
      </c>
      <c r="G12" s="7">
        <v>100000</v>
      </c>
      <c r="S12" t="s">
        <v>57</v>
      </c>
      <c r="T12" s="21" t="s">
        <v>20</v>
      </c>
      <c r="U12" s="21" t="s">
        <v>23</v>
      </c>
      <c r="V12" s="21"/>
      <c r="AA12" s="1">
        <v>12000</v>
      </c>
      <c r="AF12" s="35" t="s">
        <v>77</v>
      </c>
      <c r="AG12">
        <v>3</v>
      </c>
      <c r="AH12" s="16">
        <v>30000</v>
      </c>
      <c r="AI12" s="17">
        <v>2.2455089820359281E-3</v>
      </c>
    </row>
    <row r="13" spans="5:35" x14ac:dyDescent="0.3">
      <c r="E13" s="94" t="s">
        <v>10</v>
      </c>
      <c r="F13" s="95"/>
      <c r="G13" s="7">
        <v>70000</v>
      </c>
      <c r="S13" t="s">
        <v>58</v>
      </c>
      <c r="T13" s="21" t="s">
        <v>20</v>
      </c>
      <c r="U13" s="21" t="s">
        <v>23</v>
      </c>
      <c r="V13" s="21"/>
      <c r="AA13" s="1">
        <v>10000</v>
      </c>
      <c r="AF13" s="31" t="s">
        <v>22</v>
      </c>
      <c r="AG13" s="32">
        <v>1805</v>
      </c>
      <c r="AH13" s="33">
        <v>6441000</v>
      </c>
      <c r="AI13" s="34">
        <v>0.48211077844311379</v>
      </c>
    </row>
    <row r="14" spans="5:35" x14ac:dyDescent="0.3">
      <c r="E14" s="94" t="s">
        <v>11</v>
      </c>
      <c r="F14" s="95"/>
      <c r="G14" s="7">
        <v>90000</v>
      </c>
      <c r="S14" t="s">
        <v>59</v>
      </c>
      <c r="T14" s="21" t="s">
        <v>20</v>
      </c>
      <c r="U14" s="21" t="s">
        <v>23</v>
      </c>
      <c r="V14" s="21"/>
      <c r="AA14" s="1">
        <v>17000</v>
      </c>
      <c r="AF14" s="35" t="s">
        <v>85</v>
      </c>
      <c r="AG14">
        <v>168</v>
      </c>
      <c r="AH14" s="16">
        <v>588000</v>
      </c>
      <c r="AI14" s="17">
        <v>4.4011976047904189E-2</v>
      </c>
    </row>
    <row r="15" spans="5:35" x14ac:dyDescent="0.3">
      <c r="E15" s="94" t="s">
        <v>12</v>
      </c>
      <c r="F15" s="95"/>
      <c r="G15" s="7">
        <v>30000</v>
      </c>
      <c r="S15" t="s">
        <v>60</v>
      </c>
      <c r="T15" s="21" t="s">
        <v>20</v>
      </c>
      <c r="U15" s="21" t="s">
        <v>25</v>
      </c>
      <c r="V15" s="21"/>
      <c r="AA15" s="1">
        <v>12000</v>
      </c>
      <c r="AF15" s="35" t="s">
        <v>91</v>
      </c>
      <c r="AG15">
        <v>72</v>
      </c>
      <c r="AH15" s="16">
        <v>216000</v>
      </c>
      <c r="AI15" s="17">
        <v>1.6167664670658683E-2</v>
      </c>
    </row>
    <row r="16" spans="5:35" ht="15" thickBot="1" x14ac:dyDescent="0.35">
      <c r="E16" s="104" t="s">
        <v>14</v>
      </c>
      <c r="F16" s="105"/>
      <c r="G16" s="8">
        <v>90000</v>
      </c>
      <c r="S16" t="s">
        <v>61</v>
      </c>
      <c r="T16" s="21" t="s">
        <v>20</v>
      </c>
      <c r="U16" s="21" t="s">
        <v>25</v>
      </c>
      <c r="V16" s="21"/>
      <c r="AA16" s="1">
        <v>12000</v>
      </c>
      <c r="AF16" s="35" t="s">
        <v>87</v>
      </c>
      <c r="AG16">
        <v>82</v>
      </c>
      <c r="AH16" s="16">
        <v>410000</v>
      </c>
      <c r="AI16" s="17">
        <v>3.0688622754491017E-2</v>
      </c>
    </row>
    <row r="17" spans="5:35" ht="15" thickBot="1" x14ac:dyDescent="0.35">
      <c r="E17" s="101" t="s">
        <v>13</v>
      </c>
      <c r="F17" s="102"/>
      <c r="G17" s="5">
        <f>SUM(G9:G16)</f>
        <v>6000000</v>
      </c>
      <c r="S17" t="s">
        <v>62</v>
      </c>
      <c r="T17" s="21" t="s">
        <v>20</v>
      </c>
      <c r="U17" s="21" t="s">
        <v>25</v>
      </c>
      <c r="V17" s="21"/>
      <c r="AA17" s="1">
        <v>12000</v>
      </c>
      <c r="AF17" s="35" t="s">
        <v>84</v>
      </c>
      <c r="AG17">
        <v>291</v>
      </c>
      <c r="AH17" s="16">
        <v>1164000</v>
      </c>
      <c r="AI17" s="17">
        <v>8.712574850299401E-2</v>
      </c>
    </row>
    <row r="18" spans="5:35" ht="15" thickBot="1" x14ac:dyDescent="0.35">
      <c r="S18" t="s">
        <v>63</v>
      </c>
      <c r="T18" s="21" t="s">
        <v>20</v>
      </c>
      <c r="U18" s="21" t="s">
        <v>25</v>
      </c>
      <c r="V18" s="21"/>
      <c r="AA18" s="1">
        <v>12000</v>
      </c>
      <c r="AF18" s="35" t="s">
        <v>83</v>
      </c>
      <c r="AG18">
        <v>620</v>
      </c>
      <c r="AH18" s="16">
        <v>1860000</v>
      </c>
      <c r="AI18" s="17">
        <v>0.13922155688622753</v>
      </c>
    </row>
    <row r="19" spans="5:35" x14ac:dyDescent="0.3">
      <c r="E19" s="97" t="s">
        <v>15</v>
      </c>
      <c r="F19" s="98"/>
      <c r="G19" s="9">
        <f>G17/0.7</f>
        <v>8571428.5714285728</v>
      </c>
      <c r="H19" s="1"/>
      <c r="S19" t="s">
        <v>64</v>
      </c>
      <c r="T19" s="21" t="s">
        <v>20</v>
      </c>
      <c r="U19" s="21" t="s">
        <v>25</v>
      </c>
      <c r="V19" s="21"/>
      <c r="AA19" s="1">
        <v>12000</v>
      </c>
      <c r="AF19" s="35" t="s">
        <v>89</v>
      </c>
      <c r="AG19">
        <v>233</v>
      </c>
      <c r="AH19" s="16">
        <v>932000</v>
      </c>
      <c r="AI19" s="17">
        <v>6.9760479041916165E-2</v>
      </c>
    </row>
    <row r="20" spans="5:35" ht="15" thickBot="1" x14ac:dyDescent="0.35">
      <c r="E20" s="99" t="s">
        <v>16</v>
      </c>
      <c r="F20" s="100"/>
      <c r="G20" s="10">
        <f>G19-G17</f>
        <v>2571428.5714285728</v>
      </c>
      <c r="K20" s="11" t="s">
        <v>17</v>
      </c>
      <c r="L20" s="11" t="s">
        <v>18</v>
      </c>
      <c r="M20" s="11" t="s">
        <v>19</v>
      </c>
      <c r="S20" t="s">
        <v>65</v>
      </c>
      <c r="T20" s="21" t="s">
        <v>20</v>
      </c>
      <c r="U20" s="21" t="s">
        <v>25</v>
      </c>
      <c r="V20" s="21"/>
      <c r="AA20" s="1">
        <v>12000</v>
      </c>
      <c r="AF20" s="35" t="s">
        <v>92</v>
      </c>
      <c r="AG20">
        <v>93</v>
      </c>
      <c r="AH20" s="16">
        <v>186000</v>
      </c>
      <c r="AI20" s="17">
        <v>1.3922155688622755E-2</v>
      </c>
    </row>
    <row r="21" spans="5:35" x14ac:dyDescent="0.3">
      <c r="K21" s="12" t="s">
        <v>20</v>
      </c>
      <c r="L21" s="13">
        <v>8442000</v>
      </c>
      <c r="M21" s="14">
        <v>0.6318862275449102</v>
      </c>
      <c r="S21" t="s">
        <v>66</v>
      </c>
      <c r="T21" s="21" t="s">
        <v>20</v>
      </c>
      <c r="U21" s="21" t="s">
        <v>25</v>
      </c>
      <c r="V21" s="21"/>
      <c r="AA21" s="1">
        <v>10000</v>
      </c>
      <c r="AF21" s="35" t="s">
        <v>90</v>
      </c>
      <c r="AG21">
        <v>189</v>
      </c>
      <c r="AH21" s="16">
        <v>567000</v>
      </c>
      <c r="AI21" s="17">
        <v>4.2440119760479039E-2</v>
      </c>
    </row>
    <row r="22" spans="5:35" x14ac:dyDescent="0.3">
      <c r="K22" s="15" t="s">
        <v>21</v>
      </c>
      <c r="L22" s="16">
        <v>260000</v>
      </c>
      <c r="M22" s="17">
        <v>1.9461077844311378E-2</v>
      </c>
      <c r="S22" t="s">
        <v>67</v>
      </c>
      <c r="T22" s="21" t="s">
        <v>20</v>
      </c>
      <c r="U22" s="21" t="s">
        <v>24</v>
      </c>
      <c r="V22" s="21"/>
      <c r="AA22" s="1">
        <v>6000</v>
      </c>
      <c r="AF22" s="35" t="s">
        <v>137</v>
      </c>
      <c r="AG22">
        <v>6</v>
      </c>
      <c r="AH22" s="16">
        <v>30000</v>
      </c>
      <c r="AI22" s="17">
        <v>2.2455089820359281E-3</v>
      </c>
    </row>
    <row r="23" spans="5:35" x14ac:dyDescent="0.3">
      <c r="K23" s="15" t="s">
        <v>22</v>
      </c>
      <c r="L23" s="16">
        <v>6441000</v>
      </c>
      <c r="M23" s="17">
        <v>0.48211077844311379</v>
      </c>
      <c r="S23" t="s">
        <v>68</v>
      </c>
      <c r="T23" s="21" t="s">
        <v>20</v>
      </c>
      <c r="U23" s="21" t="s">
        <v>24</v>
      </c>
      <c r="V23" s="21"/>
      <c r="AA23" s="1">
        <v>6000</v>
      </c>
      <c r="AF23" s="35" t="s">
        <v>136</v>
      </c>
      <c r="AG23">
        <v>20</v>
      </c>
      <c r="AH23" s="16">
        <v>240000</v>
      </c>
      <c r="AI23" s="17">
        <v>1.7964071856287425E-2</v>
      </c>
    </row>
    <row r="24" spans="5:35" x14ac:dyDescent="0.3">
      <c r="K24" s="15" t="s">
        <v>23</v>
      </c>
      <c r="L24" s="16">
        <v>1073000</v>
      </c>
      <c r="M24" s="17">
        <v>8.0314371257485029E-2</v>
      </c>
      <c r="S24" t="s">
        <v>69</v>
      </c>
      <c r="T24" s="21" t="s">
        <v>20</v>
      </c>
      <c r="U24" s="21" t="s">
        <v>24</v>
      </c>
      <c r="V24" s="21"/>
      <c r="AA24" s="1">
        <v>6000</v>
      </c>
      <c r="AF24" s="35" t="s">
        <v>88</v>
      </c>
      <c r="AG24">
        <v>31</v>
      </c>
      <c r="AH24" s="16">
        <v>248000</v>
      </c>
      <c r="AI24" s="17">
        <v>1.8562874251497007E-2</v>
      </c>
    </row>
    <row r="25" spans="5:35" x14ac:dyDescent="0.3">
      <c r="K25" s="15" t="s">
        <v>24</v>
      </c>
      <c r="L25" s="16">
        <v>78000</v>
      </c>
      <c r="M25" s="17">
        <v>5.8383233532934131E-3</v>
      </c>
      <c r="S25" t="s">
        <v>70</v>
      </c>
      <c r="T25" s="21" t="s">
        <v>20</v>
      </c>
      <c r="U25" s="21" t="s">
        <v>24</v>
      </c>
      <c r="V25" s="21"/>
      <c r="AA25" s="1">
        <v>8000</v>
      </c>
      <c r="AF25" s="31" t="s">
        <v>23</v>
      </c>
      <c r="AG25" s="32">
        <v>78</v>
      </c>
      <c r="AH25" s="33">
        <v>1073000</v>
      </c>
      <c r="AI25" s="34">
        <v>8.0314371257485029E-2</v>
      </c>
    </row>
    <row r="26" spans="5:35" x14ac:dyDescent="0.3">
      <c r="K26" s="15" t="s">
        <v>25</v>
      </c>
      <c r="L26" s="16">
        <v>590000</v>
      </c>
      <c r="M26" s="17">
        <v>4.4161676646706588E-2</v>
      </c>
      <c r="S26" t="s">
        <v>71</v>
      </c>
      <c r="T26" s="21" t="s">
        <v>20</v>
      </c>
      <c r="U26" s="21" t="s">
        <v>72</v>
      </c>
      <c r="V26" s="21"/>
      <c r="AA26" s="1">
        <v>6000</v>
      </c>
      <c r="AF26" s="35" t="s">
        <v>59</v>
      </c>
      <c r="AG26">
        <v>10</v>
      </c>
      <c r="AH26" s="16">
        <v>170000</v>
      </c>
      <c r="AI26" s="17">
        <v>1.2724550898203593E-2</v>
      </c>
    </row>
    <row r="27" spans="5:35" x14ac:dyDescent="0.3">
      <c r="K27" s="12" t="s">
        <v>26</v>
      </c>
      <c r="L27" s="13">
        <v>4471000</v>
      </c>
      <c r="M27" s="14">
        <v>0.33465568862275447</v>
      </c>
      <c r="S27" t="s">
        <v>60</v>
      </c>
      <c r="T27" s="21" t="s">
        <v>20</v>
      </c>
      <c r="U27" s="21" t="s">
        <v>72</v>
      </c>
      <c r="V27" s="21"/>
      <c r="AA27" s="1">
        <v>6000</v>
      </c>
      <c r="AF27" s="35" t="s">
        <v>56</v>
      </c>
      <c r="AG27">
        <v>2</v>
      </c>
      <c r="AH27" s="16">
        <v>34000</v>
      </c>
      <c r="AI27" s="17">
        <v>2.5449101796407186E-3</v>
      </c>
    </row>
    <row r="28" spans="5:35" x14ac:dyDescent="0.3">
      <c r="K28" s="15" t="s">
        <v>27</v>
      </c>
      <c r="L28" s="16">
        <v>3015000</v>
      </c>
      <c r="M28" s="17">
        <v>0.22567365269461079</v>
      </c>
      <c r="S28" t="s">
        <v>73</v>
      </c>
      <c r="T28" s="21" t="s">
        <v>20</v>
      </c>
      <c r="U28" s="21" t="s">
        <v>72</v>
      </c>
      <c r="V28" s="21"/>
      <c r="AA28" s="1">
        <v>6000</v>
      </c>
      <c r="AF28" s="35" t="s">
        <v>58</v>
      </c>
      <c r="AG28">
        <v>14</v>
      </c>
      <c r="AH28" s="16">
        <v>140000</v>
      </c>
      <c r="AI28" s="17">
        <v>1.0479041916167664E-2</v>
      </c>
    </row>
    <row r="29" spans="5:35" x14ac:dyDescent="0.3">
      <c r="K29" s="15" t="s">
        <v>28</v>
      </c>
      <c r="L29" s="16">
        <v>175000</v>
      </c>
      <c r="M29" s="17">
        <v>1.309880239520958E-2</v>
      </c>
      <c r="S29" t="s">
        <v>74</v>
      </c>
      <c r="T29" s="21" t="s">
        <v>20</v>
      </c>
      <c r="U29" s="21" t="s">
        <v>72</v>
      </c>
      <c r="V29" s="21"/>
      <c r="AA29" s="1">
        <v>6000</v>
      </c>
      <c r="AF29" s="35" t="s">
        <v>57</v>
      </c>
      <c r="AG29">
        <v>4</v>
      </c>
      <c r="AH29" s="16">
        <v>48000</v>
      </c>
      <c r="AI29" s="17">
        <v>3.592814371257485E-3</v>
      </c>
    </row>
    <row r="30" spans="5:35" x14ac:dyDescent="0.3">
      <c r="K30" s="15" t="s">
        <v>29</v>
      </c>
      <c r="L30" s="16">
        <v>263000</v>
      </c>
      <c r="M30" s="17">
        <v>1.968562874251497E-2</v>
      </c>
      <c r="S30" t="s">
        <v>4</v>
      </c>
      <c r="T30" s="21" t="s">
        <v>20</v>
      </c>
      <c r="U30" s="21" t="s">
        <v>21</v>
      </c>
      <c r="V30" s="21"/>
      <c r="AA30" s="1">
        <v>2000</v>
      </c>
      <c r="AF30" s="35" t="s">
        <v>48</v>
      </c>
      <c r="AG30">
        <v>6</v>
      </c>
      <c r="AH30" s="16">
        <v>60000</v>
      </c>
      <c r="AI30" s="17">
        <v>4.4910179640718561E-3</v>
      </c>
    </row>
    <row r="31" spans="5:35" x14ac:dyDescent="0.3">
      <c r="K31" s="15" t="s">
        <v>30</v>
      </c>
      <c r="L31" s="16">
        <v>24000</v>
      </c>
      <c r="M31" s="17">
        <v>1.7964071856287425E-3</v>
      </c>
      <c r="S31" t="s">
        <v>75</v>
      </c>
      <c r="T31" s="21" t="s">
        <v>20</v>
      </c>
      <c r="U31" s="21" t="s">
        <v>21</v>
      </c>
      <c r="V31" s="21"/>
      <c r="AA31" s="1">
        <v>4000</v>
      </c>
      <c r="AF31" s="35" t="s">
        <v>53</v>
      </c>
      <c r="AG31">
        <v>11</v>
      </c>
      <c r="AH31" s="16">
        <v>132000</v>
      </c>
      <c r="AI31" s="17">
        <v>9.8802395209580847E-3</v>
      </c>
    </row>
    <row r="32" spans="5:35" x14ac:dyDescent="0.3">
      <c r="K32" s="15" t="s">
        <v>31</v>
      </c>
      <c r="L32" s="16">
        <v>994000</v>
      </c>
      <c r="M32" s="17">
        <v>7.4401197604790414E-2</v>
      </c>
      <c r="S32" t="s">
        <v>76</v>
      </c>
      <c r="T32" s="21" t="s">
        <v>20</v>
      </c>
      <c r="U32" s="21" t="s">
        <v>21</v>
      </c>
      <c r="V32" s="21"/>
      <c r="AA32" s="1">
        <v>4000</v>
      </c>
      <c r="AF32" s="35" t="s">
        <v>54</v>
      </c>
      <c r="AG32">
        <v>3</v>
      </c>
      <c r="AH32" s="16">
        <v>45000</v>
      </c>
      <c r="AI32" s="17">
        <v>3.3682634730538923E-3</v>
      </c>
    </row>
    <row r="33" spans="11:35" x14ac:dyDescent="0.3">
      <c r="K33" s="12" t="s">
        <v>32</v>
      </c>
      <c r="L33" s="13">
        <v>447000</v>
      </c>
      <c r="M33" s="14">
        <v>3.3458083832335332E-2</v>
      </c>
      <c r="S33" t="s">
        <v>77</v>
      </c>
      <c r="T33" s="21" t="s">
        <v>20</v>
      </c>
      <c r="U33" s="21" t="s">
        <v>21</v>
      </c>
      <c r="V33" s="21"/>
      <c r="AA33" s="1">
        <v>10000</v>
      </c>
      <c r="AF33" s="35" t="s">
        <v>49</v>
      </c>
      <c r="AG33">
        <v>10</v>
      </c>
      <c r="AH33" s="16">
        <v>160000</v>
      </c>
      <c r="AI33" s="17">
        <v>1.1976047904191617E-2</v>
      </c>
    </row>
    <row r="34" spans="11:35" x14ac:dyDescent="0.3">
      <c r="K34" s="15" t="s">
        <v>22</v>
      </c>
      <c r="L34" s="16">
        <v>196000</v>
      </c>
      <c r="M34" s="17">
        <v>1.4670658682634731E-2</v>
      </c>
      <c r="S34" t="s">
        <v>78</v>
      </c>
      <c r="T34" s="21" t="s">
        <v>20</v>
      </c>
      <c r="U34" s="21" t="s">
        <v>21</v>
      </c>
      <c r="V34" s="21"/>
      <c r="AA34" s="1">
        <v>10000</v>
      </c>
      <c r="AF34" s="35" t="s">
        <v>50</v>
      </c>
      <c r="AG34">
        <v>12</v>
      </c>
      <c r="AH34" s="16">
        <v>192000</v>
      </c>
      <c r="AI34" s="17">
        <v>1.437125748502994E-2</v>
      </c>
    </row>
    <row r="35" spans="11:35" x14ac:dyDescent="0.3">
      <c r="K35" s="15" t="s">
        <v>23</v>
      </c>
      <c r="L35" s="16">
        <v>251000</v>
      </c>
      <c r="M35" s="17">
        <v>1.8787425149700599E-2</v>
      </c>
      <c r="S35" t="s">
        <v>79</v>
      </c>
      <c r="T35" s="21" t="s">
        <v>20</v>
      </c>
      <c r="U35" s="21" t="s">
        <v>21</v>
      </c>
      <c r="V35" s="21"/>
      <c r="AA35" s="1">
        <v>10000</v>
      </c>
      <c r="AF35" s="35" t="s">
        <v>51</v>
      </c>
      <c r="AG35">
        <v>4</v>
      </c>
      <c r="AH35" s="16">
        <v>60000</v>
      </c>
      <c r="AI35" s="17">
        <v>4.4910179640718561E-3</v>
      </c>
    </row>
    <row r="36" spans="11:35" x14ac:dyDescent="0.3">
      <c r="K36" s="18" t="s">
        <v>33</v>
      </c>
      <c r="L36" s="19">
        <v>13360000</v>
      </c>
      <c r="M36" s="20">
        <v>1</v>
      </c>
      <c r="S36" t="s">
        <v>80</v>
      </c>
      <c r="T36" s="21" t="s">
        <v>20</v>
      </c>
      <c r="U36" s="21" t="s">
        <v>21</v>
      </c>
      <c r="V36" s="21"/>
      <c r="AA36" s="1">
        <v>10000</v>
      </c>
      <c r="AF36" s="35" t="s">
        <v>52</v>
      </c>
      <c r="AG36">
        <v>2</v>
      </c>
      <c r="AH36" s="16">
        <v>32000</v>
      </c>
      <c r="AI36" s="17">
        <v>2.3952095808383233E-3</v>
      </c>
    </row>
    <row r="37" spans="11:35" x14ac:dyDescent="0.3">
      <c r="S37" t="s">
        <v>81</v>
      </c>
      <c r="T37" s="21" t="s">
        <v>20</v>
      </c>
      <c r="U37" s="21" t="s">
        <v>21</v>
      </c>
      <c r="V37" s="21"/>
      <c r="AA37" s="1">
        <v>10000</v>
      </c>
      <c r="AF37" s="31" t="s">
        <v>24</v>
      </c>
      <c r="AG37" s="32">
        <v>13</v>
      </c>
      <c r="AH37" s="33">
        <v>78000</v>
      </c>
      <c r="AI37" s="34">
        <v>5.8383233532934131E-3</v>
      </c>
    </row>
    <row r="38" spans="11:35" x14ac:dyDescent="0.3">
      <c r="S38" t="s">
        <v>82</v>
      </c>
      <c r="T38" s="21" t="s">
        <v>20</v>
      </c>
      <c r="U38" s="21" t="s">
        <v>21</v>
      </c>
      <c r="V38" s="21"/>
      <c r="AA38" s="1">
        <v>10000</v>
      </c>
      <c r="AF38" s="35" t="s">
        <v>69</v>
      </c>
      <c r="AG38">
        <v>5</v>
      </c>
      <c r="AH38" s="16">
        <v>30000</v>
      </c>
      <c r="AI38" s="17">
        <v>2.2455089820359281E-3</v>
      </c>
    </row>
    <row r="39" spans="11:35" x14ac:dyDescent="0.3">
      <c r="S39" t="s">
        <v>83</v>
      </c>
      <c r="T39" s="21" t="s">
        <v>20</v>
      </c>
      <c r="U39" s="21" t="s">
        <v>22</v>
      </c>
      <c r="V39" s="21">
        <v>38</v>
      </c>
      <c r="W39">
        <v>15</v>
      </c>
      <c r="X39" s="1">
        <v>885000</v>
      </c>
      <c r="Y39" s="1">
        <f>X39/(V39*W39)</f>
        <v>1552.6315789473683</v>
      </c>
      <c r="Z39" s="43">
        <f>((AA39-Y39)/AA39)</f>
        <v>0.5563909774436091</v>
      </c>
      <c r="AA39" s="1">
        <v>3500</v>
      </c>
      <c r="AB39" s="1"/>
      <c r="AC39" s="1"/>
      <c r="AD39" s="29"/>
      <c r="AF39" s="35" t="s">
        <v>68</v>
      </c>
      <c r="AG39">
        <v>1</v>
      </c>
      <c r="AH39" s="16">
        <v>6000</v>
      </c>
      <c r="AI39" s="17">
        <v>4.4910179640718562E-4</v>
      </c>
    </row>
    <row r="40" spans="11:35" x14ac:dyDescent="0.3">
      <c r="S40" t="s">
        <v>84</v>
      </c>
      <c r="T40" s="21" t="s">
        <v>20</v>
      </c>
      <c r="U40" s="21" t="s">
        <v>22</v>
      </c>
      <c r="V40" s="21">
        <v>24</v>
      </c>
      <c r="W40">
        <v>5</v>
      </c>
      <c r="X40" s="1">
        <v>270000</v>
      </c>
      <c r="Y40" s="1">
        <f t="shared" ref="Y40:Y47" si="0">X40/(V40*W40)</f>
        <v>2250</v>
      </c>
      <c r="Z40" s="43">
        <f t="shared" ref="Z40:Z47" si="1">((AA40-Y40)/AA40)</f>
        <v>0.4375</v>
      </c>
      <c r="AA40" s="1">
        <v>4000</v>
      </c>
      <c r="AF40" s="35" t="s">
        <v>67</v>
      </c>
      <c r="AG40">
        <v>7</v>
      </c>
      <c r="AH40" s="16">
        <v>42000</v>
      </c>
      <c r="AI40" s="17">
        <v>3.1437125748502992E-3</v>
      </c>
    </row>
    <row r="41" spans="11:35" x14ac:dyDescent="0.3">
      <c r="S41" t="s">
        <v>85</v>
      </c>
      <c r="T41" s="21" t="s">
        <v>20</v>
      </c>
      <c r="U41" s="21" t="s">
        <v>22</v>
      </c>
      <c r="V41" s="21">
        <v>30</v>
      </c>
      <c r="W41">
        <v>5</v>
      </c>
      <c r="X41" s="1">
        <v>305000</v>
      </c>
      <c r="Y41" s="1">
        <f t="shared" si="0"/>
        <v>2033.3333333333333</v>
      </c>
      <c r="Z41" s="43">
        <f t="shared" si="1"/>
        <v>0.41904761904761906</v>
      </c>
      <c r="AA41" s="1">
        <v>3500</v>
      </c>
      <c r="AF41" s="31" t="s">
        <v>25</v>
      </c>
      <c r="AG41" s="32">
        <v>53</v>
      </c>
      <c r="AH41" s="33">
        <v>590000</v>
      </c>
      <c r="AI41" s="34">
        <v>4.4161676646706588E-2</v>
      </c>
    </row>
    <row r="42" spans="11:35" x14ac:dyDescent="0.3">
      <c r="S42" t="s">
        <v>86</v>
      </c>
      <c r="T42" s="21" t="s">
        <v>20</v>
      </c>
      <c r="U42" s="21" t="s">
        <v>22</v>
      </c>
      <c r="V42" s="21">
        <v>30</v>
      </c>
      <c r="W42">
        <v>1</v>
      </c>
      <c r="X42" s="1">
        <v>58000</v>
      </c>
      <c r="Y42" s="1">
        <f t="shared" si="0"/>
        <v>1933.3333333333333</v>
      </c>
      <c r="Z42" s="43">
        <f t="shared" si="1"/>
        <v>0.44761904761904764</v>
      </c>
      <c r="AA42" s="1">
        <v>3500</v>
      </c>
      <c r="AF42" s="35" t="s">
        <v>64</v>
      </c>
      <c r="AG42">
        <v>5</v>
      </c>
      <c r="AH42" s="16">
        <v>60000</v>
      </c>
      <c r="AI42" s="17">
        <v>4.4910179640718561E-3</v>
      </c>
    </row>
    <row r="43" spans="11:35" x14ac:dyDescent="0.3">
      <c r="S43" t="s">
        <v>87</v>
      </c>
      <c r="T43" s="21" t="s">
        <v>20</v>
      </c>
      <c r="U43" s="21" t="s">
        <v>22</v>
      </c>
      <c r="V43" s="21">
        <v>30</v>
      </c>
      <c r="W43">
        <v>1</v>
      </c>
      <c r="X43" s="1">
        <v>74000</v>
      </c>
      <c r="Y43" s="1">
        <f t="shared" si="0"/>
        <v>2466.6666666666665</v>
      </c>
      <c r="Z43" s="43">
        <f t="shared" si="1"/>
        <v>0.50666666666666671</v>
      </c>
      <c r="AA43" s="1">
        <v>5000</v>
      </c>
      <c r="AF43" s="35" t="s">
        <v>63</v>
      </c>
      <c r="AG43">
        <v>2</v>
      </c>
      <c r="AH43" s="16">
        <v>24000</v>
      </c>
      <c r="AI43" s="17">
        <v>1.7964071856287425E-3</v>
      </c>
    </row>
    <row r="44" spans="11:35" x14ac:dyDescent="0.3">
      <c r="S44" t="s">
        <v>88</v>
      </c>
      <c r="T44" s="21" t="s">
        <v>20</v>
      </c>
      <c r="U44" s="21" t="s">
        <v>22</v>
      </c>
      <c r="V44" s="21">
        <v>24</v>
      </c>
      <c r="W44">
        <v>1</v>
      </c>
      <c r="X44" s="1">
        <v>85000</v>
      </c>
      <c r="Y44" s="1">
        <f t="shared" si="0"/>
        <v>3541.6666666666665</v>
      </c>
      <c r="Z44" s="43">
        <f t="shared" si="1"/>
        <v>0.55729166666666674</v>
      </c>
      <c r="AA44" s="1">
        <v>8000</v>
      </c>
      <c r="AF44" s="35" t="s">
        <v>61</v>
      </c>
      <c r="AG44">
        <v>23</v>
      </c>
      <c r="AH44" s="16">
        <v>276000</v>
      </c>
      <c r="AI44" s="17">
        <v>2.065868263473054E-2</v>
      </c>
    </row>
    <row r="45" spans="11:35" x14ac:dyDescent="0.3">
      <c r="S45" t="s">
        <v>89</v>
      </c>
      <c r="T45" s="21" t="s">
        <v>20</v>
      </c>
      <c r="U45" s="21" t="s">
        <v>22</v>
      </c>
      <c r="V45" s="21">
        <v>24</v>
      </c>
      <c r="W45">
        <v>2</v>
      </c>
      <c r="X45" s="1">
        <v>102000</v>
      </c>
      <c r="Y45" s="1">
        <f t="shared" si="0"/>
        <v>2125</v>
      </c>
      <c r="Z45" s="43">
        <f t="shared" si="1"/>
        <v>0.46875</v>
      </c>
      <c r="AA45" s="1">
        <v>4000</v>
      </c>
      <c r="AF45" s="35" t="s">
        <v>66</v>
      </c>
      <c r="AG45">
        <v>23</v>
      </c>
      <c r="AH45" s="16">
        <v>230000</v>
      </c>
      <c r="AI45" s="17">
        <v>1.7215568862275449E-2</v>
      </c>
    </row>
    <row r="46" spans="11:35" x14ac:dyDescent="0.3">
      <c r="S46" t="s">
        <v>90</v>
      </c>
      <c r="T46" s="21" t="s">
        <v>20</v>
      </c>
      <c r="U46" s="21" t="s">
        <v>22</v>
      </c>
      <c r="V46" s="21">
        <v>38</v>
      </c>
      <c r="W46">
        <v>1</v>
      </c>
      <c r="X46" s="1">
        <v>58000</v>
      </c>
      <c r="Y46" s="1">
        <f t="shared" si="0"/>
        <v>1526.3157894736842</v>
      </c>
      <c r="Z46" s="43">
        <f t="shared" si="1"/>
        <v>0.49122807017543862</v>
      </c>
      <c r="AA46" s="1">
        <v>3000</v>
      </c>
      <c r="AF46" s="12" t="s">
        <v>26</v>
      </c>
      <c r="AG46" s="30">
        <v>71</v>
      </c>
      <c r="AH46" s="13">
        <v>4471000</v>
      </c>
      <c r="AI46" s="14">
        <v>0.33465568862275447</v>
      </c>
    </row>
    <row r="47" spans="11:35" x14ac:dyDescent="0.3">
      <c r="S47" t="s">
        <v>91</v>
      </c>
      <c r="T47" s="21" t="s">
        <v>20</v>
      </c>
      <c r="U47" s="21" t="s">
        <v>22</v>
      </c>
      <c r="V47" s="21">
        <v>24</v>
      </c>
      <c r="W47">
        <v>3</v>
      </c>
      <c r="X47" s="1">
        <v>129000</v>
      </c>
      <c r="Y47" s="1">
        <f t="shared" si="0"/>
        <v>1791.6666666666667</v>
      </c>
      <c r="Z47" s="43">
        <f t="shared" si="1"/>
        <v>0.40277777777777773</v>
      </c>
      <c r="AA47" s="1">
        <v>3000</v>
      </c>
      <c r="AF47" s="31" t="s">
        <v>27</v>
      </c>
      <c r="AG47" s="32">
        <v>44</v>
      </c>
      <c r="AH47" s="33">
        <v>3015000</v>
      </c>
      <c r="AI47" s="34">
        <v>0.22567365269461079</v>
      </c>
    </row>
    <row r="48" spans="11:35" x14ac:dyDescent="0.3">
      <c r="S48" s="37" t="s">
        <v>92</v>
      </c>
      <c r="T48" s="38" t="s">
        <v>20</v>
      </c>
      <c r="U48" s="38" t="s">
        <v>22</v>
      </c>
      <c r="V48" s="38"/>
      <c r="W48" s="37"/>
      <c r="X48" s="39"/>
      <c r="Y48" s="39"/>
      <c r="Z48" s="44"/>
      <c r="AA48" s="39">
        <v>2000</v>
      </c>
      <c r="AF48" s="35" t="s">
        <v>98</v>
      </c>
      <c r="AG48">
        <v>7</v>
      </c>
      <c r="AH48" s="16">
        <v>525000</v>
      </c>
      <c r="AI48" s="17">
        <v>3.929640718562874E-2</v>
      </c>
    </row>
    <row r="49" spans="5:35" x14ac:dyDescent="0.3">
      <c r="S49" t="s">
        <v>93</v>
      </c>
      <c r="T49" s="21" t="s">
        <v>26</v>
      </c>
      <c r="U49" s="21" t="s">
        <v>27</v>
      </c>
      <c r="V49" s="21"/>
      <c r="X49" s="1"/>
      <c r="Y49" s="1"/>
      <c r="Z49" s="29"/>
      <c r="AA49" s="1">
        <v>35000</v>
      </c>
      <c r="AF49" s="35" t="s">
        <v>94</v>
      </c>
      <c r="AG49">
        <v>9</v>
      </c>
      <c r="AH49" s="16">
        <v>630000</v>
      </c>
      <c r="AI49" s="17">
        <v>4.7155688622754488E-2</v>
      </c>
    </row>
    <row r="50" spans="5:35" x14ac:dyDescent="0.3">
      <c r="S50" t="s">
        <v>94</v>
      </c>
      <c r="T50" s="21" t="s">
        <v>26</v>
      </c>
      <c r="U50" s="21" t="s">
        <v>27</v>
      </c>
      <c r="V50" s="21"/>
      <c r="X50" s="1"/>
      <c r="Y50" s="1"/>
      <c r="Z50" s="29"/>
      <c r="AA50" s="1">
        <v>70000</v>
      </c>
      <c r="AF50" s="35" t="s">
        <v>95</v>
      </c>
      <c r="AG50">
        <v>16</v>
      </c>
      <c r="AH50" s="16">
        <v>1440000</v>
      </c>
      <c r="AI50" s="17">
        <v>0.10778443113772455</v>
      </c>
    </row>
    <row r="51" spans="5:35" x14ac:dyDescent="0.3">
      <c r="S51" t="s">
        <v>95</v>
      </c>
      <c r="T51" s="21" t="s">
        <v>26</v>
      </c>
      <c r="U51" s="21" t="s">
        <v>27</v>
      </c>
      <c r="V51" s="21"/>
      <c r="X51" s="1"/>
      <c r="Y51" s="1"/>
      <c r="Z51" s="29"/>
      <c r="AA51" s="1">
        <v>90000</v>
      </c>
      <c r="AF51" s="35" t="s">
        <v>93</v>
      </c>
      <c r="AG51">
        <v>12</v>
      </c>
      <c r="AH51" s="16">
        <v>420000</v>
      </c>
      <c r="AI51" s="17">
        <v>3.1437125748502992E-2</v>
      </c>
    </row>
    <row r="52" spans="5:35" x14ac:dyDescent="0.3">
      <c r="S52" t="s">
        <v>96</v>
      </c>
      <c r="T52" s="21" t="s">
        <v>26</v>
      </c>
      <c r="U52" s="21" t="s">
        <v>27</v>
      </c>
      <c r="V52" s="21"/>
      <c r="X52" s="1"/>
      <c r="Y52" s="1"/>
      <c r="Z52" s="29"/>
      <c r="AA52" s="1">
        <v>75000</v>
      </c>
      <c r="AF52" s="31" t="s">
        <v>28</v>
      </c>
      <c r="AG52" s="32">
        <v>2</v>
      </c>
      <c r="AH52" s="33">
        <v>175000</v>
      </c>
      <c r="AI52" s="34">
        <v>1.309880239520958E-2</v>
      </c>
    </row>
    <row r="53" spans="5:35" x14ac:dyDescent="0.3">
      <c r="S53" t="s">
        <v>97</v>
      </c>
      <c r="T53" s="21" t="s">
        <v>26</v>
      </c>
      <c r="U53" s="21" t="s">
        <v>27</v>
      </c>
      <c r="V53" s="21"/>
      <c r="X53" s="1"/>
      <c r="Y53" s="1"/>
      <c r="Z53" s="29"/>
      <c r="AA53" s="1">
        <v>95000</v>
      </c>
      <c r="AF53" s="35" t="s">
        <v>102</v>
      </c>
      <c r="AG53">
        <v>1</v>
      </c>
      <c r="AH53" s="16">
        <v>90000</v>
      </c>
      <c r="AI53" s="17">
        <v>6.7365269461077846E-3</v>
      </c>
    </row>
    <row r="54" spans="5:35" x14ac:dyDescent="0.3">
      <c r="S54" t="s">
        <v>98</v>
      </c>
      <c r="T54" s="21" t="s">
        <v>26</v>
      </c>
      <c r="U54" s="21" t="s">
        <v>27</v>
      </c>
      <c r="V54" s="21"/>
      <c r="X54" s="1"/>
      <c r="Y54" s="1"/>
      <c r="Z54" s="29"/>
      <c r="AA54" s="1">
        <v>75000</v>
      </c>
      <c r="AF54" s="35" t="s">
        <v>99</v>
      </c>
      <c r="AG54">
        <v>1</v>
      </c>
      <c r="AH54" s="16">
        <v>85000</v>
      </c>
      <c r="AI54" s="17">
        <v>6.3622754491017963E-3</v>
      </c>
    </row>
    <row r="55" spans="5:35" x14ac:dyDescent="0.3">
      <c r="S55" t="s">
        <v>99</v>
      </c>
      <c r="T55" s="21" t="s">
        <v>26</v>
      </c>
      <c r="U55" s="21" t="s">
        <v>28</v>
      </c>
      <c r="V55" s="21"/>
      <c r="X55" s="1"/>
      <c r="Y55" s="1"/>
      <c r="Z55" s="29"/>
      <c r="AA55" s="1">
        <v>85000</v>
      </c>
      <c r="AF55" s="31" t="s">
        <v>29</v>
      </c>
      <c r="AG55" s="32">
        <v>6</v>
      </c>
      <c r="AH55" s="33">
        <v>263000</v>
      </c>
      <c r="AI55" s="34">
        <v>1.968562874251497E-2</v>
      </c>
    </row>
    <row r="56" spans="5:35" x14ac:dyDescent="0.3">
      <c r="S56" t="s">
        <v>100</v>
      </c>
      <c r="T56" s="21" t="s">
        <v>26</v>
      </c>
      <c r="U56" s="21" t="s">
        <v>28</v>
      </c>
      <c r="V56" s="21"/>
      <c r="X56" s="1"/>
      <c r="Y56" s="1"/>
      <c r="Z56" s="29"/>
      <c r="AA56" s="1">
        <v>65000</v>
      </c>
      <c r="AF56" s="35" t="s">
        <v>104</v>
      </c>
      <c r="AG56">
        <v>1</v>
      </c>
      <c r="AH56" s="16">
        <v>130000</v>
      </c>
      <c r="AI56" s="17">
        <v>9.730538922155689E-3</v>
      </c>
    </row>
    <row r="57" spans="5:35" x14ac:dyDescent="0.3">
      <c r="S57" t="s">
        <v>101</v>
      </c>
      <c r="T57" s="21" t="s">
        <v>26</v>
      </c>
      <c r="U57" s="21" t="s">
        <v>28</v>
      </c>
      <c r="V57" s="21"/>
      <c r="X57" s="1"/>
      <c r="Y57" s="1"/>
      <c r="Z57" s="29"/>
      <c r="AA57" s="1">
        <v>75000</v>
      </c>
      <c r="AF57" s="35" t="s">
        <v>125</v>
      </c>
      <c r="AG57">
        <v>1</v>
      </c>
      <c r="AH57" s="16">
        <v>13000</v>
      </c>
      <c r="AI57" s="17">
        <v>9.7305389221556888E-4</v>
      </c>
    </row>
    <row r="58" spans="5:35" x14ac:dyDescent="0.3">
      <c r="S58" t="s">
        <v>102</v>
      </c>
      <c r="T58" s="21" t="s">
        <v>26</v>
      </c>
      <c r="U58" s="21" t="s">
        <v>28</v>
      </c>
      <c r="V58" s="21"/>
      <c r="X58" s="1"/>
      <c r="Y58" s="1"/>
      <c r="Z58" s="29"/>
      <c r="AA58" s="1">
        <v>90000</v>
      </c>
      <c r="AF58" s="35" t="s">
        <v>130</v>
      </c>
      <c r="AG58">
        <v>4</v>
      </c>
      <c r="AH58" s="16">
        <v>120000</v>
      </c>
      <c r="AI58" s="17">
        <v>8.9820359281437123E-3</v>
      </c>
    </row>
    <row r="59" spans="5:35" x14ac:dyDescent="0.3">
      <c r="S59" t="s">
        <v>103</v>
      </c>
      <c r="T59" s="21" t="s">
        <v>26</v>
      </c>
      <c r="U59" s="21" t="s">
        <v>30</v>
      </c>
      <c r="V59" s="21"/>
      <c r="X59" s="1"/>
      <c r="Y59" s="1"/>
      <c r="Z59" s="29"/>
      <c r="AA59" s="1">
        <v>60000</v>
      </c>
      <c r="AF59" s="31" t="s">
        <v>30</v>
      </c>
      <c r="AG59" s="32">
        <v>4</v>
      </c>
      <c r="AH59" s="33">
        <v>24000</v>
      </c>
      <c r="AI59" s="34">
        <v>1.7964071856287425E-3</v>
      </c>
    </row>
    <row r="60" spans="5:35" x14ac:dyDescent="0.3">
      <c r="E60" s="91" t="s">
        <v>41</v>
      </c>
      <c r="F60" s="91"/>
      <c r="G60" s="91"/>
      <c r="H60" s="91"/>
      <c r="I60" s="91"/>
      <c r="S60" s="26" t="s">
        <v>104</v>
      </c>
      <c r="T60" s="21" t="s">
        <v>26</v>
      </c>
      <c r="U60" s="27" t="s">
        <v>29</v>
      </c>
      <c r="V60" s="27"/>
      <c r="X60" s="1"/>
      <c r="Y60" s="1"/>
      <c r="Z60" s="29"/>
      <c r="AA60" s="1">
        <v>130000</v>
      </c>
      <c r="AF60" s="35" t="s">
        <v>124</v>
      </c>
      <c r="AG60">
        <v>4</v>
      </c>
      <c r="AH60" s="16">
        <v>24000</v>
      </c>
      <c r="AI60" s="17">
        <v>1.7964071856287425E-3</v>
      </c>
    </row>
    <row r="61" spans="5:35" x14ac:dyDescent="0.3">
      <c r="E61" t="s">
        <v>34</v>
      </c>
      <c r="F61" t="s">
        <v>35</v>
      </c>
      <c r="G61" t="s">
        <v>36</v>
      </c>
      <c r="H61" t="s">
        <v>37</v>
      </c>
      <c r="I61" t="s">
        <v>38</v>
      </c>
      <c r="S61" s="26" t="s">
        <v>105</v>
      </c>
      <c r="T61" s="21" t="s">
        <v>26</v>
      </c>
      <c r="U61" s="27" t="s">
        <v>29</v>
      </c>
      <c r="V61" s="27"/>
      <c r="X61" s="1"/>
      <c r="Y61" s="1"/>
      <c r="Z61" s="29"/>
      <c r="AA61" s="1">
        <v>130000</v>
      </c>
      <c r="AF61" s="31" t="s">
        <v>31</v>
      </c>
      <c r="AG61" s="32">
        <v>15</v>
      </c>
      <c r="AH61" s="33">
        <v>994000</v>
      </c>
      <c r="AI61" s="34">
        <v>7.4401197604790414E-2</v>
      </c>
    </row>
    <row r="62" spans="5:35" x14ac:dyDescent="0.3">
      <c r="E62" t="s">
        <v>39</v>
      </c>
      <c r="S62" s="26" t="s">
        <v>106</v>
      </c>
      <c r="T62" s="21" t="s">
        <v>26</v>
      </c>
      <c r="U62" s="27" t="s">
        <v>29</v>
      </c>
      <c r="V62" s="27"/>
      <c r="X62" s="1"/>
      <c r="Y62" s="1"/>
      <c r="Z62" s="29"/>
      <c r="AA62" s="1">
        <v>350000</v>
      </c>
      <c r="AF62" s="35" t="s">
        <v>135</v>
      </c>
      <c r="AG62">
        <v>2</v>
      </c>
      <c r="AH62" s="16">
        <v>34000</v>
      </c>
      <c r="AI62" s="17">
        <v>2.5449101796407186E-3</v>
      </c>
    </row>
    <row r="63" spans="5:35" x14ac:dyDescent="0.3">
      <c r="E63" t="s">
        <v>40</v>
      </c>
      <c r="S63" s="26" t="s">
        <v>107</v>
      </c>
      <c r="T63" s="21" t="s">
        <v>26</v>
      </c>
      <c r="U63" s="27" t="s">
        <v>29</v>
      </c>
      <c r="V63" s="27"/>
      <c r="X63" s="1"/>
      <c r="Y63" s="1"/>
      <c r="Z63" s="29"/>
      <c r="AA63" s="1">
        <v>330000</v>
      </c>
      <c r="AF63" s="35" t="s">
        <v>132</v>
      </c>
      <c r="AG63">
        <v>10</v>
      </c>
      <c r="AH63" s="16">
        <v>300000</v>
      </c>
      <c r="AI63" s="17">
        <v>2.2455089820359281E-2</v>
      </c>
    </row>
    <row r="64" spans="5:35" x14ac:dyDescent="0.3">
      <c r="S64" s="26" t="s">
        <v>108</v>
      </c>
      <c r="T64" s="21" t="s">
        <v>26</v>
      </c>
      <c r="U64" s="27" t="s">
        <v>29</v>
      </c>
      <c r="V64" s="27"/>
      <c r="X64" s="1"/>
      <c r="Y64" s="1"/>
      <c r="Z64" s="29"/>
      <c r="AA64" s="1">
        <v>270000</v>
      </c>
      <c r="AF64" s="35" t="s">
        <v>111</v>
      </c>
      <c r="AG64">
        <v>1</v>
      </c>
      <c r="AH64" s="16">
        <v>260000</v>
      </c>
      <c r="AI64" s="17">
        <v>1.9461077844311378E-2</v>
      </c>
    </row>
    <row r="65" spans="19:35" x14ac:dyDescent="0.3">
      <c r="S65" t="s">
        <v>109</v>
      </c>
      <c r="T65" s="21" t="s">
        <v>26</v>
      </c>
      <c r="U65" s="28" t="s">
        <v>29</v>
      </c>
      <c r="V65" s="28"/>
      <c r="X65" s="1"/>
      <c r="Y65" s="1"/>
      <c r="Z65" s="29"/>
      <c r="AA65" s="1">
        <v>330000</v>
      </c>
      <c r="AF65" s="35" t="s">
        <v>110</v>
      </c>
      <c r="AG65">
        <v>2</v>
      </c>
      <c r="AH65" s="16">
        <v>400000</v>
      </c>
      <c r="AI65" s="17">
        <v>2.9940119760479042E-2</v>
      </c>
    </row>
    <row r="66" spans="19:35" x14ac:dyDescent="0.3">
      <c r="S66" t="s">
        <v>110</v>
      </c>
      <c r="T66" s="21" t="s">
        <v>26</v>
      </c>
      <c r="U66" s="28" t="s">
        <v>31</v>
      </c>
      <c r="V66" s="28"/>
      <c r="X66" s="1"/>
      <c r="Y66" s="1"/>
      <c r="Z66" s="29"/>
      <c r="AA66" s="1">
        <v>200000</v>
      </c>
      <c r="AF66" s="12" t="s">
        <v>32</v>
      </c>
      <c r="AG66" s="30">
        <v>25</v>
      </c>
      <c r="AH66" s="13">
        <v>447000</v>
      </c>
      <c r="AI66" s="14">
        <v>3.3458083832335332E-2</v>
      </c>
    </row>
    <row r="67" spans="19:35" x14ac:dyDescent="0.3">
      <c r="S67" t="s">
        <v>111</v>
      </c>
      <c r="T67" s="21" t="s">
        <v>26</v>
      </c>
      <c r="U67" s="28" t="s">
        <v>31</v>
      </c>
      <c r="V67" s="28"/>
      <c r="X67" s="1"/>
      <c r="Y67" s="1"/>
      <c r="Z67" s="29"/>
      <c r="AA67" s="1">
        <v>260000</v>
      </c>
      <c r="AF67" s="31" t="s">
        <v>22</v>
      </c>
      <c r="AG67" s="32">
        <v>7</v>
      </c>
      <c r="AH67" s="33">
        <v>196000</v>
      </c>
      <c r="AI67" s="34">
        <v>1.4670658682634731E-2</v>
      </c>
    </row>
    <row r="68" spans="19:35" x14ac:dyDescent="0.3">
      <c r="S68" t="s">
        <v>112</v>
      </c>
      <c r="T68" s="21" t="s">
        <v>26</v>
      </c>
      <c r="U68" s="28" t="s">
        <v>31</v>
      </c>
      <c r="V68" s="28"/>
      <c r="X68" s="1"/>
      <c r="Y68" s="1"/>
      <c r="Z68" s="29"/>
      <c r="AA68" s="1">
        <v>250000</v>
      </c>
      <c r="AF68" s="35" t="s">
        <v>153</v>
      </c>
      <c r="AG68">
        <v>2</v>
      </c>
      <c r="AH68" s="16">
        <v>56000</v>
      </c>
      <c r="AI68" s="17">
        <v>4.1916167664670656E-3</v>
      </c>
    </row>
    <row r="69" spans="19:35" x14ac:dyDescent="0.3">
      <c r="S69" t="s">
        <v>113</v>
      </c>
      <c r="T69" s="21" t="s">
        <v>26</v>
      </c>
      <c r="U69" s="28" t="s">
        <v>31</v>
      </c>
      <c r="V69" s="28"/>
      <c r="X69" s="1"/>
      <c r="Y69" s="1"/>
      <c r="Z69" s="29"/>
      <c r="AA69" s="1">
        <v>300000</v>
      </c>
      <c r="AF69" s="35" t="s">
        <v>158</v>
      </c>
      <c r="AG69">
        <v>5</v>
      </c>
      <c r="AH69" s="16">
        <v>140000</v>
      </c>
      <c r="AI69" s="17">
        <v>1.0479041916167664E-2</v>
      </c>
    </row>
    <row r="70" spans="19:35" x14ac:dyDescent="0.3">
      <c r="S70" t="s">
        <v>114</v>
      </c>
      <c r="T70" s="21" t="s">
        <v>26</v>
      </c>
      <c r="U70" s="28" t="s">
        <v>31</v>
      </c>
      <c r="V70" s="28"/>
      <c r="X70" s="1"/>
      <c r="Y70" s="1"/>
      <c r="Z70" s="29"/>
      <c r="AA70" s="1">
        <v>300000</v>
      </c>
      <c r="AF70" s="31" t="s">
        <v>23</v>
      </c>
      <c r="AG70" s="32">
        <v>18</v>
      </c>
      <c r="AH70" s="33">
        <v>251000</v>
      </c>
      <c r="AI70" s="34">
        <v>1.8787425149700599E-2</v>
      </c>
    </row>
    <row r="71" spans="19:35" x14ac:dyDescent="0.3">
      <c r="S71" t="s">
        <v>115</v>
      </c>
      <c r="T71" s="21" t="s">
        <v>26</v>
      </c>
      <c r="U71" s="28" t="s">
        <v>31</v>
      </c>
      <c r="V71" s="28"/>
      <c r="X71" s="1"/>
      <c r="Y71" s="1"/>
      <c r="Z71" s="29"/>
      <c r="AA71" s="1">
        <v>90000</v>
      </c>
      <c r="AF71" s="35" t="s">
        <v>151</v>
      </c>
      <c r="AG71">
        <v>3</v>
      </c>
      <c r="AH71" s="16">
        <v>51000</v>
      </c>
      <c r="AI71" s="17">
        <v>3.8173652694610777E-3</v>
      </c>
    </row>
    <row r="72" spans="19:35" x14ac:dyDescent="0.3">
      <c r="S72" t="s">
        <v>116</v>
      </c>
      <c r="T72" s="21" t="s">
        <v>26</v>
      </c>
      <c r="U72" s="28" t="s">
        <v>31</v>
      </c>
      <c r="V72" s="28"/>
      <c r="X72" s="1"/>
      <c r="Y72" s="1"/>
      <c r="Z72" s="29"/>
      <c r="AA72" s="1">
        <v>230000</v>
      </c>
      <c r="AF72" s="35" t="s">
        <v>148</v>
      </c>
      <c r="AG72">
        <v>2</v>
      </c>
      <c r="AH72" s="16">
        <v>34000</v>
      </c>
      <c r="AI72" s="17">
        <v>2.5449101796407186E-3</v>
      </c>
    </row>
    <row r="73" spans="19:35" x14ac:dyDescent="0.3">
      <c r="S73" t="s">
        <v>117</v>
      </c>
      <c r="T73" s="21" t="s">
        <v>26</v>
      </c>
      <c r="U73" s="21" t="s">
        <v>27</v>
      </c>
      <c r="V73" s="21"/>
      <c r="X73" s="1"/>
      <c r="Y73" s="1"/>
      <c r="Z73" s="29"/>
      <c r="AA73" s="1">
        <v>7000</v>
      </c>
      <c r="AF73" s="35" t="s">
        <v>150</v>
      </c>
      <c r="AG73">
        <v>3</v>
      </c>
      <c r="AH73" s="16">
        <v>30000</v>
      </c>
      <c r="AI73" s="17">
        <v>2.2455089820359281E-3</v>
      </c>
    </row>
    <row r="74" spans="19:35" x14ac:dyDescent="0.3">
      <c r="S74" t="s">
        <v>118</v>
      </c>
      <c r="T74" s="21" t="s">
        <v>26</v>
      </c>
      <c r="U74" s="21" t="s">
        <v>27</v>
      </c>
      <c r="V74" s="21"/>
      <c r="X74" s="1"/>
      <c r="Y74" s="1"/>
      <c r="Z74" s="29"/>
      <c r="AA74" s="1">
        <v>8000</v>
      </c>
      <c r="AF74" s="35" t="s">
        <v>140</v>
      </c>
      <c r="AG74">
        <v>3</v>
      </c>
      <c r="AH74" s="16">
        <v>30000</v>
      </c>
      <c r="AI74" s="17">
        <v>2.2455089820359281E-3</v>
      </c>
    </row>
    <row r="75" spans="19:35" x14ac:dyDescent="0.3">
      <c r="S75" t="s">
        <v>119</v>
      </c>
      <c r="T75" s="21" t="s">
        <v>26</v>
      </c>
      <c r="U75" s="21" t="s">
        <v>27</v>
      </c>
      <c r="V75" s="21"/>
      <c r="X75" s="1"/>
      <c r="Y75" s="1"/>
      <c r="Z75" s="29"/>
      <c r="AA75" s="1">
        <v>7000</v>
      </c>
      <c r="AF75" s="35" t="s">
        <v>145</v>
      </c>
      <c r="AG75">
        <v>1</v>
      </c>
      <c r="AH75" s="16">
        <v>12000</v>
      </c>
      <c r="AI75" s="17">
        <v>8.9820359281437125E-4</v>
      </c>
    </row>
    <row r="76" spans="19:35" x14ac:dyDescent="0.3">
      <c r="S76" t="s">
        <v>120</v>
      </c>
      <c r="T76" s="21" t="s">
        <v>26</v>
      </c>
      <c r="U76" s="21" t="s">
        <v>28</v>
      </c>
      <c r="V76" s="21"/>
      <c r="X76" s="1"/>
      <c r="Y76" s="1"/>
      <c r="Z76" s="29"/>
      <c r="AA76" s="1">
        <v>8000</v>
      </c>
      <c r="AF76" s="35" t="s">
        <v>146</v>
      </c>
      <c r="AG76">
        <v>2</v>
      </c>
      <c r="AH76" s="16">
        <v>30000</v>
      </c>
      <c r="AI76" s="17">
        <v>2.2455089820359281E-3</v>
      </c>
    </row>
    <row r="77" spans="19:35" x14ac:dyDescent="0.3">
      <c r="S77" t="s">
        <v>121</v>
      </c>
      <c r="T77" s="21" t="s">
        <v>26</v>
      </c>
      <c r="U77" s="21" t="s">
        <v>28</v>
      </c>
      <c r="V77" s="21"/>
      <c r="X77" s="1"/>
      <c r="Y77" s="1"/>
      <c r="Z77" s="29"/>
      <c r="AA77" s="1">
        <v>6000</v>
      </c>
      <c r="AF77" s="35" t="s">
        <v>141</v>
      </c>
      <c r="AG77">
        <v>3</v>
      </c>
      <c r="AH77" s="16">
        <v>48000</v>
      </c>
      <c r="AI77" s="17">
        <v>3.592814371257485E-3</v>
      </c>
    </row>
    <row r="78" spans="19:35" x14ac:dyDescent="0.3">
      <c r="S78" t="s">
        <v>122</v>
      </c>
      <c r="T78" s="21" t="s">
        <v>26</v>
      </c>
      <c r="U78" s="21" t="s">
        <v>28</v>
      </c>
      <c r="V78" s="21"/>
      <c r="X78" s="1"/>
      <c r="Y78" s="1"/>
      <c r="Z78" s="29"/>
      <c r="AA78" s="1">
        <v>7000</v>
      </c>
      <c r="AF78" s="35" t="s">
        <v>142</v>
      </c>
      <c r="AG78">
        <v>1</v>
      </c>
      <c r="AH78" s="16">
        <v>16000</v>
      </c>
      <c r="AI78" s="17">
        <v>1.1976047904191617E-3</v>
      </c>
    </row>
    <row r="79" spans="19:35" x14ac:dyDescent="0.3">
      <c r="S79" t="s">
        <v>123</v>
      </c>
      <c r="T79" s="21" t="s">
        <v>26</v>
      </c>
      <c r="U79" s="21" t="s">
        <v>28</v>
      </c>
      <c r="V79" s="21"/>
      <c r="X79" s="1"/>
      <c r="Y79" s="1"/>
      <c r="Z79" s="29"/>
      <c r="AA79" s="1">
        <v>9000</v>
      </c>
      <c r="AF79" s="18" t="s">
        <v>33</v>
      </c>
      <c r="AG79" s="36">
        <v>2100</v>
      </c>
      <c r="AH79" s="19">
        <v>13360000</v>
      </c>
      <c r="AI79" s="20">
        <v>1</v>
      </c>
    </row>
    <row r="80" spans="19:35" x14ac:dyDescent="0.3">
      <c r="S80" t="s">
        <v>124</v>
      </c>
      <c r="T80" s="21" t="s">
        <v>26</v>
      </c>
      <c r="U80" s="21" t="s">
        <v>30</v>
      </c>
      <c r="V80" s="21"/>
      <c r="X80" s="1"/>
      <c r="Y80" s="1"/>
      <c r="Z80" s="29"/>
      <c r="AA80" s="1">
        <v>6000</v>
      </c>
    </row>
    <row r="81" spans="19:27" x14ac:dyDescent="0.3">
      <c r="S81" s="26" t="s">
        <v>125</v>
      </c>
      <c r="T81" s="21" t="s">
        <v>26</v>
      </c>
      <c r="U81" s="21" t="s">
        <v>29</v>
      </c>
      <c r="V81" s="21"/>
      <c r="X81" s="1"/>
      <c r="Y81" s="1"/>
      <c r="Z81" s="29"/>
      <c r="AA81" s="1">
        <v>13000</v>
      </c>
    </row>
    <row r="82" spans="19:27" x14ac:dyDescent="0.3">
      <c r="S82" s="26" t="s">
        <v>126</v>
      </c>
      <c r="T82" s="21" t="s">
        <v>26</v>
      </c>
      <c r="U82" s="21" t="s">
        <v>29</v>
      </c>
      <c r="V82" s="21"/>
      <c r="X82" s="1"/>
      <c r="Y82" s="1"/>
      <c r="Z82" s="29"/>
      <c r="AA82" s="1">
        <v>13000</v>
      </c>
    </row>
    <row r="83" spans="19:27" x14ac:dyDescent="0.3">
      <c r="S83" s="26" t="s">
        <v>127</v>
      </c>
      <c r="T83" s="21" t="s">
        <v>26</v>
      </c>
      <c r="U83" s="21" t="s">
        <v>29</v>
      </c>
      <c r="V83" s="21"/>
      <c r="X83" s="1"/>
      <c r="Y83" s="1"/>
      <c r="Z83" s="29"/>
      <c r="AA83" s="1">
        <v>33000</v>
      </c>
    </row>
    <row r="84" spans="19:27" x14ac:dyDescent="0.3">
      <c r="S84" s="26" t="s">
        <v>128</v>
      </c>
      <c r="T84" s="21" t="s">
        <v>26</v>
      </c>
      <c r="U84" s="21" t="s">
        <v>29</v>
      </c>
      <c r="V84" s="21"/>
      <c r="X84" s="1"/>
      <c r="Y84" s="1"/>
      <c r="Z84" s="29"/>
      <c r="AA84" s="1">
        <v>31000</v>
      </c>
    </row>
    <row r="85" spans="19:27" x14ac:dyDescent="0.3">
      <c r="S85" s="26" t="s">
        <v>129</v>
      </c>
      <c r="T85" s="21" t="s">
        <v>26</v>
      </c>
      <c r="U85" s="21" t="s">
        <v>29</v>
      </c>
      <c r="V85" s="21"/>
      <c r="X85" s="1"/>
      <c r="Y85" s="1"/>
      <c r="Z85" s="29"/>
      <c r="AA85" s="1">
        <v>26000</v>
      </c>
    </row>
    <row r="86" spans="19:27" x14ac:dyDescent="0.3">
      <c r="S86" t="s">
        <v>130</v>
      </c>
      <c r="T86" s="21" t="s">
        <v>26</v>
      </c>
      <c r="U86" s="21" t="s">
        <v>29</v>
      </c>
      <c r="V86" s="21"/>
      <c r="X86" s="1"/>
      <c r="Y86" s="1"/>
      <c r="Z86" s="29"/>
      <c r="AA86" s="1">
        <v>30000</v>
      </c>
    </row>
    <row r="87" spans="19:27" x14ac:dyDescent="0.3">
      <c r="S87" t="s">
        <v>131</v>
      </c>
      <c r="T87" s="21" t="s">
        <v>26</v>
      </c>
      <c r="U87" s="21" t="s">
        <v>31</v>
      </c>
      <c r="V87" s="21"/>
      <c r="X87" s="1"/>
      <c r="Y87" s="1"/>
      <c r="Z87" s="29"/>
      <c r="AA87" s="1">
        <v>26000</v>
      </c>
    </row>
    <row r="88" spans="19:27" x14ac:dyDescent="0.3">
      <c r="S88" t="s">
        <v>132</v>
      </c>
      <c r="T88" s="21" t="s">
        <v>26</v>
      </c>
      <c r="U88" s="21" t="s">
        <v>31</v>
      </c>
      <c r="V88" s="21"/>
      <c r="X88" s="1"/>
      <c r="Y88" s="1"/>
      <c r="Z88" s="29"/>
      <c r="AA88" s="1">
        <v>30000</v>
      </c>
    </row>
    <row r="89" spans="19:27" x14ac:dyDescent="0.3">
      <c r="S89" t="s">
        <v>133</v>
      </c>
      <c r="T89" s="21" t="s">
        <v>26</v>
      </c>
      <c r="U89" s="21" t="s">
        <v>31</v>
      </c>
      <c r="V89" s="21"/>
      <c r="X89" s="1"/>
      <c r="Y89" s="1"/>
      <c r="Z89" s="29"/>
      <c r="AA89" s="1">
        <v>30000</v>
      </c>
    </row>
    <row r="90" spans="19:27" x14ac:dyDescent="0.3">
      <c r="S90" t="s">
        <v>134</v>
      </c>
      <c r="T90" s="21" t="s">
        <v>26</v>
      </c>
      <c r="U90" s="21" t="s">
        <v>31</v>
      </c>
      <c r="V90" s="21"/>
      <c r="X90" s="1"/>
      <c r="Y90" s="1"/>
      <c r="Z90" s="29"/>
      <c r="AA90" s="1">
        <v>9000</v>
      </c>
    </row>
    <row r="91" spans="19:27" x14ac:dyDescent="0.3">
      <c r="S91" t="s">
        <v>135</v>
      </c>
      <c r="T91" s="21" t="s">
        <v>26</v>
      </c>
      <c r="U91" s="21" t="s">
        <v>31</v>
      </c>
      <c r="V91" s="21"/>
      <c r="X91" s="1"/>
      <c r="Y91" s="1"/>
      <c r="Z91" s="29"/>
      <c r="AA91" s="1">
        <v>17000</v>
      </c>
    </row>
    <row r="92" spans="19:27" x14ac:dyDescent="0.3">
      <c r="S92" t="s">
        <v>136</v>
      </c>
      <c r="T92" s="21" t="s">
        <v>20</v>
      </c>
      <c r="U92" s="21" t="s">
        <v>22</v>
      </c>
      <c r="V92" s="21">
        <v>24</v>
      </c>
      <c r="W92">
        <v>1</v>
      </c>
      <c r="X92" s="1">
        <v>165000</v>
      </c>
      <c r="Y92" s="1">
        <f t="shared" ref="Y92:Y93" si="2">X92/(V92*W92)</f>
        <v>6875</v>
      </c>
      <c r="Z92" s="43">
        <f t="shared" ref="Z92:Z93" si="3">((AA92-Y92)/AA92)</f>
        <v>0.42708333333333331</v>
      </c>
      <c r="AA92" s="1">
        <v>12000</v>
      </c>
    </row>
    <row r="93" spans="19:27" x14ac:dyDescent="0.3">
      <c r="S93" t="s">
        <v>137</v>
      </c>
      <c r="T93" s="21" t="s">
        <v>20</v>
      </c>
      <c r="U93" s="21" t="s">
        <v>22</v>
      </c>
      <c r="V93" s="21">
        <v>24</v>
      </c>
      <c r="W93">
        <v>1</v>
      </c>
      <c r="X93" s="1">
        <v>59000</v>
      </c>
      <c r="Y93" s="1">
        <f t="shared" si="2"/>
        <v>2458.3333333333335</v>
      </c>
      <c r="Z93" s="43">
        <f t="shared" si="3"/>
        <v>0.45370370370370366</v>
      </c>
      <c r="AA93" s="1">
        <v>4500</v>
      </c>
    </row>
    <row r="94" spans="19:27" x14ac:dyDescent="0.3">
      <c r="S94" t="s">
        <v>138</v>
      </c>
      <c r="T94" s="21" t="s">
        <v>20</v>
      </c>
      <c r="U94" s="21" t="s">
        <v>21</v>
      </c>
      <c r="V94" s="21"/>
      <c r="X94" s="1"/>
      <c r="Y94" s="1"/>
      <c r="Z94" s="29"/>
      <c r="AA94" s="1">
        <v>4000</v>
      </c>
    </row>
    <row r="95" spans="19:27" x14ac:dyDescent="0.3">
      <c r="S95" t="s">
        <v>139</v>
      </c>
      <c r="T95" s="21" t="s">
        <v>32</v>
      </c>
      <c r="U95" s="21" t="s">
        <v>23</v>
      </c>
      <c r="V95" s="21"/>
      <c r="X95" s="1"/>
      <c r="Y95" s="1"/>
      <c r="Z95" s="29"/>
      <c r="AA95" s="1">
        <v>16000</v>
      </c>
    </row>
    <row r="96" spans="19:27" x14ac:dyDescent="0.3">
      <c r="S96" t="s">
        <v>140</v>
      </c>
      <c r="T96" s="21" t="s">
        <v>32</v>
      </c>
      <c r="U96" s="21" t="s">
        <v>23</v>
      </c>
      <c r="V96" s="21"/>
      <c r="X96" s="1"/>
      <c r="Y96" s="1"/>
      <c r="Z96" s="29"/>
      <c r="AA96" s="1">
        <v>10000</v>
      </c>
    </row>
    <row r="97" spans="19:30" x14ac:dyDescent="0.3">
      <c r="S97" t="s">
        <v>141</v>
      </c>
      <c r="T97" s="21" t="s">
        <v>32</v>
      </c>
      <c r="U97" s="21" t="s">
        <v>23</v>
      </c>
      <c r="V97" s="21"/>
      <c r="X97" s="1"/>
      <c r="Y97" s="1"/>
      <c r="Z97" s="29"/>
      <c r="AA97" s="1">
        <v>16000</v>
      </c>
    </row>
    <row r="98" spans="19:30" x14ac:dyDescent="0.3">
      <c r="S98" t="s">
        <v>142</v>
      </c>
      <c r="T98" s="21" t="s">
        <v>32</v>
      </c>
      <c r="U98" s="21" t="s">
        <v>23</v>
      </c>
      <c r="V98" s="21"/>
      <c r="X98" s="1"/>
      <c r="Y98" s="1"/>
      <c r="Z98" s="29"/>
      <c r="AA98" s="1">
        <v>16000</v>
      </c>
    </row>
    <row r="99" spans="19:30" x14ac:dyDescent="0.3">
      <c r="S99" t="s">
        <v>143</v>
      </c>
      <c r="T99" s="21" t="s">
        <v>32</v>
      </c>
      <c r="U99" s="21" t="s">
        <v>23</v>
      </c>
      <c r="V99" s="21"/>
      <c r="X99" s="1"/>
      <c r="Y99" s="1"/>
      <c r="Z99" s="29"/>
      <c r="AA99" s="1">
        <v>15000</v>
      </c>
    </row>
    <row r="100" spans="19:30" x14ac:dyDescent="0.3">
      <c r="S100" t="s">
        <v>144</v>
      </c>
      <c r="T100" s="21" t="s">
        <v>32</v>
      </c>
      <c r="U100" s="21" t="s">
        <v>23</v>
      </c>
      <c r="V100" s="21"/>
      <c r="X100" s="1"/>
      <c r="Y100" s="1"/>
      <c r="Z100" s="29"/>
      <c r="AA100" s="1">
        <v>16000</v>
      </c>
    </row>
    <row r="101" spans="19:30" x14ac:dyDescent="0.3">
      <c r="S101" t="s">
        <v>145</v>
      </c>
      <c r="T101" s="21" t="s">
        <v>32</v>
      </c>
      <c r="U101" s="21" t="s">
        <v>23</v>
      </c>
      <c r="V101" s="21"/>
      <c r="X101" s="1"/>
      <c r="Y101" s="1"/>
      <c r="Z101" s="29"/>
      <c r="AA101" s="1">
        <v>12000</v>
      </c>
    </row>
    <row r="102" spans="19:30" x14ac:dyDescent="0.3">
      <c r="S102" t="s">
        <v>146</v>
      </c>
      <c r="T102" s="21" t="s">
        <v>32</v>
      </c>
      <c r="U102" s="21" t="s">
        <v>23</v>
      </c>
      <c r="V102" s="21"/>
      <c r="X102" s="1"/>
      <c r="Y102" s="1"/>
      <c r="Z102" s="29"/>
      <c r="AA102" s="1">
        <v>15000</v>
      </c>
    </row>
    <row r="103" spans="19:30" x14ac:dyDescent="0.3">
      <c r="S103" t="s">
        <v>147</v>
      </c>
      <c r="T103" s="21" t="s">
        <v>32</v>
      </c>
      <c r="U103" s="21" t="s">
        <v>23</v>
      </c>
      <c r="V103" s="21"/>
      <c r="X103" s="1"/>
      <c r="Y103" s="1"/>
      <c r="Z103" s="29"/>
      <c r="AA103" s="1">
        <v>12000</v>
      </c>
    </row>
    <row r="104" spans="19:30" x14ac:dyDescent="0.3">
      <c r="S104" t="s">
        <v>148</v>
      </c>
      <c r="T104" s="21" t="s">
        <v>32</v>
      </c>
      <c r="U104" s="21" t="s">
        <v>23</v>
      </c>
      <c r="V104" s="21"/>
      <c r="X104" s="1"/>
      <c r="Y104" s="1"/>
      <c r="Z104" s="29"/>
      <c r="AA104" s="1">
        <v>17000</v>
      </c>
    </row>
    <row r="105" spans="19:30" x14ac:dyDescent="0.3">
      <c r="S105" t="s">
        <v>149</v>
      </c>
      <c r="T105" s="21" t="s">
        <v>32</v>
      </c>
      <c r="U105" s="21" t="s">
        <v>23</v>
      </c>
      <c r="V105" s="21"/>
      <c r="X105" s="1"/>
      <c r="Y105" s="1"/>
      <c r="Z105" s="29"/>
      <c r="AA105" s="1">
        <v>12000</v>
      </c>
    </row>
    <row r="106" spans="19:30" x14ac:dyDescent="0.3">
      <c r="S106" t="s">
        <v>150</v>
      </c>
      <c r="T106" s="21" t="s">
        <v>32</v>
      </c>
      <c r="U106" s="21" t="s">
        <v>23</v>
      </c>
      <c r="V106" s="21"/>
      <c r="X106" s="1"/>
      <c r="Y106" s="1"/>
      <c r="Z106" s="29"/>
      <c r="AA106" s="1">
        <v>10000</v>
      </c>
    </row>
    <row r="107" spans="19:30" x14ac:dyDescent="0.3">
      <c r="S107" t="s">
        <v>151</v>
      </c>
      <c r="T107" s="21" t="s">
        <v>32</v>
      </c>
      <c r="U107" s="21" t="s">
        <v>23</v>
      </c>
      <c r="V107" s="21"/>
      <c r="X107" s="1"/>
      <c r="Y107" s="1"/>
      <c r="Z107" s="29"/>
      <c r="AA107" s="1">
        <v>17000</v>
      </c>
    </row>
    <row r="108" spans="19:30" x14ac:dyDescent="0.3">
      <c r="S108" s="40" t="s">
        <v>152</v>
      </c>
      <c r="T108" s="41" t="s">
        <v>32</v>
      </c>
      <c r="U108" s="41" t="s">
        <v>22</v>
      </c>
      <c r="V108" s="41">
        <v>8</v>
      </c>
      <c r="W108" s="40"/>
      <c r="X108" s="42">
        <f>V108*Y39</f>
        <v>12421.052631578947</v>
      </c>
      <c r="Y108" s="42">
        <v>12421.052631578947</v>
      </c>
      <c r="Z108" s="43">
        <f t="shared" ref="Z108:Z118" si="4">((AA108-Y108)/AA108)</f>
        <v>0.43540669856459335</v>
      </c>
      <c r="AA108" s="42">
        <v>22000</v>
      </c>
      <c r="AB108" s="1">
        <f>V108*AA39</f>
        <v>28000</v>
      </c>
      <c r="AC108" s="1">
        <f>AA108-AB108</f>
        <v>-6000</v>
      </c>
      <c r="AD108" s="45">
        <f>AC108/AA39</f>
        <v>-1.7142857142857142</v>
      </c>
    </row>
    <row r="109" spans="19:30" x14ac:dyDescent="0.3">
      <c r="S109" s="40" t="s">
        <v>153</v>
      </c>
      <c r="T109" s="41" t="s">
        <v>32</v>
      </c>
      <c r="U109" s="41" t="s">
        <v>22</v>
      </c>
      <c r="V109" s="41">
        <v>8</v>
      </c>
      <c r="W109" s="40"/>
      <c r="X109" s="42">
        <f t="shared" ref="X109:X115" si="5">V109*Y40</f>
        <v>18000</v>
      </c>
      <c r="Y109" s="42">
        <v>18000</v>
      </c>
      <c r="Z109" s="43">
        <f t="shared" si="4"/>
        <v>0.30769230769230771</v>
      </c>
      <c r="AA109" s="42">
        <v>26000</v>
      </c>
      <c r="AB109" s="1">
        <f t="shared" ref="AB109:AB116" si="6">V109*AA40</f>
        <v>32000</v>
      </c>
      <c r="AC109" s="1">
        <f t="shared" ref="AC109:AC118" si="7">AA109-AB109</f>
        <v>-6000</v>
      </c>
      <c r="AD109" s="45">
        <f t="shared" ref="AD109:AD116" si="8">AC109/AA40</f>
        <v>-1.5</v>
      </c>
    </row>
    <row r="110" spans="19:30" x14ac:dyDescent="0.3">
      <c r="S110" s="40" t="s">
        <v>154</v>
      </c>
      <c r="T110" s="41" t="s">
        <v>32</v>
      </c>
      <c r="U110" s="41" t="s">
        <v>22</v>
      </c>
      <c r="V110" s="41">
        <v>8</v>
      </c>
      <c r="W110" s="40"/>
      <c r="X110" s="42">
        <f t="shared" si="5"/>
        <v>16266.666666666666</v>
      </c>
      <c r="Y110" s="42">
        <v>16266.666666666666</v>
      </c>
      <c r="Z110" s="44">
        <f t="shared" si="4"/>
        <v>0.1866666666666667</v>
      </c>
      <c r="AA110" s="42">
        <v>20000</v>
      </c>
      <c r="AB110" s="1">
        <f t="shared" si="6"/>
        <v>28000</v>
      </c>
      <c r="AC110" s="1">
        <f t="shared" si="7"/>
        <v>-8000</v>
      </c>
      <c r="AD110" s="45">
        <f t="shared" si="8"/>
        <v>-2.2857142857142856</v>
      </c>
    </row>
    <row r="111" spans="19:30" x14ac:dyDescent="0.3">
      <c r="S111" s="40" t="s">
        <v>155</v>
      </c>
      <c r="T111" s="41" t="s">
        <v>32</v>
      </c>
      <c r="U111" s="41" t="s">
        <v>22</v>
      </c>
      <c r="V111" s="41">
        <v>8</v>
      </c>
      <c r="W111" s="40"/>
      <c r="X111" s="42">
        <f t="shared" si="5"/>
        <v>15466.666666666666</v>
      </c>
      <c r="Y111" s="42">
        <v>15466.666666666666</v>
      </c>
      <c r="Z111" s="44">
        <f t="shared" si="4"/>
        <v>0.22666666666666671</v>
      </c>
      <c r="AA111" s="42">
        <v>20000</v>
      </c>
      <c r="AB111" s="1">
        <f t="shared" si="6"/>
        <v>28000</v>
      </c>
      <c r="AC111" s="1">
        <f t="shared" si="7"/>
        <v>-8000</v>
      </c>
      <c r="AD111" s="45">
        <f t="shared" si="8"/>
        <v>-2.2857142857142856</v>
      </c>
    </row>
    <row r="112" spans="19:30" x14ac:dyDescent="0.3">
      <c r="S112" s="40" t="s">
        <v>156</v>
      </c>
      <c r="T112" s="41" t="s">
        <v>32</v>
      </c>
      <c r="U112" s="41" t="s">
        <v>22</v>
      </c>
      <c r="V112" s="41">
        <v>8</v>
      </c>
      <c r="W112" s="40"/>
      <c r="X112" s="42">
        <f t="shared" si="5"/>
        <v>19733.333333333332</v>
      </c>
      <c r="Y112" s="42">
        <v>19733.333333333332</v>
      </c>
      <c r="Z112" s="43">
        <f t="shared" si="4"/>
        <v>0.38333333333333336</v>
      </c>
      <c r="AA112" s="42">
        <v>32000</v>
      </c>
      <c r="AB112" s="1">
        <f t="shared" si="6"/>
        <v>40000</v>
      </c>
      <c r="AC112" s="1">
        <f t="shared" si="7"/>
        <v>-8000</v>
      </c>
      <c r="AD112" s="45">
        <f t="shared" si="8"/>
        <v>-1.6</v>
      </c>
    </row>
    <row r="113" spans="17:30" x14ac:dyDescent="0.3">
      <c r="S113" s="40" t="s">
        <v>157</v>
      </c>
      <c r="T113" s="41" t="s">
        <v>32</v>
      </c>
      <c r="U113" s="41" t="s">
        <v>22</v>
      </c>
      <c r="V113" s="41">
        <v>8</v>
      </c>
      <c r="W113" s="40"/>
      <c r="X113" s="42">
        <f t="shared" si="5"/>
        <v>28333.333333333332</v>
      </c>
      <c r="Y113" s="42">
        <v>28333.333333333332</v>
      </c>
      <c r="Z113" s="43">
        <f t="shared" si="4"/>
        <v>0.49404761904761907</v>
      </c>
      <c r="AA113" s="42">
        <v>56000</v>
      </c>
      <c r="AB113" s="1">
        <f t="shared" si="6"/>
        <v>64000</v>
      </c>
      <c r="AC113" s="1">
        <f t="shared" si="7"/>
        <v>-8000</v>
      </c>
      <c r="AD113" s="45">
        <f t="shared" si="8"/>
        <v>-1</v>
      </c>
    </row>
    <row r="114" spans="17:30" x14ac:dyDescent="0.3">
      <c r="S114" s="40" t="s">
        <v>158</v>
      </c>
      <c r="T114" s="41" t="s">
        <v>32</v>
      </c>
      <c r="U114" s="41" t="s">
        <v>22</v>
      </c>
      <c r="V114" s="41">
        <v>8</v>
      </c>
      <c r="W114" s="40"/>
      <c r="X114" s="42">
        <f t="shared" si="5"/>
        <v>17000</v>
      </c>
      <c r="Y114" s="42">
        <v>17000</v>
      </c>
      <c r="Z114" s="43">
        <f t="shared" si="4"/>
        <v>0.39285714285714285</v>
      </c>
      <c r="AA114" s="42">
        <v>28000</v>
      </c>
      <c r="AB114" s="1">
        <f t="shared" si="6"/>
        <v>32000</v>
      </c>
      <c r="AC114" s="1">
        <f t="shared" si="7"/>
        <v>-4000</v>
      </c>
      <c r="AD114" s="45">
        <f t="shared" si="8"/>
        <v>-1</v>
      </c>
    </row>
    <row r="115" spans="17:30" x14ac:dyDescent="0.3">
      <c r="S115" s="40" t="s">
        <v>159</v>
      </c>
      <c r="T115" s="41" t="s">
        <v>32</v>
      </c>
      <c r="U115" s="41" t="s">
        <v>22</v>
      </c>
      <c r="V115" s="41">
        <v>8</v>
      </c>
      <c r="W115" s="40"/>
      <c r="X115" s="42">
        <f t="shared" si="5"/>
        <v>12210.526315789473</v>
      </c>
      <c r="Y115" s="42">
        <v>12210.526315789473</v>
      </c>
      <c r="Z115" s="43">
        <f t="shared" si="4"/>
        <v>0.38947368421052636</v>
      </c>
      <c r="AA115" s="42">
        <v>20000</v>
      </c>
      <c r="AB115" s="1">
        <f t="shared" si="6"/>
        <v>24000</v>
      </c>
      <c r="AC115" s="1">
        <f t="shared" si="7"/>
        <v>-4000</v>
      </c>
      <c r="AD115" s="45">
        <f t="shared" si="8"/>
        <v>-1.3333333333333333</v>
      </c>
    </row>
    <row r="116" spans="17:30" x14ac:dyDescent="0.3">
      <c r="Q116" t="e" vm="1">
        <v>#VALUE!</v>
      </c>
      <c r="S116" s="40" t="s">
        <v>160</v>
      </c>
      <c r="T116" s="41" t="s">
        <v>32</v>
      </c>
      <c r="U116" s="41" t="s">
        <v>22</v>
      </c>
      <c r="V116" s="41">
        <v>8</v>
      </c>
      <c r="W116" s="40"/>
      <c r="X116" s="42">
        <f>V116*Y47</f>
        <v>14333.333333333334</v>
      </c>
      <c r="Y116" s="42">
        <v>14333.333333333334</v>
      </c>
      <c r="Z116" s="43">
        <f t="shared" si="4"/>
        <v>0.28333333333333333</v>
      </c>
      <c r="AA116" s="42">
        <v>20000</v>
      </c>
      <c r="AB116" s="1">
        <f t="shared" si="6"/>
        <v>24000</v>
      </c>
      <c r="AC116" s="1">
        <f t="shared" si="7"/>
        <v>-4000</v>
      </c>
      <c r="AD116" s="45">
        <f t="shared" si="8"/>
        <v>-1.3333333333333333</v>
      </c>
    </row>
    <row r="117" spans="17:30" x14ac:dyDescent="0.3">
      <c r="S117" s="40" t="s">
        <v>166</v>
      </c>
      <c r="T117" s="41" t="s">
        <v>32</v>
      </c>
      <c r="U117" s="41" t="s">
        <v>22</v>
      </c>
      <c r="V117" s="41">
        <v>8</v>
      </c>
      <c r="W117" s="40"/>
      <c r="X117" s="42">
        <f>V117*Y92</f>
        <v>55000</v>
      </c>
      <c r="Y117" s="42">
        <v>55000</v>
      </c>
      <c r="Z117" s="43">
        <f t="shared" si="4"/>
        <v>0.34523809523809523</v>
      </c>
      <c r="AA117" s="42">
        <v>84000</v>
      </c>
      <c r="AB117" s="1">
        <f>V117*AA92</f>
        <v>96000</v>
      </c>
      <c r="AC117" s="1">
        <f t="shared" si="7"/>
        <v>-12000</v>
      </c>
      <c r="AD117" s="45">
        <f>AC117/AA92</f>
        <v>-1</v>
      </c>
    </row>
    <row r="118" spans="17:30" x14ac:dyDescent="0.3">
      <c r="S118" s="40" t="s">
        <v>167</v>
      </c>
      <c r="T118" s="41" t="s">
        <v>32</v>
      </c>
      <c r="U118" s="41" t="s">
        <v>22</v>
      </c>
      <c r="V118" s="41">
        <v>8</v>
      </c>
      <c r="W118" s="40"/>
      <c r="X118" s="42">
        <f>V118*Y93</f>
        <v>19666.666666666668</v>
      </c>
      <c r="Y118" s="42">
        <v>19666.666666666668</v>
      </c>
      <c r="Z118" s="43">
        <f t="shared" si="4"/>
        <v>0.43809523809523804</v>
      </c>
      <c r="AA118" s="42">
        <v>35000</v>
      </c>
      <c r="AB118" s="1">
        <f>V118*AA93</f>
        <v>36000</v>
      </c>
      <c r="AC118" s="1">
        <f t="shared" si="7"/>
        <v>-1000</v>
      </c>
      <c r="AD118" s="45">
        <f>AC118/AA93</f>
        <v>-0.22222222222222221</v>
      </c>
    </row>
  </sheetData>
  <autoFilter ref="S1:AA118" xr:uid="{A7BB52CB-C393-4507-B317-AD2A07FFFA1F}"/>
  <mergeCells count="12">
    <mergeCell ref="E8:G8"/>
    <mergeCell ref="E13:F13"/>
    <mergeCell ref="E15:F15"/>
    <mergeCell ref="E17:F17"/>
    <mergeCell ref="E16:F16"/>
    <mergeCell ref="E14:F14"/>
    <mergeCell ref="E60:I60"/>
    <mergeCell ref="E9:F9"/>
    <mergeCell ref="E10:F10"/>
    <mergeCell ref="E11:E12"/>
    <mergeCell ref="E19:F19"/>
    <mergeCell ref="E20:F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FAEA-30DA-47EE-B960-90B4DD038660}">
  <dimension ref="A1:Y35"/>
  <sheetViews>
    <sheetView showGridLines="0" topLeftCell="A14" workbookViewId="0">
      <selection activeCell="P18" sqref="P18:W30"/>
    </sheetView>
  </sheetViews>
  <sheetFormatPr defaultColWidth="11.5546875" defaultRowHeight="14.4" x14ac:dyDescent="0.3"/>
  <cols>
    <col min="1" max="1" width="8.77734375" bestFit="1" customWidth="1"/>
    <col min="2" max="2" width="10.6640625" style="50" bestFit="1" customWidth="1"/>
    <col min="3" max="3" width="7.109375" style="50" bestFit="1" customWidth="1"/>
    <col min="4" max="4" width="9.44140625" style="50" bestFit="1" customWidth="1"/>
    <col min="5" max="5" width="6.33203125" style="50" bestFit="1" customWidth="1"/>
    <col min="6" max="6" width="3.77734375" style="50" bestFit="1" customWidth="1"/>
    <col min="7" max="7" width="7.6640625" style="50" bestFit="1" customWidth="1"/>
    <col min="8" max="8" width="6.109375" style="50" bestFit="1" customWidth="1"/>
    <col min="9" max="9" width="6.21875" style="50" bestFit="1" customWidth="1"/>
    <col min="10" max="10" width="6.88671875" style="50" bestFit="1" customWidth="1"/>
    <col min="11" max="11" width="8.109375" style="50" bestFit="1" customWidth="1"/>
    <col min="12" max="12" width="6.109375" style="50" bestFit="1" customWidth="1"/>
    <col min="13" max="13" width="4.88671875" style="50" customWidth="1"/>
    <col min="14" max="14" width="19.33203125" style="50" bestFit="1" customWidth="1"/>
    <col min="15" max="15" width="10" style="50" bestFit="1" customWidth="1"/>
    <col min="16" max="16" width="9.44140625" style="50" bestFit="1" customWidth="1"/>
    <col min="17" max="17" width="6.33203125" style="50" bestFit="1" customWidth="1"/>
    <col min="18" max="18" width="7.5546875" style="50" bestFit="1" customWidth="1"/>
    <col min="19" max="19" width="6.21875" style="50" bestFit="1" customWidth="1"/>
    <col min="20" max="20" width="6.88671875" style="50" bestFit="1" customWidth="1"/>
    <col min="21" max="21" width="8.109375" style="50" bestFit="1" customWidth="1"/>
    <col min="22" max="22" width="6.109375" style="50" bestFit="1" customWidth="1"/>
    <col min="23" max="24" width="6.88671875" style="50" bestFit="1" customWidth="1"/>
    <col min="25" max="25" width="11.6640625" style="50" bestFit="1" customWidth="1"/>
    <col min="27" max="27" width="16.77734375" bestFit="1" customWidth="1"/>
    <col min="28" max="28" width="4" bestFit="1" customWidth="1"/>
  </cols>
  <sheetData>
    <row r="1" spans="1:25" x14ac:dyDescent="0.3">
      <c r="A1" s="46" t="s">
        <v>173</v>
      </c>
      <c r="B1" s="46" t="s">
        <v>42</v>
      </c>
      <c r="C1" s="46" t="s">
        <v>43</v>
      </c>
      <c r="D1" s="46" t="s">
        <v>44</v>
      </c>
      <c r="E1" s="46" t="s">
        <v>161</v>
      </c>
      <c r="F1" s="47" t="s">
        <v>162</v>
      </c>
      <c r="G1" s="48" t="s">
        <v>163</v>
      </c>
      <c r="H1" s="47" t="s">
        <v>164</v>
      </c>
      <c r="I1" s="48" t="s">
        <v>168</v>
      </c>
      <c r="J1" s="49" t="s">
        <v>169</v>
      </c>
      <c r="K1" s="68" t="s">
        <v>175</v>
      </c>
      <c r="L1" s="68" t="s">
        <v>176</v>
      </c>
      <c r="N1" s="46" t="s">
        <v>42</v>
      </c>
      <c r="O1" s="46" t="s">
        <v>43</v>
      </c>
      <c r="P1" s="46" t="s">
        <v>44</v>
      </c>
      <c r="Q1" s="46" t="s">
        <v>161</v>
      </c>
      <c r="R1" s="48" t="s">
        <v>163</v>
      </c>
      <c r="S1" s="48" t="s">
        <v>168</v>
      </c>
      <c r="T1" s="49" t="s">
        <v>169</v>
      </c>
      <c r="U1" s="68" t="s">
        <v>175</v>
      </c>
      <c r="V1" s="68" t="s">
        <v>176</v>
      </c>
      <c r="W1" s="62" t="s">
        <v>170</v>
      </c>
      <c r="X1" s="62" t="s">
        <v>171</v>
      </c>
      <c r="Y1" s="62" t="s">
        <v>172</v>
      </c>
    </row>
    <row r="2" spans="1:25" x14ac:dyDescent="0.3">
      <c r="A2" s="51">
        <v>8</v>
      </c>
      <c r="B2" s="50" t="s">
        <v>91</v>
      </c>
      <c r="C2" s="51" t="s">
        <v>20</v>
      </c>
      <c r="D2" s="51" t="s">
        <v>22</v>
      </c>
      <c r="E2" s="51">
        <v>24</v>
      </c>
      <c r="F2" s="50">
        <v>3</v>
      </c>
      <c r="G2" s="52">
        <v>129000</v>
      </c>
      <c r="H2" s="52">
        <v>1791.6666666666667</v>
      </c>
      <c r="I2" s="53">
        <f t="shared" ref="I2:I12" si="0">(J2-H2)/J2</f>
        <v>0.40277777777777773</v>
      </c>
      <c r="J2" s="65">
        <v>3000</v>
      </c>
      <c r="K2" s="66">
        <v>3000</v>
      </c>
      <c r="L2" s="52">
        <f>J2-K2</f>
        <v>0</v>
      </c>
      <c r="M2" s="52"/>
      <c r="N2" s="54" t="s">
        <v>160</v>
      </c>
      <c r="O2" s="55" t="s">
        <v>32</v>
      </c>
      <c r="P2" s="55" t="s">
        <v>22</v>
      </c>
      <c r="Q2" s="55">
        <v>8</v>
      </c>
      <c r="R2" s="56">
        <f t="shared" ref="R2:R7" si="1">Q2*H2</f>
        <v>14333.333333333334</v>
      </c>
      <c r="S2" s="53">
        <f>(T2-R2)/T2</f>
        <v>0.28333333333333333</v>
      </c>
      <c r="T2" s="65">
        <v>20000</v>
      </c>
      <c r="U2" s="67">
        <v>20000</v>
      </c>
      <c r="V2" s="52">
        <f>T2-U2</f>
        <v>0</v>
      </c>
      <c r="W2" s="63">
        <f>Q2*J2</f>
        <v>24000</v>
      </c>
      <c r="X2" s="63">
        <f>T2-W2</f>
        <v>-4000</v>
      </c>
      <c r="Y2" s="64">
        <f>X2/J2</f>
        <v>-1.3333333333333333</v>
      </c>
    </row>
    <row r="3" spans="1:25" x14ac:dyDescent="0.3">
      <c r="A3" s="51">
        <v>4</v>
      </c>
      <c r="B3" s="50" t="s">
        <v>90</v>
      </c>
      <c r="C3" s="51" t="s">
        <v>20</v>
      </c>
      <c r="D3" s="51" t="s">
        <v>22</v>
      </c>
      <c r="E3" s="51">
        <v>38</v>
      </c>
      <c r="F3" s="50">
        <v>1</v>
      </c>
      <c r="G3" s="52">
        <v>58000</v>
      </c>
      <c r="H3" s="52">
        <v>1526.3157894736842</v>
      </c>
      <c r="I3" s="53">
        <f t="shared" si="0"/>
        <v>0.49122807017543862</v>
      </c>
      <c r="J3" s="65">
        <v>3000</v>
      </c>
      <c r="K3" s="66">
        <v>3000</v>
      </c>
      <c r="L3" s="52">
        <f t="shared" ref="L3:L13" si="2">J3-K3</f>
        <v>0</v>
      </c>
      <c r="N3" s="54" t="s">
        <v>159</v>
      </c>
      <c r="O3" s="55" t="s">
        <v>32</v>
      </c>
      <c r="P3" s="55" t="s">
        <v>22</v>
      </c>
      <c r="Q3" s="55">
        <v>8</v>
      </c>
      <c r="R3" s="56">
        <f t="shared" si="1"/>
        <v>12210.526315789473</v>
      </c>
      <c r="S3" s="53">
        <f t="shared" ref="S3:S12" si="3">(T3-R3)/T3</f>
        <v>0.38947368421052636</v>
      </c>
      <c r="T3" s="65">
        <v>20000</v>
      </c>
      <c r="U3" s="67">
        <v>20000</v>
      </c>
      <c r="V3" s="52">
        <f t="shared" ref="V3:V11" si="4">T3-U3</f>
        <v>0</v>
      </c>
      <c r="W3" s="63">
        <f>Q3*J3</f>
        <v>24000</v>
      </c>
      <c r="X3" s="63">
        <f>T3-W3</f>
        <v>-4000</v>
      </c>
      <c r="Y3" s="64">
        <f>X3/J3</f>
        <v>-1.3333333333333333</v>
      </c>
    </row>
    <row r="4" spans="1:25" x14ac:dyDescent="0.3">
      <c r="A4" s="51" t="s">
        <v>174</v>
      </c>
      <c r="B4" s="50" t="s">
        <v>86</v>
      </c>
      <c r="C4" s="51" t="s">
        <v>20</v>
      </c>
      <c r="D4" s="51" t="s">
        <v>22</v>
      </c>
      <c r="E4" s="51">
        <v>30</v>
      </c>
      <c r="F4" s="50">
        <v>1</v>
      </c>
      <c r="G4" s="52">
        <v>58000</v>
      </c>
      <c r="H4" s="52">
        <v>1933.3333333333333</v>
      </c>
      <c r="I4" s="53">
        <f t="shared" si="0"/>
        <v>0.44761904761904764</v>
      </c>
      <c r="J4" s="65">
        <v>3500</v>
      </c>
      <c r="K4" s="66">
        <v>3500</v>
      </c>
      <c r="L4" s="52">
        <f>J4-K4</f>
        <v>0</v>
      </c>
      <c r="N4" s="54" t="s">
        <v>155</v>
      </c>
      <c r="O4" s="55" t="s">
        <v>32</v>
      </c>
      <c r="P4" s="55" t="s">
        <v>22</v>
      </c>
      <c r="Q4" s="55">
        <v>8</v>
      </c>
      <c r="R4" s="56">
        <f t="shared" si="1"/>
        <v>15466.666666666666</v>
      </c>
      <c r="S4" s="53">
        <f>(T4-R4)/T4</f>
        <v>0.22666666666666671</v>
      </c>
      <c r="T4" s="65">
        <v>20000</v>
      </c>
      <c r="U4" s="67">
        <v>20000</v>
      </c>
      <c r="V4" s="52">
        <f t="shared" si="4"/>
        <v>0</v>
      </c>
      <c r="W4" s="63">
        <f>Q4*J4</f>
        <v>28000</v>
      </c>
      <c r="X4" s="63">
        <f>T4-W4</f>
        <v>-8000</v>
      </c>
      <c r="Y4" s="64">
        <f>X4/J4</f>
        <v>-2.2857142857142856</v>
      </c>
    </row>
    <row r="5" spans="1:25" x14ac:dyDescent="0.3">
      <c r="A5" s="51">
        <v>1</v>
      </c>
      <c r="B5" s="50" t="s">
        <v>83</v>
      </c>
      <c r="C5" s="51" t="s">
        <v>20</v>
      </c>
      <c r="D5" s="51" t="s">
        <v>22</v>
      </c>
      <c r="E5" s="51">
        <v>38</v>
      </c>
      <c r="F5" s="50">
        <v>15</v>
      </c>
      <c r="G5" s="52">
        <v>885000</v>
      </c>
      <c r="H5" s="52">
        <v>1552.6315789473683</v>
      </c>
      <c r="I5" s="53">
        <f t="shared" si="0"/>
        <v>0.5563909774436091</v>
      </c>
      <c r="J5" s="65">
        <v>3500</v>
      </c>
      <c r="K5" s="66">
        <v>3000</v>
      </c>
      <c r="L5" s="69">
        <f t="shared" si="2"/>
        <v>500</v>
      </c>
      <c r="N5" s="54" t="s">
        <v>152</v>
      </c>
      <c r="O5" s="55" t="s">
        <v>32</v>
      </c>
      <c r="P5" s="55" t="s">
        <v>22</v>
      </c>
      <c r="Q5" s="55">
        <v>8</v>
      </c>
      <c r="R5" s="56">
        <f t="shared" si="1"/>
        <v>12421.052631578947</v>
      </c>
      <c r="S5" s="53">
        <f t="shared" si="3"/>
        <v>0.48245614035087725</v>
      </c>
      <c r="T5" s="65">
        <v>24000</v>
      </c>
      <c r="U5" s="67">
        <v>20000</v>
      </c>
      <c r="V5" s="69">
        <f t="shared" si="4"/>
        <v>4000</v>
      </c>
      <c r="W5" s="63">
        <f t="shared" ref="W5:W12" si="5">Q5*J5</f>
        <v>28000</v>
      </c>
      <c r="X5" s="63">
        <f t="shared" ref="X5:X12" si="6">T5-W5</f>
        <v>-4000</v>
      </c>
      <c r="Y5" s="64">
        <f t="shared" ref="Y5:Y12" si="7">X5/J5</f>
        <v>-1.1428571428571428</v>
      </c>
    </row>
    <row r="6" spans="1:25" x14ac:dyDescent="0.3">
      <c r="A6" s="51">
        <v>5</v>
      </c>
      <c r="B6" s="50" t="s">
        <v>85</v>
      </c>
      <c r="C6" s="51" t="s">
        <v>20</v>
      </c>
      <c r="D6" s="51" t="s">
        <v>22</v>
      </c>
      <c r="E6" s="51">
        <v>30</v>
      </c>
      <c r="F6" s="50">
        <v>5</v>
      </c>
      <c r="G6" s="52">
        <v>305000</v>
      </c>
      <c r="H6" s="52">
        <v>2033.3333333333333</v>
      </c>
      <c r="I6" s="53">
        <f>(J6-H6)/J6</f>
        <v>0.4916666666666667</v>
      </c>
      <c r="J6" s="65">
        <v>4000</v>
      </c>
      <c r="K6" s="66">
        <v>3500</v>
      </c>
      <c r="L6" s="69">
        <f>J6-K6</f>
        <v>500</v>
      </c>
      <c r="N6" s="54" t="s">
        <v>154</v>
      </c>
      <c r="O6" s="55" t="s">
        <v>32</v>
      </c>
      <c r="P6" s="55" t="s">
        <v>22</v>
      </c>
      <c r="Q6" s="55">
        <v>8</v>
      </c>
      <c r="R6" s="56">
        <f>Q6*H6</f>
        <v>16266.666666666666</v>
      </c>
      <c r="S6" s="53">
        <f>(T6-R6)/T6</f>
        <v>0.37435897435897436</v>
      </c>
      <c r="T6" s="65">
        <v>26000</v>
      </c>
      <c r="U6" s="67">
        <v>25000</v>
      </c>
      <c r="V6" s="69">
        <f>T6-U6</f>
        <v>1000</v>
      </c>
      <c r="W6" s="63">
        <f>Q6*J6</f>
        <v>32000</v>
      </c>
      <c r="X6" s="63">
        <f>T6-W6</f>
        <v>-6000</v>
      </c>
      <c r="Y6" s="64">
        <f>X6/J6</f>
        <v>-1.5</v>
      </c>
    </row>
    <row r="7" spans="1:25" x14ac:dyDescent="0.3">
      <c r="A7" s="51">
        <v>2</v>
      </c>
      <c r="B7" s="50" t="s">
        <v>84</v>
      </c>
      <c r="C7" s="51" t="s">
        <v>20</v>
      </c>
      <c r="D7" s="51" t="s">
        <v>22</v>
      </c>
      <c r="E7" s="51">
        <v>24</v>
      </c>
      <c r="F7" s="50">
        <v>5</v>
      </c>
      <c r="G7" s="52">
        <v>270000</v>
      </c>
      <c r="H7" s="52">
        <v>2250</v>
      </c>
      <c r="I7" s="53">
        <f t="shared" si="0"/>
        <v>0.5</v>
      </c>
      <c r="J7" s="65">
        <v>4500</v>
      </c>
      <c r="K7" s="66">
        <v>4000</v>
      </c>
      <c r="L7" s="69">
        <f t="shared" si="2"/>
        <v>500</v>
      </c>
      <c r="N7" s="54" t="s">
        <v>153</v>
      </c>
      <c r="O7" s="55" t="s">
        <v>32</v>
      </c>
      <c r="P7" s="55" t="s">
        <v>22</v>
      </c>
      <c r="Q7" s="55">
        <v>8</v>
      </c>
      <c r="R7" s="56">
        <f t="shared" si="1"/>
        <v>18000</v>
      </c>
      <c r="S7" s="53">
        <f t="shared" si="3"/>
        <v>0.4</v>
      </c>
      <c r="T7" s="65">
        <v>30000</v>
      </c>
      <c r="U7" s="67">
        <v>28000</v>
      </c>
      <c r="V7" s="69">
        <f t="shared" si="4"/>
        <v>2000</v>
      </c>
      <c r="W7" s="63">
        <f t="shared" si="5"/>
        <v>36000</v>
      </c>
      <c r="X7" s="63">
        <f t="shared" si="6"/>
        <v>-6000</v>
      </c>
      <c r="Y7" s="64">
        <f t="shared" si="7"/>
        <v>-1.3333333333333333</v>
      </c>
    </row>
    <row r="8" spans="1:25" x14ac:dyDescent="0.3">
      <c r="A8" s="51">
        <v>3</v>
      </c>
      <c r="B8" s="50" t="s">
        <v>89</v>
      </c>
      <c r="C8" s="51" t="s">
        <v>20</v>
      </c>
      <c r="D8" s="51" t="s">
        <v>22</v>
      </c>
      <c r="E8" s="51">
        <v>24</v>
      </c>
      <c r="F8" s="50">
        <v>2</v>
      </c>
      <c r="G8" s="52">
        <v>102000</v>
      </c>
      <c r="H8" s="52">
        <v>2125</v>
      </c>
      <c r="I8" s="53">
        <f t="shared" si="0"/>
        <v>0.52777777777777779</v>
      </c>
      <c r="J8" s="65">
        <v>4500</v>
      </c>
      <c r="K8" s="66">
        <v>4000</v>
      </c>
      <c r="L8" s="69">
        <f t="shared" si="2"/>
        <v>500</v>
      </c>
      <c r="N8" s="54" t="s">
        <v>158</v>
      </c>
      <c r="O8" s="55" t="s">
        <v>32</v>
      </c>
      <c r="P8" s="55" t="s">
        <v>22</v>
      </c>
      <c r="Q8" s="55">
        <v>8</v>
      </c>
      <c r="R8" s="56">
        <f t="shared" ref="R8:R12" si="8">Q8*H8</f>
        <v>17000</v>
      </c>
      <c r="S8" s="53">
        <f t="shared" si="3"/>
        <v>0.43333333333333335</v>
      </c>
      <c r="T8" s="65">
        <v>30000</v>
      </c>
      <c r="U8" s="67">
        <v>28000</v>
      </c>
      <c r="V8" s="69">
        <f t="shared" si="4"/>
        <v>2000</v>
      </c>
      <c r="W8" s="63">
        <f t="shared" si="5"/>
        <v>36000</v>
      </c>
      <c r="X8" s="63">
        <f t="shared" si="6"/>
        <v>-6000</v>
      </c>
      <c r="Y8" s="64">
        <f t="shared" si="7"/>
        <v>-1.3333333333333333</v>
      </c>
    </row>
    <row r="9" spans="1:25" x14ac:dyDescent="0.3">
      <c r="A9" s="51">
        <v>11</v>
      </c>
      <c r="B9" s="50" t="s">
        <v>137</v>
      </c>
      <c r="C9" s="51" t="s">
        <v>20</v>
      </c>
      <c r="D9" s="51" t="s">
        <v>22</v>
      </c>
      <c r="E9" s="51">
        <v>24</v>
      </c>
      <c r="F9" s="50">
        <v>1</v>
      </c>
      <c r="G9" s="52">
        <v>59000</v>
      </c>
      <c r="H9" s="52">
        <v>2458.3333333333335</v>
      </c>
      <c r="I9" s="53">
        <f t="shared" si="0"/>
        <v>0.5083333333333333</v>
      </c>
      <c r="J9" s="65">
        <v>5000</v>
      </c>
      <c r="K9" s="66">
        <v>4000</v>
      </c>
      <c r="L9" s="69">
        <f t="shared" si="2"/>
        <v>1000</v>
      </c>
      <c r="N9" s="54" t="s">
        <v>167</v>
      </c>
      <c r="O9" s="55" t="s">
        <v>32</v>
      </c>
      <c r="P9" s="55" t="s">
        <v>22</v>
      </c>
      <c r="Q9" s="55">
        <v>8</v>
      </c>
      <c r="R9" s="56">
        <f t="shared" si="8"/>
        <v>19666.666666666668</v>
      </c>
      <c r="S9" s="53">
        <f t="shared" si="3"/>
        <v>0.40404040404040398</v>
      </c>
      <c r="T9" s="65">
        <v>33000</v>
      </c>
      <c r="U9" s="67" t="s">
        <v>177</v>
      </c>
      <c r="V9" s="52" t="s">
        <v>177</v>
      </c>
      <c r="W9" s="63">
        <f t="shared" si="5"/>
        <v>40000</v>
      </c>
      <c r="X9" s="63">
        <f t="shared" si="6"/>
        <v>-7000</v>
      </c>
      <c r="Y9" s="64">
        <f t="shared" si="7"/>
        <v>-1.4</v>
      </c>
    </row>
    <row r="10" spans="1:25" x14ac:dyDescent="0.3">
      <c r="A10" s="51">
        <v>7</v>
      </c>
      <c r="B10" s="50" t="s">
        <v>87</v>
      </c>
      <c r="C10" s="51" t="s">
        <v>20</v>
      </c>
      <c r="D10" s="51" t="s">
        <v>22</v>
      </c>
      <c r="E10" s="51">
        <v>30</v>
      </c>
      <c r="F10" s="50">
        <v>1</v>
      </c>
      <c r="G10" s="52">
        <v>74000</v>
      </c>
      <c r="H10" s="52">
        <v>2466.6666666666665</v>
      </c>
      <c r="I10" s="53">
        <f t="shared" si="0"/>
        <v>0.50666666666666671</v>
      </c>
      <c r="J10" s="65">
        <v>5000</v>
      </c>
      <c r="K10" s="66">
        <v>5000</v>
      </c>
      <c r="L10" s="52">
        <f t="shared" si="2"/>
        <v>0</v>
      </c>
      <c r="N10" s="54" t="s">
        <v>156</v>
      </c>
      <c r="O10" s="55" t="s">
        <v>32</v>
      </c>
      <c r="P10" s="55" t="s">
        <v>22</v>
      </c>
      <c r="Q10" s="55">
        <v>8</v>
      </c>
      <c r="R10" s="56">
        <f t="shared" si="8"/>
        <v>19733.333333333332</v>
      </c>
      <c r="S10" s="53">
        <f t="shared" si="3"/>
        <v>0.40202020202020206</v>
      </c>
      <c r="T10" s="65">
        <v>33000</v>
      </c>
      <c r="U10" s="67">
        <v>35000</v>
      </c>
      <c r="V10" s="70">
        <f t="shared" si="4"/>
        <v>-2000</v>
      </c>
      <c r="W10" s="63">
        <f t="shared" si="5"/>
        <v>40000</v>
      </c>
      <c r="X10" s="63">
        <f t="shared" si="6"/>
        <v>-7000</v>
      </c>
      <c r="Y10" s="64">
        <f t="shared" si="7"/>
        <v>-1.4</v>
      </c>
    </row>
    <row r="11" spans="1:25" x14ac:dyDescent="0.3">
      <c r="A11" s="51">
        <v>9</v>
      </c>
      <c r="B11" s="50" t="s">
        <v>88</v>
      </c>
      <c r="C11" s="51" t="s">
        <v>20</v>
      </c>
      <c r="D11" s="51" t="s">
        <v>22</v>
      </c>
      <c r="E11" s="51">
        <v>24</v>
      </c>
      <c r="F11" s="50">
        <v>1</v>
      </c>
      <c r="G11" s="52">
        <v>85000</v>
      </c>
      <c r="H11" s="52">
        <v>3541.6666666666665</v>
      </c>
      <c r="I11" s="53">
        <f t="shared" si="0"/>
        <v>0.55729166666666674</v>
      </c>
      <c r="J11" s="65">
        <v>8000</v>
      </c>
      <c r="K11" s="66">
        <v>8000</v>
      </c>
      <c r="L11" s="52">
        <f t="shared" si="2"/>
        <v>0</v>
      </c>
      <c r="N11" s="54" t="s">
        <v>157</v>
      </c>
      <c r="O11" s="55" t="s">
        <v>32</v>
      </c>
      <c r="P11" s="55" t="s">
        <v>22</v>
      </c>
      <c r="Q11" s="55">
        <v>8</v>
      </c>
      <c r="R11" s="56">
        <f t="shared" si="8"/>
        <v>28333.333333333332</v>
      </c>
      <c r="S11" s="53">
        <f t="shared" si="3"/>
        <v>0.47530864197530864</v>
      </c>
      <c r="T11" s="65">
        <v>54000</v>
      </c>
      <c r="U11" s="67">
        <v>60000</v>
      </c>
      <c r="V11" s="70">
        <f t="shared" si="4"/>
        <v>-6000</v>
      </c>
      <c r="W11" s="63">
        <f t="shared" si="5"/>
        <v>64000</v>
      </c>
      <c r="X11" s="63">
        <f t="shared" si="6"/>
        <v>-10000</v>
      </c>
      <c r="Y11" s="64">
        <f t="shared" si="7"/>
        <v>-1.25</v>
      </c>
    </row>
    <row r="12" spans="1:25" x14ac:dyDescent="0.3">
      <c r="A12" s="51">
        <v>10</v>
      </c>
      <c r="B12" s="50" t="s">
        <v>136</v>
      </c>
      <c r="C12" s="51" t="s">
        <v>20</v>
      </c>
      <c r="D12" s="51" t="s">
        <v>22</v>
      </c>
      <c r="E12" s="51">
        <v>24</v>
      </c>
      <c r="F12" s="50">
        <v>1</v>
      </c>
      <c r="G12" s="52">
        <v>165000</v>
      </c>
      <c r="H12" s="52">
        <v>6875</v>
      </c>
      <c r="I12" s="53">
        <f t="shared" si="0"/>
        <v>0.42708333333333331</v>
      </c>
      <c r="J12" s="65">
        <v>12000</v>
      </c>
      <c r="K12" s="66">
        <v>12000</v>
      </c>
      <c r="L12" s="52">
        <f t="shared" si="2"/>
        <v>0</v>
      </c>
      <c r="N12" s="54" t="s">
        <v>166</v>
      </c>
      <c r="O12" s="55" t="s">
        <v>32</v>
      </c>
      <c r="P12" s="55" t="s">
        <v>22</v>
      </c>
      <c r="Q12" s="55">
        <v>8</v>
      </c>
      <c r="R12" s="56">
        <f t="shared" si="8"/>
        <v>55000</v>
      </c>
      <c r="S12" s="53">
        <f t="shared" si="3"/>
        <v>0.3125</v>
      </c>
      <c r="T12" s="65">
        <v>80000</v>
      </c>
      <c r="U12" s="67" t="s">
        <v>177</v>
      </c>
      <c r="V12" s="52" t="s">
        <v>177</v>
      </c>
      <c r="W12" s="63">
        <f t="shared" si="5"/>
        <v>96000</v>
      </c>
      <c r="X12" s="63">
        <f t="shared" si="6"/>
        <v>-16000</v>
      </c>
      <c r="Y12" s="64">
        <f t="shared" si="7"/>
        <v>-1.3333333333333333</v>
      </c>
    </row>
    <row r="13" spans="1:25" x14ac:dyDescent="0.3">
      <c r="A13" s="59">
        <v>6</v>
      </c>
      <c r="B13" s="58" t="s">
        <v>92</v>
      </c>
      <c r="C13" s="59" t="s">
        <v>20</v>
      </c>
      <c r="D13" s="59" t="s">
        <v>22</v>
      </c>
      <c r="E13" s="59"/>
      <c r="F13" s="58"/>
      <c r="G13" s="60"/>
      <c r="H13" s="60"/>
      <c r="I13" s="57"/>
      <c r="J13" s="65">
        <v>2000</v>
      </c>
      <c r="K13" s="67">
        <v>2000</v>
      </c>
      <c r="L13" s="52">
        <f t="shared" si="2"/>
        <v>0</v>
      </c>
      <c r="R13" s="56"/>
      <c r="S13" s="53"/>
      <c r="V13"/>
      <c r="W13" s="52"/>
      <c r="X13" s="52"/>
      <c r="Y13" s="61"/>
    </row>
    <row r="14" spans="1:25" x14ac:dyDescent="0.3">
      <c r="N14" s="54"/>
      <c r="O14" s="55"/>
      <c r="P14" s="55"/>
      <c r="Q14" s="55"/>
      <c r="R14" s="56"/>
      <c r="S14" s="53"/>
      <c r="T14" s="56"/>
      <c r="U14" s="56"/>
      <c r="V14"/>
      <c r="W14" s="52"/>
      <c r="X14" s="52"/>
      <c r="Y14" s="61"/>
    </row>
    <row r="15" spans="1:25" x14ac:dyDescent="0.3">
      <c r="N15" s="54"/>
      <c r="O15" s="55"/>
      <c r="P15" s="55"/>
      <c r="Q15" s="55"/>
      <c r="R15" s="56"/>
      <c r="S15" s="53"/>
      <c r="T15" s="56"/>
      <c r="U15" s="56"/>
      <c r="V15" s="56"/>
      <c r="W15" s="52"/>
      <c r="X15" s="52"/>
      <c r="Y15" s="61"/>
    </row>
    <row r="16" spans="1:25" x14ac:dyDescent="0.3">
      <c r="N16" s="54"/>
      <c r="O16" s="55"/>
      <c r="P16" s="55"/>
      <c r="Q16" s="55"/>
      <c r="R16" s="56"/>
      <c r="S16" s="53"/>
      <c r="T16" s="56"/>
      <c r="U16" s="56"/>
      <c r="V16" s="56"/>
      <c r="W16" s="52"/>
      <c r="X16" s="52"/>
      <c r="Y16" s="61"/>
    </row>
    <row r="17" spans="12:25" x14ac:dyDescent="0.3">
      <c r="R17" s="56"/>
      <c r="S17" s="53"/>
      <c r="W17" s="52"/>
      <c r="X17" s="52"/>
      <c r="Y17" s="61"/>
    </row>
    <row r="18" spans="12:25" x14ac:dyDescent="0.3">
      <c r="L18" s="89" t="s">
        <v>740</v>
      </c>
      <c r="M18"/>
      <c r="N18"/>
      <c r="O18"/>
      <c r="P18" t="s">
        <v>744</v>
      </c>
      <c r="Q18"/>
      <c r="R18" s="56" t="s">
        <v>744</v>
      </c>
      <c r="S18" s="53" t="s">
        <v>744</v>
      </c>
      <c r="U18" s="50" t="s">
        <v>744</v>
      </c>
      <c r="V18" s="50" t="s">
        <v>744</v>
      </c>
      <c r="W18" s="52"/>
      <c r="X18" s="52"/>
      <c r="Y18" s="61"/>
    </row>
    <row r="19" spans="12:25" x14ac:dyDescent="0.3">
      <c r="L19" s="89" t="s">
        <v>741</v>
      </c>
      <c r="M19" s="90" t="s">
        <v>742</v>
      </c>
      <c r="N19" t="s">
        <v>743</v>
      </c>
      <c r="O19"/>
      <c r="P19">
        <v>0.98465923973825387</v>
      </c>
      <c r="Q19" t="str">
        <f t="shared" ref="Q19:Q30" si="9">_xlfn.CONCAT($L$19,B2,$M$19,J2,$N$19)</f>
        <v>&lt;p class="menu-item"&gt;BUDWEISER.......................$3000&lt;/p&gt;</v>
      </c>
      <c r="T19" s="56"/>
      <c r="U19" s="56"/>
      <c r="V19" s="56"/>
      <c r="W19" s="52"/>
      <c r="X19" s="52"/>
      <c r="Y19" s="61"/>
    </row>
    <row r="20" spans="12:25" x14ac:dyDescent="0.3">
      <c r="N20" s="54"/>
      <c r="O20" s="55"/>
      <c r="P20">
        <v>0.90150546596146985</v>
      </c>
      <c r="Q20" t="str">
        <f t="shared" si="9"/>
        <v>&lt;p class="menu-item"&gt;POKER.......................$3000&lt;/p&gt;</v>
      </c>
      <c r="R20" s="56"/>
      <c r="S20" s="53"/>
      <c r="T20" s="56"/>
      <c r="U20" s="56"/>
      <c r="V20" s="56"/>
      <c r="W20" s="52"/>
      <c r="X20" s="52"/>
      <c r="Y20" s="61"/>
    </row>
    <row r="21" spans="12:25" x14ac:dyDescent="0.3">
      <c r="P21">
        <v>0.84626179390891099</v>
      </c>
      <c r="Q21" t="str">
        <f t="shared" si="9"/>
        <v>&lt;p class="menu-item"&gt;AGUILA LIGHT.......................$3500&lt;/p&gt;</v>
      </c>
      <c r="W21" s="52"/>
      <c r="X21" s="52"/>
      <c r="Y21" s="61"/>
    </row>
    <row r="22" spans="12:25" x14ac:dyDescent="0.3">
      <c r="P22">
        <v>0.84273865219590605</v>
      </c>
      <c r="Q22" t="str">
        <f t="shared" si="9"/>
        <v>&lt;p class="menu-item"&gt;COSTEÑITA.......................$3500&lt;/p&gt;</v>
      </c>
      <c r="X22" s="52"/>
    </row>
    <row r="23" spans="12:25" x14ac:dyDescent="0.3">
      <c r="P23">
        <v>0.65578722047865567</v>
      </c>
      <c r="Q23" t="str">
        <f t="shared" si="9"/>
        <v>&lt;p class="menu-item"&gt;AGUILA NEGRA.......................$4000&lt;/p&gt;</v>
      </c>
      <c r="X23" s="52"/>
    </row>
    <row r="24" spans="12:25" x14ac:dyDescent="0.3">
      <c r="P24">
        <v>0.57141844820625887</v>
      </c>
      <c r="Q24" t="str">
        <f t="shared" si="9"/>
        <v>&lt;p class="menu-item"&gt;CORONITA.......................$4500&lt;/p&gt;</v>
      </c>
    </row>
    <row r="25" spans="12:25" x14ac:dyDescent="0.3">
      <c r="P25">
        <v>0.49035461640532785</v>
      </c>
      <c r="Q25" t="str">
        <f t="shared" si="9"/>
        <v>&lt;p class="menu-item"&gt;HEINEKEN.......................$4500&lt;/p&gt;</v>
      </c>
    </row>
    <row r="26" spans="12:25" x14ac:dyDescent="0.3">
      <c r="P26">
        <v>0.3691545292520737</v>
      </c>
      <c r="Q26" t="str">
        <f t="shared" si="9"/>
        <v>&lt;p class="menu-item"&gt;REDD'S.......................$5000&lt;/p&gt;</v>
      </c>
      <c r="R26" s="56"/>
      <c r="S26" s="53"/>
    </row>
    <row r="27" spans="12:25" x14ac:dyDescent="0.3">
      <c r="P27">
        <v>0.25054661423434432</v>
      </c>
      <c r="Q27" t="str">
        <f t="shared" si="9"/>
        <v>&lt;p class="menu-item"&gt;CLUB COLOMBIA.......................$5000&lt;/p&gt;</v>
      </c>
      <c r="R27" s="56"/>
      <c r="S27" s="53"/>
    </row>
    <row r="28" spans="12:25" x14ac:dyDescent="0.3">
      <c r="P28">
        <v>0.22299006450290337</v>
      </c>
      <c r="Q28" t="str">
        <f t="shared" si="9"/>
        <v>&lt;p class="menu-item"&gt;STELLA ARTOIS.......................$8000&lt;/p&gt;</v>
      </c>
    </row>
    <row r="29" spans="12:25" x14ac:dyDescent="0.3">
      <c r="P29">
        <v>4.8641209347028203E-2</v>
      </c>
      <c r="Q29" t="str">
        <f t="shared" si="9"/>
        <v>&lt;p class="menu-item"&gt;SMIRNOFF.......................$12000&lt;/p&gt;</v>
      </c>
    </row>
    <row r="30" spans="12:25" x14ac:dyDescent="0.3">
      <c r="P30">
        <v>1.4799219381631867E-2</v>
      </c>
      <c r="Q30" t="str">
        <f t="shared" si="9"/>
        <v>&lt;p class="menu-item"&gt;MICHELADA.......................$2000&lt;/p&gt;</v>
      </c>
    </row>
    <row r="31" spans="12:25" x14ac:dyDescent="0.3">
      <c r="Q31"/>
    </row>
    <row r="32" spans="12:25" x14ac:dyDescent="0.3">
      <c r="Q32"/>
    </row>
    <row r="33" spans="17:17" x14ac:dyDescent="0.3">
      <c r="Q33"/>
    </row>
    <row r="34" spans="17:17" x14ac:dyDescent="0.3">
      <c r="Q34"/>
    </row>
    <row r="35" spans="17:17" x14ac:dyDescent="0.3">
      <c r="Q35"/>
    </row>
  </sheetData>
  <autoFilter ref="P18:S30" xr:uid="{8298FAEA-30DA-47EE-B960-90B4DD038660}">
    <sortState xmlns:xlrd2="http://schemas.microsoft.com/office/spreadsheetml/2017/richdata2" ref="P19:S30">
      <sortCondition descending="1" ref="P18:P3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F80D-AAF2-4B94-87D3-B22D33D43C3A}">
  <dimension ref="F9:K21"/>
  <sheetViews>
    <sheetView workbookViewId="0">
      <selection activeCell="F10" sqref="F10:F21"/>
    </sheetView>
  </sheetViews>
  <sheetFormatPr defaultRowHeight="14.4" x14ac:dyDescent="0.3"/>
  <cols>
    <col min="6" max="6" width="56" bestFit="1" customWidth="1"/>
  </cols>
  <sheetData>
    <row r="9" spans="6:11" x14ac:dyDescent="0.3">
      <c r="F9" t="s">
        <v>757</v>
      </c>
      <c r="G9" t="s">
        <v>744</v>
      </c>
      <c r="H9" t="s">
        <v>744</v>
      </c>
      <c r="J9" t="s">
        <v>744</v>
      </c>
      <c r="K9" t="s">
        <v>744</v>
      </c>
    </row>
    <row r="10" spans="6:11" x14ac:dyDescent="0.3">
      <c r="F10" t="s">
        <v>747</v>
      </c>
    </row>
    <row r="11" spans="6:11" x14ac:dyDescent="0.3">
      <c r="F11" t="s">
        <v>748</v>
      </c>
    </row>
    <row r="12" spans="6:11" x14ac:dyDescent="0.3">
      <c r="F12" t="s">
        <v>750</v>
      </c>
    </row>
    <row r="13" spans="6:11" x14ac:dyDescent="0.3">
      <c r="F13" t="s">
        <v>752</v>
      </c>
    </row>
    <row r="14" spans="6:11" x14ac:dyDescent="0.3">
      <c r="F14" t="s">
        <v>749</v>
      </c>
    </row>
    <row r="15" spans="6:11" x14ac:dyDescent="0.3">
      <c r="F15" t="s">
        <v>745</v>
      </c>
    </row>
    <row r="16" spans="6:11" x14ac:dyDescent="0.3">
      <c r="F16" t="s">
        <v>746</v>
      </c>
    </row>
    <row r="17" spans="6:6" x14ac:dyDescent="0.3">
      <c r="F17" t="s">
        <v>751</v>
      </c>
    </row>
    <row r="18" spans="6:6" x14ac:dyDescent="0.3">
      <c r="F18" t="s">
        <v>753</v>
      </c>
    </row>
    <row r="19" spans="6:6" x14ac:dyDescent="0.3">
      <c r="F19" t="s">
        <v>754</v>
      </c>
    </row>
    <row r="20" spans="6:6" x14ac:dyDescent="0.3">
      <c r="F20" t="s">
        <v>755</v>
      </c>
    </row>
    <row r="21" spans="6:6" x14ac:dyDescent="0.3">
      <c r="F21" t="s">
        <v>756</v>
      </c>
    </row>
  </sheetData>
  <autoFilter ref="F9" xr:uid="{54B7F80D-AAF2-4B94-87D3-B22D33D43C3A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F414C-BFA9-4B39-A3C4-3C2DEC2C7F6B}">
  <dimension ref="A1:I25"/>
  <sheetViews>
    <sheetView showGridLines="0" workbookViewId="0">
      <selection activeCell="C26" sqref="C26"/>
    </sheetView>
  </sheetViews>
  <sheetFormatPr defaultColWidth="11.5546875" defaultRowHeight="14.4" x14ac:dyDescent="0.3"/>
  <cols>
    <col min="1" max="1" width="8.77734375" bestFit="1" customWidth="1"/>
    <col min="2" max="2" width="31.44140625" bestFit="1" customWidth="1"/>
    <col min="3" max="3" width="7.6640625" bestFit="1" customWidth="1"/>
    <col min="4" max="4" width="8.109375" bestFit="1" customWidth="1"/>
    <col min="5" max="5" width="6.88671875" bestFit="1" customWidth="1"/>
    <col min="6" max="6" width="9.33203125" bestFit="1" customWidth="1"/>
    <col min="7" max="7" width="6.21875" bestFit="1" customWidth="1"/>
    <col min="8" max="8" width="7.109375" bestFit="1" customWidth="1"/>
    <col min="9" max="9" width="9.44140625" bestFit="1" customWidth="1"/>
    <col min="10" max="10" width="43.88671875" bestFit="1" customWidth="1"/>
    <col min="11" max="11" width="3" bestFit="1" customWidth="1"/>
  </cols>
  <sheetData>
    <row r="1" spans="1:9" x14ac:dyDescent="0.3">
      <c r="A1" s="46" t="s">
        <v>173</v>
      </c>
      <c r="B1" s="46" t="s">
        <v>42</v>
      </c>
      <c r="C1" s="49" t="s">
        <v>169</v>
      </c>
      <c r="D1" s="68" t="s">
        <v>175</v>
      </c>
      <c r="E1" s="68" t="s">
        <v>176</v>
      </c>
      <c r="F1" s="48" t="s">
        <v>736</v>
      </c>
      <c r="G1" s="48" t="s">
        <v>168</v>
      </c>
      <c r="H1" s="46" t="s">
        <v>43</v>
      </c>
      <c r="I1" s="46" t="s">
        <v>44</v>
      </c>
    </row>
    <row r="2" spans="1:9" x14ac:dyDescent="0.3">
      <c r="A2" s="51">
        <v>4</v>
      </c>
      <c r="B2" s="50" t="s">
        <v>93</v>
      </c>
      <c r="C2" s="65">
        <v>40000</v>
      </c>
      <c r="D2" s="66">
        <v>35000</v>
      </c>
      <c r="E2" s="69">
        <f>C2-D2</f>
        <v>5000</v>
      </c>
      <c r="F2" s="52">
        <v>18193.099999999999</v>
      </c>
      <c r="G2" s="81">
        <f t="shared" ref="G2:G25" si="0">(C2-F2)/C2</f>
        <v>0.54517250000000006</v>
      </c>
      <c r="H2" s="51" t="s">
        <v>26</v>
      </c>
      <c r="I2" s="51" t="s">
        <v>27</v>
      </c>
    </row>
    <row r="3" spans="1:9" x14ac:dyDescent="0.3">
      <c r="A3" s="51">
        <v>3</v>
      </c>
      <c r="B3" s="50" t="s">
        <v>94</v>
      </c>
      <c r="C3" s="65">
        <v>75000</v>
      </c>
      <c r="D3" s="66">
        <v>70000</v>
      </c>
      <c r="E3" s="69">
        <f t="shared" ref="E3:E25" si="1">C3-D3</f>
        <v>5000</v>
      </c>
      <c r="F3" s="52">
        <v>34224.300000000003</v>
      </c>
      <c r="G3" s="81">
        <f t="shared" si="0"/>
        <v>0.54367599999999994</v>
      </c>
      <c r="H3" s="51" t="s">
        <v>26</v>
      </c>
      <c r="I3" s="51" t="s">
        <v>27</v>
      </c>
    </row>
    <row r="4" spans="1:9" x14ac:dyDescent="0.3">
      <c r="A4" s="51">
        <v>1</v>
      </c>
      <c r="B4" s="50" t="s">
        <v>95</v>
      </c>
      <c r="C4" s="65">
        <v>100000</v>
      </c>
      <c r="D4" s="66">
        <v>90000</v>
      </c>
      <c r="E4" s="69">
        <f t="shared" si="1"/>
        <v>10000</v>
      </c>
      <c r="F4" s="52">
        <v>44912.800000000003</v>
      </c>
      <c r="G4" s="81">
        <f t="shared" si="0"/>
        <v>0.55087199999999992</v>
      </c>
      <c r="H4" s="51" t="s">
        <v>26</v>
      </c>
      <c r="I4" s="51" t="s">
        <v>27</v>
      </c>
    </row>
    <row r="5" spans="1:9" x14ac:dyDescent="0.3">
      <c r="A5" s="51">
        <v>15</v>
      </c>
      <c r="B5" s="50" t="s">
        <v>96</v>
      </c>
      <c r="C5" s="65">
        <v>75000</v>
      </c>
      <c r="D5" s="66">
        <v>75000</v>
      </c>
      <c r="E5" s="52">
        <f t="shared" si="1"/>
        <v>0</v>
      </c>
      <c r="F5" s="52">
        <v>37408.050000000003</v>
      </c>
      <c r="G5" s="81">
        <f t="shared" si="0"/>
        <v>0.50122599999999995</v>
      </c>
      <c r="H5" s="51" t="s">
        <v>26</v>
      </c>
      <c r="I5" s="51" t="s">
        <v>27</v>
      </c>
    </row>
    <row r="6" spans="1:9" x14ac:dyDescent="0.3">
      <c r="A6" s="51">
        <v>9</v>
      </c>
      <c r="B6" s="50" t="s">
        <v>97</v>
      </c>
      <c r="C6" s="65">
        <v>95000</v>
      </c>
      <c r="D6" s="66">
        <v>95000</v>
      </c>
      <c r="E6" s="52">
        <f t="shared" si="1"/>
        <v>0</v>
      </c>
      <c r="F6" s="52">
        <v>47319.600000000006</v>
      </c>
      <c r="G6" s="81">
        <f t="shared" si="0"/>
        <v>0.501898947368421</v>
      </c>
      <c r="H6" s="51" t="s">
        <v>26</v>
      </c>
      <c r="I6" s="51" t="s">
        <v>27</v>
      </c>
    </row>
    <row r="7" spans="1:9" x14ac:dyDescent="0.3">
      <c r="A7" s="51">
        <v>2</v>
      </c>
      <c r="B7" s="50" t="s">
        <v>98</v>
      </c>
      <c r="C7" s="65">
        <v>75000</v>
      </c>
      <c r="D7" s="66">
        <v>75000</v>
      </c>
      <c r="E7" s="52">
        <f t="shared" si="1"/>
        <v>0</v>
      </c>
      <c r="F7" s="52">
        <v>36899.699999999997</v>
      </c>
      <c r="G7" s="81">
        <f t="shared" si="0"/>
        <v>0.50800400000000001</v>
      </c>
      <c r="H7" s="51" t="s">
        <v>26</v>
      </c>
      <c r="I7" s="51" t="s">
        <v>27</v>
      </c>
    </row>
    <row r="8" spans="1:9" x14ac:dyDescent="0.3">
      <c r="A8" s="51">
        <v>16</v>
      </c>
      <c r="B8" s="50" t="s">
        <v>99</v>
      </c>
      <c r="C8" s="65">
        <v>80000</v>
      </c>
      <c r="D8" s="66">
        <v>85000</v>
      </c>
      <c r="E8" s="70">
        <f t="shared" si="1"/>
        <v>-5000</v>
      </c>
      <c r="F8" s="52">
        <v>42899.95</v>
      </c>
      <c r="G8" s="81">
        <f t="shared" si="0"/>
        <v>0.46375062500000003</v>
      </c>
      <c r="H8" s="51" t="s">
        <v>26</v>
      </c>
      <c r="I8" s="51" t="s">
        <v>28</v>
      </c>
    </row>
    <row r="9" spans="1:9" x14ac:dyDescent="0.3">
      <c r="A9" s="51" t="s">
        <v>177</v>
      </c>
      <c r="B9" s="50" t="s">
        <v>100</v>
      </c>
      <c r="C9" s="65">
        <v>70000</v>
      </c>
      <c r="D9" s="66">
        <v>65000</v>
      </c>
      <c r="E9" s="69">
        <f t="shared" si="1"/>
        <v>5000</v>
      </c>
      <c r="F9" s="52">
        <v>41666.699999999997</v>
      </c>
      <c r="G9" s="81">
        <f t="shared" si="0"/>
        <v>0.40476142857142861</v>
      </c>
      <c r="H9" s="51" t="s">
        <v>26</v>
      </c>
      <c r="I9" s="51" t="s">
        <v>28</v>
      </c>
    </row>
    <row r="10" spans="1:9" x14ac:dyDescent="0.3">
      <c r="A10" s="51" t="s">
        <v>177</v>
      </c>
      <c r="B10" s="50" t="s">
        <v>101</v>
      </c>
      <c r="C10" s="65">
        <v>80000</v>
      </c>
      <c r="D10" s="66">
        <v>75000</v>
      </c>
      <c r="E10" s="69">
        <f t="shared" si="1"/>
        <v>5000</v>
      </c>
      <c r="F10" s="52">
        <v>47238.600000000006</v>
      </c>
      <c r="G10" s="81">
        <f t="shared" si="0"/>
        <v>0.40951749999999992</v>
      </c>
      <c r="H10" s="51" t="s">
        <v>26</v>
      </c>
      <c r="I10" s="51" t="s">
        <v>28</v>
      </c>
    </row>
    <row r="11" spans="1:9" x14ac:dyDescent="0.3">
      <c r="A11" s="51">
        <v>12</v>
      </c>
      <c r="B11" s="50" t="s">
        <v>102</v>
      </c>
      <c r="C11" s="65">
        <v>100000</v>
      </c>
      <c r="D11" s="66">
        <v>90000</v>
      </c>
      <c r="E11" s="69">
        <f t="shared" si="1"/>
        <v>10000</v>
      </c>
      <c r="F11" s="52">
        <v>60442.65</v>
      </c>
      <c r="G11" s="80">
        <f t="shared" si="0"/>
        <v>0.39557349999999997</v>
      </c>
      <c r="H11" s="51" t="s">
        <v>26</v>
      </c>
      <c r="I11" s="51" t="s">
        <v>28</v>
      </c>
    </row>
    <row r="12" spans="1:9" x14ac:dyDescent="0.3">
      <c r="A12" s="51" t="s">
        <v>177</v>
      </c>
      <c r="B12" s="50" t="s">
        <v>103</v>
      </c>
      <c r="C12" s="65">
        <v>60000</v>
      </c>
      <c r="D12" s="66">
        <v>60000</v>
      </c>
      <c r="E12" s="52">
        <f t="shared" si="1"/>
        <v>0</v>
      </c>
      <c r="F12" s="52">
        <v>35371.25</v>
      </c>
      <c r="G12" s="81">
        <f t="shared" si="0"/>
        <v>0.41047916666666667</v>
      </c>
      <c r="H12" s="51" t="s">
        <v>26</v>
      </c>
      <c r="I12" s="51" t="s">
        <v>30</v>
      </c>
    </row>
    <row r="13" spans="1:9" x14ac:dyDescent="0.3">
      <c r="A13" s="51">
        <v>13</v>
      </c>
      <c r="B13" s="50" t="s">
        <v>104</v>
      </c>
      <c r="C13" s="65">
        <v>130000</v>
      </c>
      <c r="D13" s="66">
        <v>130000</v>
      </c>
      <c r="E13" s="52">
        <f t="shared" si="1"/>
        <v>0</v>
      </c>
      <c r="F13" s="52">
        <v>77899.450000000012</v>
      </c>
      <c r="G13" s="81">
        <f t="shared" si="0"/>
        <v>0.40077346153846144</v>
      </c>
      <c r="H13" s="51" t="s">
        <v>26</v>
      </c>
      <c r="I13" s="51" t="s">
        <v>29</v>
      </c>
    </row>
    <row r="14" spans="1:9" x14ac:dyDescent="0.3">
      <c r="A14" s="51">
        <v>8</v>
      </c>
      <c r="B14" s="50" t="s">
        <v>105</v>
      </c>
      <c r="C14" s="65">
        <v>130000</v>
      </c>
      <c r="D14" s="66">
        <v>130000</v>
      </c>
      <c r="E14" s="52">
        <f t="shared" si="1"/>
        <v>0</v>
      </c>
      <c r="F14" s="52">
        <v>77899.600000000006</v>
      </c>
      <c r="G14" s="81">
        <f t="shared" si="0"/>
        <v>0.40077230769230765</v>
      </c>
      <c r="H14" s="51" t="s">
        <v>26</v>
      </c>
      <c r="I14" s="51" t="s">
        <v>29</v>
      </c>
    </row>
    <row r="15" spans="1:9" x14ac:dyDescent="0.3">
      <c r="A15" s="51" t="s">
        <v>177</v>
      </c>
      <c r="B15" s="50" t="s">
        <v>106</v>
      </c>
      <c r="C15" s="65">
        <v>350000</v>
      </c>
      <c r="D15" s="66">
        <v>350000</v>
      </c>
      <c r="E15" s="52">
        <f t="shared" si="1"/>
        <v>0</v>
      </c>
      <c r="F15" s="52">
        <v>209899.95</v>
      </c>
      <c r="G15" s="81">
        <f t="shared" si="0"/>
        <v>0.40028585714285708</v>
      </c>
      <c r="H15" s="51" t="s">
        <v>26</v>
      </c>
      <c r="I15" s="51" t="s">
        <v>29</v>
      </c>
    </row>
    <row r="16" spans="1:9" x14ac:dyDescent="0.3">
      <c r="A16" s="51" t="s">
        <v>177</v>
      </c>
      <c r="B16" s="50" t="s">
        <v>107</v>
      </c>
      <c r="C16" s="65">
        <v>330000</v>
      </c>
      <c r="D16" s="66">
        <v>330000</v>
      </c>
      <c r="E16" s="52">
        <f t="shared" si="1"/>
        <v>0</v>
      </c>
      <c r="F16" s="52">
        <v>189899.9</v>
      </c>
      <c r="G16" s="81">
        <f t="shared" si="0"/>
        <v>0.42454575757575758</v>
      </c>
      <c r="H16" s="51" t="s">
        <v>26</v>
      </c>
      <c r="I16" s="51" t="s">
        <v>29</v>
      </c>
    </row>
    <row r="17" spans="1:9" x14ac:dyDescent="0.3">
      <c r="A17" s="51" t="s">
        <v>177</v>
      </c>
      <c r="B17" s="50" t="s">
        <v>108</v>
      </c>
      <c r="C17" s="65">
        <v>280000</v>
      </c>
      <c r="D17" s="66">
        <v>270000</v>
      </c>
      <c r="E17" s="69">
        <f t="shared" si="1"/>
        <v>10000</v>
      </c>
      <c r="F17" s="52">
        <v>163900.04999999999</v>
      </c>
      <c r="G17" s="81">
        <f t="shared" si="0"/>
        <v>0.41464267857142861</v>
      </c>
      <c r="H17" s="51" t="s">
        <v>26</v>
      </c>
      <c r="I17" s="51" t="s">
        <v>29</v>
      </c>
    </row>
    <row r="18" spans="1:9" x14ac:dyDescent="0.3">
      <c r="A18" s="51" t="s">
        <v>177</v>
      </c>
      <c r="B18" s="50" t="s">
        <v>109</v>
      </c>
      <c r="C18" s="65">
        <v>330000</v>
      </c>
      <c r="D18" s="66">
        <v>330000</v>
      </c>
      <c r="E18" s="52">
        <f t="shared" si="1"/>
        <v>0</v>
      </c>
      <c r="F18" s="52">
        <v>190888.85</v>
      </c>
      <c r="G18" s="81">
        <f t="shared" si="0"/>
        <v>0.42154893939393939</v>
      </c>
      <c r="H18" s="51" t="s">
        <v>26</v>
      </c>
      <c r="I18" s="51" t="s">
        <v>29</v>
      </c>
    </row>
    <row r="19" spans="1:9" x14ac:dyDescent="0.3">
      <c r="A19" s="51">
        <v>14</v>
      </c>
      <c r="B19" s="50" t="s">
        <v>110</v>
      </c>
      <c r="C19" s="65">
        <v>230000</v>
      </c>
      <c r="D19" s="66">
        <v>200000</v>
      </c>
      <c r="E19" s="69">
        <f t="shared" si="1"/>
        <v>30000</v>
      </c>
      <c r="F19" s="52">
        <v>136409.15000000002</v>
      </c>
      <c r="G19" s="81">
        <f t="shared" si="0"/>
        <v>0.40691673913043469</v>
      </c>
      <c r="H19" s="51" t="s">
        <v>26</v>
      </c>
      <c r="I19" s="51" t="s">
        <v>31</v>
      </c>
    </row>
    <row r="20" spans="1:9" x14ac:dyDescent="0.3">
      <c r="A20" s="51">
        <v>11</v>
      </c>
      <c r="B20" s="50" t="s">
        <v>111</v>
      </c>
      <c r="C20" s="65">
        <v>290000</v>
      </c>
      <c r="D20" s="66">
        <v>260000</v>
      </c>
      <c r="E20" s="69">
        <f t="shared" si="1"/>
        <v>30000</v>
      </c>
      <c r="F20" s="52">
        <v>173810.95</v>
      </c>
      <c r="G20" s="81">
        <f t="shared" si="0"/>
        <v>0.40065189655172412</v>
      </c>
      <c r="H20" s="51" t="s">
        <v>26</v>
      </c>
      <c r="I20" s="51" t="s">
        <v>31</v>
      </c>
    </row>
    <row r="21" spans="1:9" x14ac:dyDescent="0.3">
      <c r="A21" s="51">
        <v>18</v>
      </c>
      <c r="B21" s="50" t="s">
        <v>112</v>
      </c>
      <c r="C21" s="65">
        <v>270000</v>
      </c>
      <c r="D21" s="66">
        <v>250000</v>
      </c>
      <c r="E21" s="69">
        <f t="shared" si="1"/>
        <v>20000</v>
      </c>
      <c r="F21" s="52">
        <v>160532.04999999999</v>
      </c>
      <c r="G21" s="81">
        <f t="shared" si="0"/>
        <v>0.40543685185185191</v>
      </c>
      <c r="H21" s="51" t="s">
        <v>26</v>
      </c>
      <c r="I21" s="51" t="s">
        <v>31</v>
      </c>
    </row>
    <row r="22" spans="1:9" x14ac:dyDescent="0.3">
      <c r="A22" s="51" t="s">
        <v>177</v>
      </c>
      <c r="B22" s="50" t="s">
        <v>113</v>
      </c>
      <c r="C22" s="65">
        <v>340000</v>
      </c>
      <c r="D22" s="66">
        <v>300000</v>
      </c>
      <c r="E22" s="69">
        <f t="shared" si="1"/>
        <v>40000</v>
      </c>
      <c r="F22" s="52">
        <v>202391.2</v>
      </c>
      <c r="G22" s="81">
        <f t="shared" si="0"/>
        <v>0.40473176470588235</v>
      </c>
      <c r="H22" s="51" t="s">
        <v>26</v>
      </c>
      <c r="I22" s="51" t="s">
        <v>31</v>
      </c>
    </row>
    <row r="23" spans="1:9" x14ac:dyDescent="0.3">
      <c r="A23" s="51" t="s">
        <v>177</v>
      </c>
      <c r="B23" s="50" t="s">
        <v>114</v>
      </c>
      <c r="C23" s="65">
        <v>300000</v>
      </c>
      <c r="D23" s="66">
        <v>300000</v>
      </c>
      <c r="E23" s="52">
        <f t="shared" si="1"/>
        <v>0</v>
      </c>
      <c r="F23" s="69">
        <v>0</v>
      </c>
      <c r="G23" s="81">
        <f t="shared" si="0"/>
        <v>1</v>
      </c>
      <c r="H23" s="51" t="s">
        <v>26</v>
      </c>
      <c r="I23" s="51" t="s">
        <v>31</v>
      </c>
    </row>
    <row r="24" spans="1:9" x14ac:dyDescent="0.3">
      <c r="A24" s="51" t="s">
        <v>177</v>
      </c>
      <c r="B24" s="50" t="s">
        <v>115</v>
      </c>
      <c r="C24" s="65">
        <v>100000</v>
      </c>
      <c r="D24" s="66">
        <v>90000</v>
      </c>
      <c r="E24" s="69">
        <f t="shared" si="1"/>
        <v>10000</v>
      </c>
      <c r="F24" s="52">
        <v>59634.5</v>
      </c>
      <c r="G24" s="81">
        <f t="shared" si="0"/>
        <v>0.40365499999999999</v>
      </c>
      <c r="H24" s="51" t="s">
        <v>26</v>
      </c>
      <c r="I24" s="51" t="s">
        <v>31</v>
      </c>
    </row>
    <row r="25" spans="1:9" x14ac:dyDescent="0.3">
      <c r="A25" s="51" t="s">
        <v>177</v>
      </c>
      <c r="B25" s="50" t="s">
        <v>116</v>
      </c>
      <c r="C25" s="65">
        <v>230000</v>
      </c>
      <c r="D25" s="66">
        <v>230000</v>
      </c>
      <c r="E25" s="52">
        <f t="shared" si="1"/>
        <v>0</v>
      </c>
      <c r="F25" s="69">
        <v>0</v>
      </c>
      <c r="G25" s="81">
        <f t="shared" si="0"/>
        <v>1</v>
      </c>
      <c r="H25" s="51" t="s">
        <v>26</v>
      </c>
      <c r="I25" s="51" t="s">
        <v>31</v>
      </c>
    </row>
  </sheetData>
  <autoFilter ref="A1:G26" xr:uid="{852F414C-BFA9-4B39-A3C4-3C2DEC2C7F6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669C-156C-4758-830D-E982D990635E}">
  <dimension ref="A1:AD31"/>
  <sheetViews>
    <sheetView showGridLines="0" tabSelected="1" workbookViewId="0">
      <selection activeCell="G2" sqref="G2"/>
    </sheetView>
  </sheetViews>
  <sheetFormatPr defaultColWidth="11.5546875" defaultRowHeight="14.4" x14ac:dyDescent="0.3"/>
  <cols>
    <col min="1" max="1" width="8.77734375" bestFit="1" customWidth="1"/>
    <col min="2" max="2" width="25.77734375" bestFit="1" customWidth="1"/>
    <col min="3" max="3" width="6.88671875" bestFit="1" customWidth="1"/>
    <col min="4" max="4" width="8.109375" bestFit="1" customWidth="1"/>
    <col min="5" max="5" width="6.109375" bestFit="1" customWidth="1"/>
    <col min="6" max="6" width="9.33203125" bestFit="1" customWidth="1"/>
    <col min="7" max="7" width="6.21875" bestFit="1" customWidth="1"/>
    <col min="8" max="8" width="7.109375" bestFit="1" customWidth="1"/>
    <col min="9" max="9" width="9.44140625" bestFit="1" customWidth="1"/>
    <col min="10" max="10" width="2.6640625" customWidth="1"/>
    <col min="11" max="11" width="8.77734375" bestFit="1" customWidth="1"/>
    <col min="12" max="12" width="14.33203125" bestFit="1" customWidth="1"/>
    <col min="14" max="14" width="8.109375" bestFit="1" customWidth="1"/>
    <col min="15" max="15" width="4.6640625" bestFit="1" customWidth="1"/>
    <col min="20" max="20" width="2.88671875" customWidth="1"/>
    <col min="21" max="21" width="8.77734375" bestFit="1" customWidth="1"/>
    <col min="22" max="22" width="12.88671875" bestFit="1" customWidth="1"/>
    <col min="23" max="23" width="4" bestFit="1" customWidth="1"/>
    <col min="24" max="24" width="8.109375" bestFit="1" customWidth="1"/>
    <col min="25" max="25" width="6.88671875" bestFit="1" customWidth="1"/>
    <col min="26" max="26" width="9.33203125" bestFit="1" customWidth="1"/>
    <col min="27" max="27" width="6.21875" bestFit="1" customWidth="1"/>
    <col min="28" max="28" width="7.109375" bestFit="1" customWidth="1"/>
    <col min="29" max="29" width="13.5546875" bestFit="1" customWidth="1"/>
  </cols>
  <sheetData>
    <row r="1" spans="1:30" x14ac:dyDescent="0.3">
      <c r="A1" s="46" t="s">
        <v>173</v>
      </c>
      <c r="B1" s="46" t="s">
        <v>42</v>
      </c>
      <c r="C1" s="49" t="s">
        <v>169</v>
      </c>
      <c r="D1" s="68" t="s">
        <v>175</v>
      </c>
      <c r="E1" s="68" t="s">
        <v>176</v>
      </c>
      <c r="F1" s="48" t="s">
        <v>736</v>
      </c>
      <c r="G1" s="48" t="s">
        <v>168</v>
      </c>
      <c r="H1" s="46" t="s">
        <v>43</v>
      </c>
      <c r="I1" s="46" t="s">
        <v>44</v>
      </c>
      <c r="K1" s="46" t="s">
        <v>173</v>
      </c>
      <c r="L1" s="46" t="s">
        <v>42</v>
      </c>
      <c r="M1" s="49" t="s">
        <v>169</v>
      </c>
      <c r="N1" s="68" t="s">
        <v>175</v>
      </c>
      <c r="O1" s="68" t="s">
        <v>176</v>
      </c>
      <c r="P1" s="48" t="s">
        <v>736</v>
      </c>
      <c r="Q1" s="48" t="s">
        <v>168</v>
      </c>
      <c r="R1" s="46" t="s">
        <v>43</v>
      </c>
      <c r="S1" s="46" t="s">
        <v>44</v>
      </c>
      <c r="U1" s="46" t="s">
        <v>173</v>
      </c>
      <c r="V1" s="46" t="s">
        <v>42</v>
      </c>
      <c r="W1" s="49" t="s">
        <v>169</v>
      </c>
      <c r="X1" s="68" t="s">
        <v>175</v>
      </c>
      <c r="Y1" s="68" t="s">
        <v>176</v>
      </c>
      <c r="Z1" s="48" t="s">
        <v>736</v>
      </c>
      <c r="AA1" s="48" t="s">
        <v>168</v>
      </c>
      <c r="AB1" s="46" t="s">
        <v>43</v>
      </c>
      <c r="AC1" s="46" t="s">
        <v>44</v>
      </c>
    </row>
    <row r="2" spans="1:30" x14ac:dyDescent="0.3">
      <c r="A2" s="51">
        <v>1</v>
      </c>
      <c r="B2" s="50" t="s">
        <v>4</v>
      </c>
      <c r="C2" s="65">
        <v>2000</v>
      </c>
      <c r="D2" s="66">
        <v>2000</v>
      </c>
      <c r="E2" s="52">
        <f>C2-D2</f>
        <v>0</v>
      </c>
      <c r="F2" s="52">
        <v>600</v>
      </c>
      <c r="G2" s="81">
        <f>(C2-F2)/C2</f>
        <v>0.7</v>
      </c>
      <c r="H2" s="51" t="s">
        <v>20</v>
      </c>
      <c r="I2" s="51" t="s">
        <v>21</v>
      </c>
      <c r="K2" s="51">
        <v>3</v>
      </c>
      <c r="L2" s="50" t="s">
        <v>59</v>
      </c>
      <c r="M2" s="65"/>
      <c r="N2" s="66">
        <v>17000</v>
      </c>
      <c r="O2" s="70">
        <f>M2-N2</f>
        <v>-17000</v>
      </c>
      <c r="P2" s="52"/>
      <c r="Q2" s="81" t="e">
        <f>(M2-P2)/M2</f>
        <v>#DIV/0!</v>
      </c>
      <c r="R2" s="51" t="s">
        <v>20</v>
      </c>
      <c r="S2" s="51" t="s">
        <v>23</v>
      </c>
      <c r="U2" s="51">
        <v>2</v>
      </c>
      <c r="V2" s="50" t="s">
        <v>69</v>
      </c>
      <c r="W2" s="65"/>
      <c r="X2" s="66">
        <v>6000</v>
      </c>
      <c r="Y2" s="52">
        <f>W2-X2</f>
        <v>-6000</v>
      </c>
      <c r="Z2" s="52"/>
      <c r="AA2" s="81" t="e">
        <f>(W2-Z2)/W2</f>
        <v>#DIV/0!</v>
      </c>
      <c r="AB2" s="51" t="s">
        <v>20</v>
      </c>
      <c r="AC2" s="51" t="s">
        <v>24</v>
      </c>
    </row>
    <row r="3" spans="1:30" x14ac:dyDescent="0.3">
      <c r="A3" s="51">
        <v>4</v>
      </c>
      <c r="B3" s="50" t="s">
        <v>76</v>
      </c>
      <c r="C3" s="65">
        <v>4000</v>
      </c>
      <c r="D3" s="66">
        <v>4000</v>
      </c>
      <c r="E3" s="52">
        <f t="shared" ref="E3:E11" si="0">C3-D3</f>
        <v>0</v>
      </c>
      <c r="F3" s="52">
        <v>1083.33</v>
      </c>
      <c r="G3" s="81">
        <f t="shared" ref="G3:G11" si="1">(C3-F3)/C3</f>
        <v>0.72916749999999997</v>
      </c>
      <c r="H3" s="51" t="s">
        <v>20</v>
      </c>
      <c r="I3" s="51" t="s">
        <v>21</v>
      </c>
      <c r="K3" s="51">
        <v>6</v>
      </c>
      <c r="L3" s="50" t="s">
        <v>56</v>
      </c>
      <c r="M3" s="65"/>
      <c r="N3" s="66">
        <v>17000</v>
      </c>
      <c r="O3" s="70">
        <f t="shared" ref="O3:O11" si="2">M3-N3</f>
        <v>-17000</v>
      </c>
      <c r="P3" s="52"/>
      <c r="Q3" s="81" t="e">
        <f t="shared" ref="Q3:Q11" si="3">(M3-P3)/M3</f>
        <v>#DIV/0!</v>
      </c>
      <c r="R3" s="51" t="s">
        <v>20</v>
      </c>
      <c r="S3" s="51" t="s">
        <v>23</v>
      </c>
      <c r="U3" s="51">
        <v>3</v>
      </c>
      <c r="V3" s="50" t="s">
        <v>68</v>
      </c>
      <c r="W3" s="65"/>
      <c r="X3" s="66">
        <v>6000</v>
      </c>
      <c r="Y3" s="52">
        <f t="shared" ref="Y3:Y5" si="4">W3-X3</f>
        <v>-6000</v>
      </c>
      <c r="Z3" s="52"/>
      <c r="AA3" s="81" t="e">
        <f t="shared" ref="AA3:AA5" si="5">(W3-Z3)/W3</f>
        <v>#DIV/0!</v>
      </c>
      <c r="AB3" s="51" t="s">
        <v>20</v>
      </c>
      <c r="AC3" s="51" t="s">
        <v>24</v>
      </c>
    </row>
    <row r="4" spans="1:30" x14ac:dyDescent="0.3">
      <c r="A4" s="51">
        <v>2</v>
      </c>
      <c r="B4" s="50" t="s">
        <v>75</v>
      </c>
      <c r="C4" s="65">
        <v>4000</v>
      </c>
      <c r="D4" s="66">
        <v>4000</v>
      </c>
      <c r="E4" s="52">
        <f t="shared" si="0"/>
        <v>0</v>
      </c>
      <c r="F4" s="52">
        <v>1666.67</v>
      </c>
      <c r="G4" s="81">
        <f t="shared" si="1"/>
        <v>0.58333250000000003</v>
      </c>
      <c r="H4" s="51" t="s">
        <v>20</v>
      </c>
      <c r="I4" s="51" t="s">
        <v>21</v>
      </c>
      <c r="K4" s="51">
        <v>4</v>
      </c>
      <c r="L4" s="50" t="s">
        <v>58</v>
      </c>
      <c r="M4" s="65"/>
      <c r="N4" s="66">
        <v>10000</v>
      </c>
      <c r="O4" s="70">
        <f t="shared" si="2"/>
        <v>-10000</v>
      </c>
      <c r="P4" s="52"/>
      <c r="Q4" s="81" t="e">
        <f t="shared" si="3"/>
        <v>#DIV/0!</v>
      </c>
      <c r="R4" s="51" t="s">
        <v>20</v>
      </c>
      <c r="S4" s="51" t="s">
        <v>23</v>
      </c>
      <c r="U4" s="51">
        <v>1</v>
      </c>
      <c r="V4" s="50" t="s">
        <v>67</v>
      </c>
      <c r="W4" s="65"/>
      <c r="X4" s="66">
        <v>6000</v>
      </c>
      <c r="Y4" s="52">
        <f t="shared" si="4"/>
        <v>-6000</v>
      </c>
      <c r="Z4" s="52"/>
      <c r="AA4" s="81" t="e">
        <f t="shared" si="5"/>
        <v>#DIV/0!</v>
      </c>
      <c r="AB4" s="51" t="s">
        <v>20</v>
      </c>
      <c r="AC4" s="51" t="s">
        <v>24</v>
      </c>
    </row>
    <row r="5" spans="1:30" x14ac:dyDescent="0.3">
      <c r="A5" s="51">
        <v>7</v>
      </c>
      <c r="B5" s="50" t="s">
        <v>138</v>
      </c>
      <c r="C5" s="65">
        <v>4000</v>
      </c>
      <c r="D5" s="66">
        <v>4000</v>
      </c>
      <c r="E5" s="70">
        <f t="shared" si="0"/>
        <v>0</v>
      </c>
      <c r="F5" s="52"/>
      <c r="G5" s="81">
        <f t="shared" si="1"/>
        <v>1</v>
      </c>
      <c r="H5" s="51" t="s">
        <v>20</v>
      </c>
      <c r="I5" s="51" t="s">
        <v>21</v>
      </c>
      <c r="K5" s="51">
        <v>8</v>
      </c>
      <c r="L5" s="50" t="s">
        <v>57</v>
      </c>
      <c r="M5" s="65"/>
      <c r="N5" s="66">
        <v>12000</v>
      </c>
      <c r="O5" s="70">
        <f t="shared" si="2"/>
        <v>-12000</v>
      </c>
      <c r="P5" s="52"/>
      <c r="Q5" s="81" t="e">
        <f t="shared" si="3"/>
        <v>#DIV/0!</v>
      </c>
      <c r="R5" s="51" t="s">
        <v>20</v>
      </c>
      <c r="S5" s="51" t="s">
        <v>23</v>
      </c>
      <c r="U5" s="82" t="s">
        <v>174</v>
      </c>
      <c r="V5" s="83" t="s">
        <v>70</v>
      </c>
      <c r="W5" s="84"/>
      <c r="X5" s="85">
        <v>8000</v>
      </c>
      <c r="Y5" s="86">
        <f t="shared" si="4"/>
        <v>-8000</v>
      </c>
      <c r="Z5" s="86"/>
      <c r="AA5" s="87" t="e">
        <f t="shared" si="5"/>
        <v>#DIV/0!</v>
      </c>
      <c r="AB5" s="82" t="s">
        <v>20</v>
      </c>
      <c r="AC5" s="82" t="s">
        <v>24</v>
      </c>
    </row>
    <row r="6" spans="1:30" x14ac:dyDescent="0.3">
      <c r="A6" s="51">
        <v>6</v>
      </c>
      <c r="B6" s="50" t="s">
        <v>80</v>
      </c>
      <c r="C6" s="65">
        <v>12000</v>
      </c>
      <c r="D6" s="66">
        <v>10000</v>
      </c>
      <c r="E6" s="69">
        <f t="shared" si="0"/>
        <v>2000</v>
      </c>
      <c r="F6" s="52">
        <v>6256</v>
      </c>
      <c r="G6" s="81">
        <f t="shared" si="1"/>
        <v>0.47866666666666668</v>
      </c>
      <c r="H6" s="51" t="s">
        <v>20</v>
      </c>
      <c r="I6" s="51" t="s">
        <v>21</v>
      </c>
      <c r="K6" s="51">
        <v>7</v>
      </c>
      <c r="L6" s="50" t="s">
        <v>48</v>
      </c>
      <c r="M6" s="65"/>
      <c r="N6" s="66">
        <v>10000</v>
      </c>
      <c r="O6" s="70">
        <f t="shared" si="2"/>
        <v>-10000</v>
      </c>
      <c r="P6" s="52"/>
      <c r="Q6" s="81" t="e">
        <f t="shared" si="3"/>
        <v>#DIV/0!</v>
      </c>
      <c r="R6" s="51" t="s">
        <v>20</v>
      </c>
      <c r="S6" s="51" t="s">
        <v>23</v>
      </c>
      <c r="U6" s="51">
        <v>3</v>
      </c>
      <c r="V6" s="50" t="s">
        <v>64</v>
      </c>
      <c r="W6" s="65"/>
      <c r="X6" s="66">
        <v>12000</v>
      </c>
      <c r="Y6" s="52">
        <f t="shared" ref="Y6" si="6">W6-X6</f>
        <v>-12000</v>
      </c>
      <c r="Z6" s="52"/>
      <c r="AA6" s="81" t="e">
        <f t="shared" ref="AA6" si="7">(W6-Z6)/W6</f>
        <v>#DIV/0!</v>
      </c>
      <c r="AB6" s="51" t="s">
        <v>20</v>
      </c>
      <c r="AC6" s="51" t="s">
        <v>25</v>
      </c>
    </row>
    <row r="7" spans="1:30" x14ac:dyDescent="0.3">
      <c r="A7" s="51">
        <v>8</v>
      </c>
      <c r="B7" s="50" t="s">
        <v>78</v>
      </c>
      <c r="C7" s="65">
        <v>12000</v>
      </c>
      <c r="D7" s="66">
        <v>10000</v>
      </c>
      <c r="E7" s="69">
        <f t="shared" si="0"/>
        <v>2000</v>
      </c>
      <c r="F7" s="52">
        <v>6256</v>
      </c>
      <c r="G7" s="81">
        <f t="shared" si="1"/>
        <v>0.47866666666666668</v>
      </c>
      <c r="H7" s="51" t="s">
        <v>20</v>
      </c>
      <c r="I7" s="51" t="s">
        <v>21</v>
      </c>
      <c r="K7" s="51">
        <v>12</v>
      </c>
      <c r="L7" s="50" t="s">
        <v>47</v>
      </c>
      <c r="M7" s="65"/>
      <c r="N7" s="66">
        <v>16000</v>
      </c>
      <c r="O7" s="70">
        <f t="shared" si="2"/>
        <v>-16000</v>
      </c>
      <c r="P7" s="52"/>
      <c r="Q7" s="81" t="e">
        <f t="shared" si="3"/>
        <v>#DIV/0!</v>
      </c>
      <c r="R7" s="51" t="s">
        <v>20</v>
      </c>
      <c r="S7" s="51" t="s">
        <v>23</v>
      </c>
      <c r="U7" s="51">
        <v>4</v>
      </c>
      <c r="V7" s="50" t="s">
        <v>63</v>
      </c>
      <c r="W7" s="65"/>
      <c r="X7" s="66">
        <v>12000</v>
      </c>
      <c r="Y7" s="52">
        <f t="shared" ref="Y7:Y16" si="8">W7-X7</f>
        <v>-12000</v>
      </c>
      <c r="Z7" s="52"/>
      <c r="AA7" s="81" t="e">
        <f t="shared" ref="AA7" si="9">(W7-Z7)/W7</f>
        <v>#DIV/0!</v>
      </c>
      <c r="AB7" s="51" t="s">
        <v>20</v>
      </c>
      <c r="AC7" s="51" t="s">
        <v>25</v>
      </c>
    </row>
    <row r="8" spans="1:30" x14ac:dyDescent="0.3">
      <c r="A8" s="51">
        <v>9</v>
      </c>
      <c r="B8" s="50" t="s">
        <v>82</v>
      </c>
      <c r="C8" s="65">
        <v>12000</v>
      </c>
      <c r="D8" s="66">
        <v>10000</v>
      </c>
      <c r="E8" s="69">
        <f t="shared" si="0"/>
        <v>2000</v>
      </c>
      <c r="F8" s="52">
        <v>6256</v>
      </c>
      <c r="G8" s="81">
        <f t="shared" si="1"/>
        <v>0.47866666666666668</v>
      </c>
      <c r="H8" s="51" t="s">
        <v>20</v>
      </c>
      <c r="I8" s="51" t="s">
        <v>21</v>
      </c>
      <c r="K8" s="51">
        <v>5</v>
      </c>
      <c r="L8" s="50" t="s">
        <v>53</v>
      </c>
      <c r="M8" s="65"/>
      <c r="N8" s="66">
        <v>12000</v>
      </c>
      <c r="O8" s="70">
        <f t="shared" si="2"/>
        <v>-12000</v>
      </c>
      <c r="P8" s="52"/>
      <c r="Q8" s="81" t="e">
        <f t="shared" si="3"/>
        <v>#DIV/0!</v>
      </c>
      <c r="R8" s="51" t="s">
        <v>20</v>
      </c>
      <c r="S8" s="51" t="s">
        <v>23</v>
      </c>
      <c r="U8" s="51">
        <v>2</v>
      </c>
      <c r="V8" s="50" t="s">
        <v>61</v>
      </c>
      <c r="W8" s="65"/>
      <c r="X8" s="66">
        <v>12000</v>
      </c>
      <c r="Y8" s="52">
        <f t="shared" si="8"/>
        <v>-12000</v>
      </c>
      <c r="Z8" s="52"/>
      <c r="AA8" s="81" t="e">
        <f t="shared" ref="AA8:AA16" si="10">(W8-Z8)/W8</f>
        <v>#DIV/0!</v>
      </c>
      <c r="AB8" s="51" t="s">
        <v>20</v>
      </c>
      <c r="AC8" s="51" t="s">
        <v>25</v>
      </c>
    </row>
    <row r="9" spans="1:30" x14ac:dyDescent="0.3">
      <c r="A9" s="51">
        <v>10</v>
      </c>
      <c r="B9" s="50" t="s">
        <v>81</v>
      </c>
      <c r="C9" s="65">
        <v>12000</v>
      </c>
      <c r="D9" s="66">
        <v>10000</v>
      </c>
      <c r="E9" s="69">
        <f t="shared" si="0"/>
        <v>2000</v>
      </c>
      <c r="F9" s="52">
        <v>6256</v>
      </c>
      <c r="G9" s="81">
        <f t="shared" si="1"/>
        <v>0.47866666666666668</v>
      </c>
      <c r="H9" s="51" t="s">
        <v>20</v>
      </c>
      <c r="I9" s="51" t="s">
        <v>21</v>
      </c>
      <c r="K9" s="51">
        <v>11</v>
      </c>
      <c r="L9" s="50" t="s">
        <v>54</v>
      </c>
      <c r="M9" s="65"/>
      <c r="N9" s="66">
        <v>15000</v>
      </c>
      <c r="O9" s="70">
        <f t="shared" si="2"/>
        <v>-15000</v>
      </c>
      <c r="P9" s="52"/>
      <c r="Q9" s="81" t="e">
        <f t="shared" si="3"/>
        <v>#DIV/0!</v>
      </c>
      <c r="R9" s="51" t="s">
        <v>20</v>
      </c>
      <c r="S9" s="51" t="s">
        <v>23</v>
      </c>
      <c r="U9" s="51">
        <v>1</v>
      </c>
      <c r="V9" s="50" t="s">
        <v>66</v>
      </c>
      <c r="W9" s="65"/>
      <c r="X9" s="66">
        <v>7000</v>
      </c>
      <c r="Y9" s="52">
        <f t="shared" si="8"/>
        <v>-7000</v>
      </c>
      <c r="Z9" s="52"/>
      <c r="AA9" s="81" t="e">
        <f t="shared" si="10"/>
        <v>#DIV/0!</v>
      </c>
      <c r="AB9" s="51" t="s">
        <v>20</v>
      </c>
      <c r="AC9" s="51" t="s">
        <v>25</v>
      </c>
    </row>
    <row r="10" spans="1:30" x14ac:dyDescent="0.3">
      <c r="A10" s="51">
        <v>5</v>
      </c>
      <c r="B10" s="50" t="s">
        <v>79</v>
      </c>
      <c r="C10" s="65">
        <v>12000</v>
      </c>
      <c r="D10" s="66">
        <v>10000</v>
      </c>
      <c r="E10" s="69">
        <f t="shared" si="0"/>
        <v>2000</v>
      </c>
      <c r="F10" s="52">
        <v>6256</v>
      </c>
      <c r="G10" s="81">
        <f t="shared" si="1"/>
        <v>0.47866666666666668</v>
      </c>
      <c r="H10" s="51" t="s">
        <v>20</v>
      </c>
      <c r="I10" s="51" t="s">
        <v>21</v>
      </c>
      <c r="K10" s="51">
        <v>1</v>
      </c>
      <c r="L10" s="50" t="s">
        <v>49</v>
      </c>
      <c r="M10" s="65"/>
      <c r="N10" s="66">
        <v>16000</v>
      </c>
      <c r="O10" s="70">
        <f t="shared" si="2"/>
        <v>-16000</v>
      </c>
      <c r="P10" s="52"/>
      <c r="Q10" s="81" t="e">
        <f t="shared" si="3"/>
        <v>#DIV/0!</v>
      </c>
      <c r="R10" s="51" t="s">
        <v>20</v>
      </c>
      <c r="S10" s="51" t="s">
        <v>23</v>
      </c>
      <c r="U10" s="51" t="s">
        <v>174</v>
      </c>
      <c r="V10" s="50" t="s">
        <v>60</v>
      </c>
      <c r="W10" s="65"/>
      <c r="X10" s="66">
        <v>12000</v>
      </c>
      <c r="Y10" s="52">
        <f t="shared" si="8"/>
        <v>-12000</v>
      </c>
      <c r="Z10" s="52"/>
      <c r="AA10" s="81" t="e">
        <f t="shared" si="10"/>
        <v>#DIV/0!</v>
      </c>
      <c r="AB10" s="51" t="s">
        <v>20</v>
      </c>
      <c r="AC10" s="51" t="s">
        <v>25</v>
      </c>
    </row>
    <row r="11" spans="1:30" x14ac:dyDescent="0.3">
      <c r="A11" s="51">
        <v>3</v>
      </c>
      <c r="B11" s="50" t="s">
        <v>77</v>
      </c>
      <c r="C11" s="65">
        <v>12000</v>
      </c>
      <c r="D11" s="66">
        <v>10000</v>
      </c>
      <c r="E11" s="69">
        <f t="shared" si="0"/>
        <v>2000</v>
      </c>
      <c r="F11" s="52">
        <v>6256</v>
      </c>
      <c r="G11" s="81">
        <f t="shared" si="1"/>
        <v>0.47866666666666668</v>
      </c>
      <c r="H11" s="51" t="s">
        <v>20</v>
      </c>
      <c r="I11" s="51" t="s">
        <v>21</v>
      </c>
      <c r="K11" s="51">
        <v>2</v>
      </c>
      <c r="L11" s="50" t="s">
        <v>739</v>
      </c>
      <c r="M11" s="65"/>
      <c r="N11" s="66">
        <v>16000</v>
      </c>
      <c r="O11" s="70">
        <f t="shared" si="2"/>
        <v>-16000</v>
      </c>
      <c r="P11" s="52"/>
      <c r="Q11" s="81" t="e">
        <f t="shared" si="3"/>
        <v>#DIV/0!</v>
      </c>
      <c r="R11" s="51" t="s">
        <v>20</v>
      </c>
      <c r="S11" s="51" t="s">
        <v>23</v>
      </c>
      <c r="U11" s="51" t="s">
        <v>174</v>
      </c>
      <c r="V11" s="50" t="s">
        <v>737</v>
      </c>
      <c r="W11" s="65"/>
      <c r="X11" s="66">
        <v>12000</v>
      </c>
      <c r="Y11" s="52">
        <f t="shared" si="8"/>
        <v>-12000</v>
      </c>
      <c r="Z11" s="52"/>
      <c r="AA11" s="81" t="e">
        <f t="shared" si="10"/>
        <v>#DIV/0!</v>
      </c>
      <c r="AB11" s="51" t="s">
        <v>20</v>
      </c>
      <c r="AC11" s="51" t="s">
        <v>25</v>
      </c>
    </row>
    <row r="12" spans="1:30" x14ac:dyDescent="0.3">
      <c r="K12" s="51">
        <v>9</v>
      </c>
      <c r="L12" s="50" t="s">
        <v>51</v>
      </c>
      <c r="M12" s="65"/>
      <c r="N12" s="66">
        <v>15000</v>
      </c>
      <c r="O12" s="70">
        <f t="shared" ref="O12:O13" si="11">M12-N12</f>
        <v>-15000</v>
      </c>
      <c r="P12" s="52"/>
      <c r="Q12" s="81" t="e">
        <f t="shared" ref="Q12:Q13" si="12">(M12-P12)/M12</f>
        <v>#DIV/0!</v>
      </c>
      <c r="R12" s="51" t="s">
        <v>20</v>
      </c>
      <c r="S12" s="51" t="s">
        <v>23</v>
      </c>
      <c r="U12" s="82" t="s">
        <v>174</v>
      </c>
      <c r="V12" s="83" t="s">
        <v>65</v>
      </c>
      <c r="W12" s="84"/>
      <c r="X12" s="85">
        <v>12000</v>
      </c>
      <c r="Y12" s="86">
        <f t="shared" si="8"/>
        <v>-12000</v>
      </c>
      <c r="Z12" s="86"/>
      <c r="AA12" s="87" t="e">
        <f t="shared" si="10"/>
        <v>#DIV/0!</v>
      </c>
      <c r="AB12" s="82" t="s">
        <v>20</v>
      </c>
      <c r="AC12" s="82" t="s">
        <v>25</v>
      </c>
    </row>
    <row r="13" spans="1:30" x14ac:dyDescent="0.3">
      <c r="K13" s="51">
        <v>10</v>
      </c>
      <c r="L13" s="50" t="s">
        <v>52</v>
      </c>
      <c r="M13" s="65"/>
      <c r="N13" s="66">
        <v>16000</v>
      </c>
      <c r="O13" s="70">
        <f t="shared" si="11"/>
        <v>-16000</v>
      </c>
      <c r="P13" s="52"/>
      <c r="Q13" s="81" t="e">
        <f t="shared" si="12"/>
        <v>#DIV/0!</v>
      </c>
      <c r="R13" s="51" t="s">
        <v>20</v>
      </c>
      <c r="S13" s="51" t="s">
        <v>23</v>
      </c>
      <c r="U13" s="51" t="s">
        <v>174</v>
      </c>
      <c r="V13" s="50" t="s">
        <v>71</v>
      </c>
      <c r="W13" s="65"/>
      <c r="X13" s="66">
        <v>6000</v>
      </c>
      <c r="Y13" s="52">
        <f t="shared" si="8"/>
        <v>-6000</v>
      </c>
      <c r="Z13" s="52"/>
      <c r="AA13" s="81" t="e">
        <f t="shared" si="10"/>
        <v>#DIV/0!</v>
      </c>
      <c r="AB13" s="51" t="s">
        <v>20</v>
      </c>
      <c r="AC13" s="51" t="s">
        <v>72</v>
      </c>
      <c r="AD13" s="60" t="s">
        <v>738</v>
      </c>
    </row>
    <row r="14" spans="1:30" x14ac:dyDescent="0.3">
      <c r="K14" s="51" t="s">
        <v>174</v>
      </c>
      <c r="L14" s="50" t="s">
        <v>55</v>
      </c>
      <c r="M14" s="65"/>
      <c r="N14" s="66">
        <v>12000</v>
      </c>
      <c r="O14" s="70">
        <f t="shared" ref="O14" si="13">M14-N14</f>
        <v>-12000</v>
      </c>
      <c r="P14" s="52"/>
      <c r="Q14" s="81" t="e">
        <f t="shared" ref="Q14" si="14">(M14-P14)/M14</f>
        <v>#DIV/0!</v>
      </c>
      <c r="R14" s="51" t="s">
        <v>20</v>
      </c>
      <c r="S14" s="51" t="s">
        <v>23</v>
      </c>
      <c r="U14" s="51" t="s">
        <v>174</v>
      </c>
      <c r="V14" s="50" t="s">
        <v>60</v>
      </c>
      <c r="W14" s="65"/>
      <c r="X14" s="66">
        <v>6000</v>
      </c>
      <c r="Y14" s="52">
        <f t="shared" si="8"/>
        <v>-6000</v>
      </c>
      <c r="Z14" s="52"/>
      <c r="AA14" s="81" t="e">
        <f t="shared" si="10"/>
        <v>#DIV/0!</v>
      </c>
      <c r="AB14" s="51" t="s">
        <v>20</v>
      </c>
      <c r="AC14" s="51" t="s">
        <v>72</v>
      </c>
    </row>
    <row r="15" spans="1:30" x14ac:dyDescent="0.3">
      <c r="U15" s="51" t="s">
        <v>174</v>
      </c>
      <c r="V15" s="50" t="s">
        <v>73</v>
      </c>
      <c r="W15" s="65"/>
      <c r="X15" s="66">
        <v>6000</v>
      </c>
      <c r="Y15" s="52">
        <f t="shared" si="8"/>
        <v>-6000</v>
      </c>
      <c r="Z15" s="52"/>
      <c r="AA15" s="88" t="e">
        <f t="shared" si="10"/>
        <v>#DIV/0!</v>
      </c>
      <c r="AB15" s="51" t="s">
        <v>20</v>
      </c>
      <c r="AC15" s="51" t="s">
        <v>72</v>
      </c>
    </row>
    <row r="16" spans="1:30" x14ac:dyDescent="0.3">
      <c r="L16" s="89" t="s">
        <v>740</v>
      </c>
      <c r="U16" s="82" t="s">
        <v>174</v>
      </c>
      <c r="V16" s="83" t="s">
        <v>74</v>
      </c>
      <c r="W16" s="84"/>
      <c r="X16" s="85">
        <v>6000</v>
      </c>
      <c r="Y16" s="86">
        <f t="shared" si="8"/>
        <v>-6000</v>
      </c>
      <c r="Z16" s="86"/>
      <c r="AA16" s="87" t="e">
        <f t="shared" si="10"/>
        <v>#DIV/0!</v>
      </c>
      <c r="AB16" s="82" t="s">
        <v>20</v>
      </c>
      <c r="AC16" s="82" t="s">
        <v>72</v>
      </c>
    </row>
    <row r="17" spans="12:17" x14ac:dyDescent="0.3">
      <c r="L17" s="89" t="s">
        <v>741</v>
      </c>
      <c r="M17" s="90" t="s">
        <v>742</v>
      </c>
      <c r="N17" t="s">
        <v>743</v>
      </c>
      <c r="Q17" t="str">
        <f>_xlfn.CONCAT($L$17,B2,$M$17,C2,$N$17)</f>
        <v>&lt;p class="menu-item"&gt;AGUA.......................$2000&lt;/p&gt;</v>
      </c>
    </row>
    <row r="18" spans="12:17" x14ac:dyDescent="0.3">
      <c r="Q18" t="str">
        <f t="shared" ref="Q18:Q31" si="15">_xlfn.CONCAT($L$17,B3,$M$17,C3,$N$17)</f>
        <v>&lt;p class="menu-item"&gt;COCA COLA.......................$4000&lt;/p&gt;</v>
      </c>
    </row>
    <row r="19" spans="12:17" x14ac:dyDescent="0.3">
      <c r="Q19" t="str">
        <f t="shared" si="15"/>
        <v>&lt;p class="menu-item"&gt;SODA.......................$4000&lt;/p&gt;</v>
      </c>
    </row>
    <row r="20" spans="12:17" x14ac:dyDescent="0.3">
      <c r="Q20" t="str">
        <f t="shared" si="15"/>
        <v>&lt;p class="menu-item"&gt;SPRITE.......................$4000&lt;/p&gt;</v>
      </c>
    </row>
    <row r="21" spans="12:17" x14ac:dyDescent="0.3">
      <c r="Q21" t="str">
        <f t="shared" si="15"/>
        <v>&lt;p class="menu-item"&gt;SUERO ELECTROLIT FRESA-KIWI.......................$12000&lt;/p&gt;</v>
      </c>
    </row>
    <row r="22" spans="12:17" x14ac:dyDescent="0.3">
      <c r="Q22" t="str">
        <f t="shared" si="15"/>
        <v>&lt;p class="menu-item"&gt;SUERO ELECTROLIT FRESSA.......................$12000&lt;/p&gt;</v>
      </c>
    </row>
    <row r="23" spans="12:17" x14ac:dyDescent="0.3">
      <c r="Q23" t="str">
        <f t="shared" si="15"/>
        <v>&lt;p class="menu-item"&gt;SUERO ELECTROLIT JAMAICA.......................$12000&lt;/p&gt;</v>
      </c>
    </row>
    <row r="24" spans="12:17" x14ac:dyDescent="0.3">
      <c r="Q24" t="str">
        <f t="shared" si="15"/>
        <v>&lt;p class="menu-item"&gt;SUERO ELECTROLIT MORAAZUL.......................$12000&lt;/p&gt;</v>
      </c>
    </row>
    <row r="25" spans="12:17" x14ac:dyDescent="0.3">
      <c r="Q25" t="str">
        <f t="shared" si="15"/>
        <v>&lt;p class="menu-item"&gt;SUERO ELECTROLIT NARANJA-MANDARINA.......................$12000&lt;/p&gt;</v>
      </c>
    </row>
    <row r="26" spans="12:17" x14ac:dyDescent="0.3">
      <c r="Q26" t="str">
        <f t="shared" si="15"/>
        <v>&lt;p class="menu-item"&gt;SUERO ELECTROLIT UVA.......................$12000&lt;/p&gt;</v>
      </c>
    </row>
    <row r="27" spans="12:17" x14ac:dyDescent="0.3">
      <c r="Q27" t="str">
        <f t="shared" si="15"/>
        <v>&lt;p class="menu-item"&gt;.......................$&lt;/p&gt;</v>
      </c>
    </row>
    <row r="28" spans="12:17" x14ac:dyDescent="0.3">
      <c r="Q28" t="str">
        <f t="shared" si="15"/>
        <v>&lt;p class="menu-item"&gt;.......................$&lt;/p&gt;</v>
      </c>
    </row>
    <row r="29" spans="12:17" x14ac:dyDescent="0.3">
      <c r="Q29" t="str">
        <f t="shared" si="15"/>
        <v>&lt;p class="menu-item"&gt;.......................$&lt;/p&gt;</v>
      </c>
    </row>
    <row r="30" spans="12:17" x14ac:dyDescent="0.3">
      <c r="Q30" t="str">
        <f t="shared" si="15"/>
        <v>&lt;p class="menu-item"&gt;.......................$&lt;/p&gt;</v>
      </c>
    </row>
    <row r="31" spans="12:17" x14ac:dyDescent="0.3">
      <c r="Q31" t="str">
        <f t="shared" si="15"/>
        <v>&lt;p class="menu-item"&gt;.......................$&lt;/p&gt;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E443E-C495-4114-A676-B20035037704}">
  <dimension ref="A1:V2243"/>
  <sheetViews>
    <sheetView topLeftCell="M1" workbookViewId="0">
      <selection activeCell="P26" sqref="P26"/>
    </sheetView>
  </sheetViews>
  <sheetFormatPr defaultColWidth="11.5546875" defaultRowHeight="14.4" x14ac:dyDescent="0.3"/>
  <cols>
    <col min="1" max="1" width="18" bestFit="1" customWidth="1"/>
    <col min="2" max="2" width="16.109375" bestFit="1" customWidth="1"/>
    <col min="3" max="3" width="10.77734375" bestFit="1" customWidth="1"/>
    <col min="4" max="4" width="10" bestFit="1" customWidth="1"/>
    <col min="5" max="5" width="16.5546875" bestFit="1" customWidth="1"/>
    <col min="6" max="6" width="13.88671875" bestFit="1" customWidth="1"/>
    <col min="7" max="7" width="25.77734375" bestFit="1" customWidth="1"/>
    <col min="8" max="8" width="22.21875" bestFit="1" customWidth="1"/>
    <col min="9" max="9" width="18.33203125" bestFit="1" customWidth="1"/>
    <col min="10" max="10" width="10.88671875" bestFit="1" customWidth="1"/>
    <col min="11" max="11" width="22.5546875" bestFit="1" customWidth="1"/>
    <col min="12" max="12" width="19.5546875" bestFit="1" customWidth="1"/>
    <col min="13" max="13" width="17.33203125" bestFit="1" customWidth="1"/>
    <col min="14" max="14" width="14.77734375" bestFit="1" customWidth="1"/>
    <col min="15" max="15" width="17.5546875" bestFit="1" customWidth="1"/>
    <col min="16" max="16" width="9.21875" bestFit="1" customWidth="1"/>
    <col min="19" max="19" width="48.44140625" bestFit="1" customWidth="1"/>
    <col min="21" max="21" width="21" bestFit="1" customWidth="1"/>
    <col min="22" max="22" width="16.33203125" bestFit="1" customWidth="1"/>
  </cols>
  <sheetData>
    <row r="1" spans="1:22" ht="15.6" x14ac:dyDescent="0.3">
      <c r="A1" s="71" t="s">
        <v>178</v>
      </c>
      <c r="B1" s="72" t="s">
        <v>179</v>
      </c>
      <c r="C1" s="73" t="s">
        <v>180</v>
      </c>
      <c r="D1" s="74" t="s">
        <v>181</v>
      </c>
      <c r="E1" s="72" t="s">
        <v>182</v>
      </c>
      <c r="F1" s="72" t="s">
        <v>183</v>
      </c>
      <c r="G1" s="75" t="s">
        <v>184</v>
      </c>
      <c r="H1" s="75" t="s">
        <v>185</v>
      </c>
      <c r="I1" s="75" t="s">
        <v>186</v>
      </c>
      <c r="J1" s="72" t="s">
        <v>187</v>
      </c>
      <c r="K1" s="76" t="s">
        <v>188</v>
      </c>
      <c r="L1" s="76" t="s">
        <v>189</v>
      </c>
      <c r="M1" s="72" t="s">
        <v>190</v>
      </c>
      <c r="N1" s="75" t="s">
        <v>191</v>
      </c>
      <c r="O1" s="75" t="s">
        <v>192</v>
      </c>
      <c r="P1" s="75" t="s">
        <v>193</v>
      </c>
      <c r="S1" s="79" t="s">
        <v>185</v>
      </c>
      <c r="T1" s="79" t="s">
        <v>186</v>
      </c>
      <c r="U1" s="79" t="s">
        <v>184</v>
      </c>
      <c r="V1" t="s">
        <v>165</v>
      </c>
    </row>
    <row r="2" spans="1:22" x14ac:dyDescent="0.3">
      <c r="A2" t="s">
        <v>194</v>
      </c>
      <c r="B2" s="21">
        <v>1</v>
      </c>
      <c r="C2" s="77">
        <v>45385</v>
      </c>
      <c r="D2" s="78">
        <v>0.96944444444444444</v>
      </c>
      <c r="E2" s="21">
        <v>410</v>
      </c>
      <c r="F2">
        <v>1</v>
      </c>
      <c r="G2" t="str">
        <f>VLOOKUP($E2,[1]Productos!A:P,2,FALSE)</f>
        <v>BLUE LAGOON 2X1</v>
      </c>
      <c r="H2" s="21" t="str">
        <f>VLOOKUP($E2,[1]Productos!A:P,3,FALSE)</f>
        <v>PROMOCIONES</v>
      </c>
      <c r="I2" s="21" t="str">
        <f>VLOOKUP($E2,[1]Productos!A:P,4,FALSE)</f>
        <v>CÓCTELES</v>
      </c>
      <c r="K2" s="1">
        <v>17000</v>
      </c>
      <c r="L2" s="1">
        <v>17000</v>
      </c>
      <c r="M2" s="21">
        <v>5</v>
      </c>
      <c r="N2" s="21" t="e">
        <f>VLOOKUP(M2,[1]!tbl_empleados[#Data],4,0)&amp;" "&amp;VLOOKUP(M2,[1]!tbl_empleados[#Data],5,0)</f>
        <v>#REF!</v>
      </c>
      <c r="O2">
        <f t="shared" ref="O2:O3" si="0">YEAR(C2)</f>
        <v>2024</v>
      </c>
      <c r="P2" t="str">
        <f t="shared" ref="P2:P3" si="1">TEXT((C2),"mmmm")</f>
        <v>abril</v>
      </c>
      <c r="S2" t="s">
        <v>20</v>
      </c>
      <c r="T2" s="37" t="s">
        <v>25</v>
      </c>
      <c r="U2" t="s">
        <v>64</v>
      </c>
      <c r="V2">
        <v>14</v>
      </c>
    </row>
    <row r="3" spans="1:22" x14ac:dyDescent="0.3">
      <c r="A3" t="s">
        <v>194</v>
      </c>
      <c r="B3" s="21">
        <v>1</v>
      </c>
      <c r="C3" s="77">
        <v>45385</v>
      </c>
      <c r="D3" s="78">
        <v>0.96944444444444444</v>
      </c>
      <c r="E3" s="21">
        <v>413</v>
      </c>
      <c r="F3">
        <v>1</v>
      </c>
      <c r="G3" t="str">
        <f>VLOOKUP($E3,[1]Productos!A:P,2,FALSE)</f>
        <v>BLUE HAWAII 2X1</v>
      </c>
      <c r="H3" s="21" t="str">
        <f>VLOOKUP($E3,[1]Productos!A:P,3,FALSE)</f>
        <v>PROMOCIONES</v>
      </c>
      <c r="I3" s="21" t="str">
        <f>VLOOKUP($E3,[1]Productos!A:P,4,FALSE)</f>
        <v>CÓCTELES</v>
      </c>
      <c r="K3" s="1">
        <v>17000</v>
      </c>
      <c r="L3" s="1">
        <v>17000</v>
      </c>
      <c r="M3" s="21">
        <v>5</v>
      </c>
      <c r="N3" s="21" t="e">
        <f>VLOOKUP(M3,[1]!tbl_empleados[#Data],4,0)&amp;" "&amp;VLOOKUP(M3,[1]!tbl_empleados[#Data],5,0)</f>
        <v>#REF!</v>
      </c>
      <c r="O3">
        <f t="shared" si="0"/>
        <v>2024</v>
      </c>
      <c r="P3" t="str">
        <f t="shared" si="1"/>
        <v>abril</v>
      </c>
      <c r="S3" t="s">
        <v>20</v>
      </c>
      <c r="T3" s="37" t="s">
        <v>25</v>
      </c>
      <c r="U3" t="s">
        <v>63</v>
      </c>
      <c r="V3">
        <v>11</v>
      </c>
    </row>
    <row r="4" spans="1:22" x14ac:dyDescent="0.3">
      <c r="A4" t="s">
        <v>195</v>
      </c>
      <c r="B4" s="21">
        <v>17</v>
      </c>
      <c r="C4" s="77">
        <v>45386</v>
      </c>
      <c r="D4" s="78">
        <v>0.8305555555555556</v>
      </c>
      <c r="E4" s="21">
        <v>7</v>
      </c>
      <c r="F4">
        <v>1</v>
      </c>
      <c r="G4" t="str">
        <f>VLOOKUP($E4,[1]Productos!A:P,2,FALSE)</f>
        <v>GIN &amp; TONIC</v>
      </c>
      <c r="H4" s="21" t="str">
        <f>VLOOKUP($E4,[1]Productos!A:P,3,FALSE)</f>
        <v>BEBIDAS</v>
      </c>
      <c r="I4" s="21" t="str">
        <f>VLOOKUP($E4,[1]Productos!A:P,4,FALSE)</f>
        <v>CÓCTELES</v>
      </c>
      <c r="K4" s="1">
        <v>12000</v>
      </c>
      <c r="L4" s="1">
        <v>12000</v>
      </c>
      <c r="M4" s="21">
        <v>5</v>
      </c>
      <c r="N4" s="21" t="e">
        <f>VLOOKUP(M4,[1]!tbl_empleados[#Data],4,0)&amp;" "&amp;VLOOKUP(M4,[1]!tbl_empleados[#Data],5,0)</f>
        <v>#REF!</v>
      </c>
      <c r="O4">
        <f>YEAR(C4)</f>
        <v>2024</v>
      </c>
      <c r="P4" t="str">
        <f>TEXT((C4),"mmmm")</f>
        <v>abril</v>
      </c>
      <c r="S4" t="s">
        <v>20</v>
      </c>
      <c r="T4" s="37" t="s">
        <v>25</v>
      </c>
      <c r="U4" t="s">
        <v>61</v>
      </c>
      <c r="V4">
        <v>42</v>
      </c>
    </row>
    <row r="5" spans="1:22" x14ac:dyDescent="0.3">
      <c r="A5" t="s">
        <v>196</v>
      </c>
      <c r="B5" s="21">
        <v>17</v>
      </c>
      <c r="C5" s="77">
        <v>45386</v>
      </c>
      <c r="D5" s="78">
        <v>0.88402777777777775</v>
      </c>
      <c r="E5" s="21">
        <v>42</v>
      </c>
      <c r="F5">
        <v>2</v>
      </c>
      <c r="G5" t="str">
        <f>VLOOKUP($E5,[1]Productos!A:P,2,FALSE)</f>
        <v>CLUB COLOMBIA</v>
      </c>
      <c r="H5" s="21" t="str">
        <f>VLOOKUP($E5,[1]Productos!A:P,3,FALSE)</f>
        <v>BEBIDAS</v>
      </c>
      <c r="I5" s="21" t="str">
        <f>VLOOKUP($E5,[1]Productos!A:P,4,FALSE)</f>
        <v>CERVEZAS</v>
      </c>
      <c r="K5" s="1">
        <v>5000</v>
      </c>
      <c r="L5" s="1">
        <v>10000</v>
      </c>
      <c r="M5" s="21">
        <v>5</v>
      </c>
      <c r="N5" s="21" t="e">
        <f>VLOOKUP(M5,[1]!tbl_empleados[#Data],4,0)&amp;" "&amp;VLOOKUP(M5,[1]!tbl_empleados[#Data],5,0)</f>
        <v>#REF!</v>
      </c>
      <c r="O5">
        <f>YEAR(C5)</f>
        <v>2024</v>
      </c>
      <c r="P5" t="str">
        <f>TEXT((C5),"mmmm")</f>
        <v>abril</v>
      </c>
      <c r="S5" t="s">
        <v>20</v>
      </c>
      <c r="T5" s="37" t="s">
        <v>25</v>
      </c>
      <c r="U5" t="s">
        <v>66</v>
      </c>
      <c r="V5">
        <v>73</v>
      </c>
    </row>
    <row r="6" spans="1:22" x14ac:dyDescent="0.3">
      <c r="A6" t="s">
        <v>197</v>
      </c>
      <c r="B6" s="21">
        <v>17</v>
      </c>
      <c r="C6" s="77">
        <v>45386</v>
      </c>
      <c r="D6" s="78">
        <v>0.91388888888888886</v>
      </c>
      <c r="E6" s="21">
        <v>42</v>
      </c>
      <c r="F6">
        <v>1</v>
      </c>
      <c r="G6" t="str">
        <f>VLOOKUP($E6,[1]Productos!A:P,2,FALSE)</f>
        <v>CLUB COLOMBIA</v>
      </c>
      <c r="H6" s="21" t="str">
        <f>VLOOKUP($E6,[1]Productos!A:P,3,FALSE)</f>
        <v>BEBIDAS</v>
      </c>
      <c r="I6" s="21" t="str">
        <f>VLOOKUP($E6,[1]Productos!A:P,4,FALSE)</f>
        <v>CERVEZAS</v>
      </c>
      <c r="K6" s="1">
        <v>5000</v>
      </c>
      <c r="L6" s="1">
        <v>5000</v>
      </c>
      <c r="M6" s="21">
        <v>5</v>
      </c>
      <c r="N6" s="21" t="e">
        <f>VLOOKUP(M6,[1]!tbl_empleados[#Data],4,0)&amp;" "&amp;VLOOKUP(M6,[1]!tbl_empleados[#Data],5,0)</f>
        <v>#REF!</v>
      </c>
      <c r="O6">
        <f>YEAR(C6)</f>
        <v>2024</v>
      </c>
      <c r="P6" t="str">
        <f>TEXT((C6),"mmmm")</f>
        <v>abril</v>
      </c>
      <c r="S6" t="s">
        <v>33</v>
      </c>
      <c r="V6">
        <v>140</v>
      </c>
    </row>
    <row r="7" spans="1:22" x14ac:dyDescent="0.3">
      <c r="A7" t="s">
        <v>198</v>
      </c>
      <c r="B7" s="21">
        <v>17</v>
      </c>
      <c r="C7" s="77">
        <v>45386</v>
      </c>
      <c r="D7" s="78">
        <v>0.92847222222222225</v>
      </c>
      <c r="E7" s="21">
        <v>15</v>
      </c>
      <c r="F7">
        <v>1</v>
      </c>
      <c r="G7" t="str">
        <f>VLOOKUP($E7,[1]Productos!A:P,2,FALSE)</f>
        <v>MARACUYÁ</v>
      </c>
      <c r="H7" s="21" t="str">
        <f>VLOOKUP($E7,[1]Productos!A:P,3,FALSE)</f>
        <v>BEBIDAS</v>
      </c>
      <c r="I7" s="21" t="str">
        <f>VLOOKUP($E7,[1]Productos!A:P,4,FALSE)</f>
        <v>SODAS SABORIZADAS</v>
      </c>
      <c r="K7" s="1">
        <v>12000</v>
      </c>
      <c r="L7" s="1">
        <v>12000</v>
      </c>
      <c r="M7" s="21">
        <v>5</v>
      </c>
      <c r="N7" s="21" t="e">
        <f>VLOOKUP(M7,[1]!tbl_empleados[#Data],4,0)&amp;" "&amp;VLOOKUP(M7,[1]!tbl_empleados[#Data],5,0)</f>
        <v>#REF!</v>
      </c>
      <c r="O7">
        <f t="shared" ref="O7:O9" si="2">YEAR(C7)</f>
        <v>2024</v>
      </c>
      <c r="P7" t="str">
        <f t="shared" ref="P7:P9" si="3">TEXT((C7),"mmmm")</f>
        <v>abril</v>
      </c>
    </row>
    <row r="8" spans="1:22" x14ac:dyDescent="0.3">
      <c r="A8" t="s">
        <v>199</v>
      </c>
      <c r="B8" s="21">
        <v>17</v>
      </c>
      <c r="C8" s="77">
        <v>45387</v>
      </c>
      <c r="D8" s="78">
        <v>0.81041666666666667</v>
      </c>
      <c r="E8" s="21">
        <v>31</v>
      </c>
      <c r="F8">
        <v>3</v>
      </c>
      <c r="G8" t="str">
        <f>VLOOKUP($E8,[1]Productos!A:P,2,FALSE)</f>
        <v>COCA COLA</v>
      </c>
      <c r="H8" s="21" t="str">
        <f>VLOOKUP($E8,[1]Productos!A:P,3,FALSE)</f>
        <v>BEBIDAS</v>
      </c>
      <c r="I8" s="21" t="str">
        <f>VLOOKUP($E8,[1]Productos!A:P,4,FALSE)</f>
        <v>OTROS</v>
      </c>
      <c r="K8" s="1">
        <v>4000</v>
      </c>
      <c r="L8" s="1">
        <v>12000</v>
      </c>
      <c r="M8" s="21">
        <v>5</v>
      </c>
      <c r="N8" s="21" t="e">
        <f>VLOOKUP(M8,[1]!tbl_empleados[#Data],4,0)&amp;" "&amp;VLOOKUP(M8,[1]!tbl_empleados[#Data],5,0)</f>
        <v>#REF!</v>
      </c>
      <c r="O8">
        <f t="shared" si="2"/>
        <v>2024</v>
      </c>
      <c r="P8" t="str">
        <f t="shared" si="3"/>
        <v>abril</v>
      </c>
    </row>
    <row r="9" spans="1:22" x14ac:dyDescent="0.3">
      <c r="A9" t="s">
        <v>199</v>
      </c>
      <c r="B9" s="21">
        <v>17</v>
      </c>
      <c r="C9" s="77">
        <v>45387</v>
      </c>
      <c r="D9" s="78">
        <v>0.81041666666666667</v>
      </c>
      <c r="E9" s="21">
        <v>29</v>
      </c>
      <c r="F9">
        <v>1</v>
      </c>
      <c r="G9" t="str">
        <f>VLOOKUP($E9,[1]Productos!A:P,2,FALSE)</f>
        <v>AGUA</v>
      </c>
      <c r="H9" s="21" t="str">
        <f>VLOOKUP($E9,[1]Productos!A:P,3,FALSE)</f>
        <v>BEBIDAS</v>
      </c>
      <c r="I9" s="21" t="str">
        <f>VLOOKUP($E9,[1]Productos!A:P,4,FALSE)</f>
        <v>OTROS</v>
      </c>
      <c r="K9" s="1">
        <v>2000</v>
      </c>
      <c r="L9" s="1">
        <v>2000</v>
      </c>
      <c r="M9" s="21">
        <v>5</v>
      </c>
      <c r="N9" s="21" t="e">
        <f>VLOOKUP(M9,[1]!tbl_empleados[#Data],4,0)&amp;" "&amp;VLOOKUP(M9,[1]!tbl_empleados[#Data],5,0)</f>
        <v>#REF!</v>
      </c>
      <c r="O9">
        <f t="shared" si="2"/>
        <v>2024</v>
      </c>
      <c r="P9" t="str">
        <f t="shared" si="3"/>
        <v>abril</v>
      </c>
    </row>
    <row r="10" spans="1:22" x14ac:dyDescent="0.3">
      <c r="A10" t="s">
        <v>200</v>
      </c>
      <c r="B10" s="21">
        <v>17</v>
      </c>
      <c r="C10" s="77">
        <v>45387</v>
      </c>
      <c r="D10" s="78">
        <v>0.87916666666666676</v>
      </c>
      <c r="E10" s="21">
        <v>31</v>
      </c>
      <c r="F10">
        <v>1</v>
      </c>
      <c r="G10" t="str">
        <f>VLOOKUP($E10,[1]Productos!A:P,2,FALSE)</f>
        <v>COCA COLA</v>
      </c>
      <c r="H10" s="21" t="str">
        <f>VLOOKUP($E10,[1]Productos!A:P,3,FALSE)</f>
        <v>BEBIDAS</v>
      </c>
      <c r="I10" s="21" t="str">
        <f>VLOOKUP($E10,[1]Productos!A:P,4,FALSE)</f>
        <v>OTROS</v>
      </c>
      <c r="K10" s="1">
        <v>4000</v>
      </c>
      <c r="L10" s="1">
        <v>4000</v>
      </c>
      <c r="M10" s="21">
        <v>5</v>
      </c>
      <c r="N10" s="21" t="e">
        <f>VLOOKUP(M10,[1]!tbl_empleados[#Data],4,0)&amp;" "&amp;VLOOKUP(M10,[1]!tbl_empleados[#Data],5,0)</f>
        <v>#REF!</v>
      </c>
      <c r="O10">
        <f>YEAR(C10)</f>
        <v>2024</v>
      </c>
      <c r="P10" t="str">
        <f>TEXT((C10),"mmmm")</f>
        <v>abril</v>
      </c>
    </row>
    <row r="11" spans="1:22" x14ac:dyDescent="0.3">
      <c r="A11" t="s">
        <v>201</v>
      </c>
      <c r="B11" s="21">
        <v>2</v>
      </c>
      <c r="C11" s="77">
        <v>45387</v>
      </c>
      <c r="D11" s="78">
        <v>0.85972222222222217</v>
      </c>
      <c r="E11" s="21">
        <v>13</v>
      </c>
      <c r="F11">
        <v>2</v>
      </c>
      <c r="G11" t="str">
        <f>VLOOKUP($E11,[1]Productos!A:P,2,FALSE)</f>
        <v>BLUE HAWAII</v>
      </c>
      <c r="H11" s="21" t="str">
        <f>VLOOKUP($E11,[1]Productos!A:P,3,FALSE)</f>
        <v>BEBIDAS</v>
      </c>
      <c r="I11" s="21" t="str">
        <f>VLOOKUP($E11,[1]Productos!A:P,4,FALSE)</f>
        <v>CÓCTELES</v>
      </c>
      <c r="K11" s="1">
        <v>17000</v>
      </c>
      <c r="L11" s="1">
        <v>34000</v>
      </c>
      <c r="M11" s="21">
        <v>5</v>
      </c>
      <c r="N11" s="21" t="e">
        <f>VLOOKUP(M11,[1]!tbl_empleados[#Data],4,0)&amp;" "&amp;VLOOKUP(M11,[1]!tbl_empleados[#Data],5,0)</f>
        <v>#REF!</v>
      </c>
      <c r="O11">
        <f t="shared" ref="O11:O13" si="4">YEAR(C11)</f>
        <v>2024</v>
      </c>
      <c r="P11" t="str">
        <f t="shared" ref="P11:P13" si="5">TEXT((C11),"mmmm")</f>
        <v>abril</v>
      </c>
    </row>
    <row r="12" spans="1:22" x14ac:dyDescent="0.3">
      <c r="A12" t="s">
        <v>201</v>
      </c>
      <c r="B12" s="21">
        <v>2</v>
      </c>
      <c r="C12" s="77">
        <v>45387</v>
      </c>
      <c r="D12" s="78">
        <v>0.8847222222222223</v>
      </c>
      <c r="E12" s="21">
        <v>4</v>
      </c>
      <c r="F12">
        <v>1</v>
      </c>
      <c r="G12" t="str">
        <f>VLOOKUP($E12,[1]Productos!A:P,2,FALSE)</f>
        <v>MARGARITA MARACUYA</v>
      </c>
      <c r="H12" s="21" t="str">
        <f>VLOOKUP($E12,[1]Productos!A:P,3,FALSE)</f>
        <v>BEBIDAS</v>
      </c>
      <c r="I12" s="21" t="str">
        <f>VLOOKUP($E12,[1]Productos!A:P,4,FALSE)</f>
        <v>CÓCTELES</v>
      </c>
      <c r="K12" s="1">
        <v>16000</v>
      </c>
      <c r="L12" s="1">
        <v>16000</v>
      </c>
      <c r="M12" s="21">
        <v>5</v>
      </c>
      <c r="N12" s="21" t="e">
        <f>VLOOKUP(M12,[1]!tbl_empleados[#Data],4,0)&amp;" "&amp;VLOOKUP(M12,[1]!tbl_empleados[#Data],5,0)</f>
        <v>#REF!</v>
      </c>
      <c r="O12">
        <f t="shared" si="4"/>
        <v>2024</v>
      </c>
      <c r="P12" t="str">
        <f t="shared" si="5"/>
        <v>abril</v>
      </c>
    </row>
    <row r="13" spans="1:22" x14ac:dyDescent="0.3">
      <c r="A13" t="s">
        <v>201</v>
      </c>
      <c r="B13" s="21">
        <v>2</v>
      </c>
      <c r="C13" s="77">
        <v>45387</v>
      </c>
      <c r="D13" s="78">
        <v>0.8847222222222223</v>
      </c>
      <c r="E13" s="21">
        <v>12</v>
      </c>
      <c r="F13">
        <v>1</v>
      </c>
      <c r="G13" t="str">
        <f>VLOOKUP($E13,[1]Productos!A:P,2,FALSE)</f>
        <v>CAIPIROSKA</v>
      </c>
      <c r="H13" s="21" t="str">
        <f>VLOOKUP($E13,[1]Productos!A:P,3,FALSE)</f>
        <v>BEBIDAS</v>
      </c>
      <c r="I13" s="21" t="str">
        <f>VLOOKUP($E13,[1]Productos!A:P,4,FALSE)</f>
        <v>CÓCTELES</v>
      </c>
      <c r="K13" s="1">
        <v>10000</v>
      </c>
      <c r="L13" s="1">
        <v>10000</v>
      </c>
      <c r="M13" s="21">
        <v>5</v>
      </c>
      <c r="N13" s="21" t="e">
        <f>VLOOKUP(M13,[1]!tbl_empleados[#Data],4,0)&amp;" "&amp;VLOOKUP(M13,[1]!tbl_empleados[#Data],5,0)</f>
        <v>#REF!</v>
      </c>
      <c r="O13">
        <f t="shared" si="4"/>
        <v>2024</v>
      </c>
      <c r="P13" t="str">
        <f t="shared" si="5"/>
        <v>abril</v>
      </c>
    </row>
    <row r="14" spans="1:22" x14ac:dyDescent="0.3">
      <c r="A14" t="s">
        <v>202</v>
      </c>
      <c r="B14" s="21">
        <v>20</v>
      </c>
      <c r="C14" s="77">
        <v>45387</v>
      </c>
      <c r="D14" s="78">
        <v>0.90277777777777779</v>
      </c>
      <c r="E14" s="21">
        <v>38</v>
      </c>
      <c r="F14">
        <v>4</v>
      </c>
      <c r="G14" t="str">
        <f>VLOOKUP($E14,[1]Productos!A:P,2,FALSE)</f>
        <v>COSTEÑITA</v>
      </c>
      <c r="H14" s="21" t="str">
        <f>VLOOKUP($E14,[1]Productos!A:P,3,FALSE)</f>
        <v>BEBIDAS</v>
      </c>
      <c r="I14" s="21" t="str">
        <f>VLOOKUP($E14,[1]Productos!A:P,4,FALSE)</f>
        <v>CERVEZAS</v>
      </c>
      <c r="K14" s="1">
        <v>3000</v>
      </c>
      <c r="L14" s="1">
        <v>12000</v>
      </c>
      <c r="M14" s="21">
        <v>5</v>
      </c>
      <c r="N14" s="21" t="e">
        <f>VLOOKUP(M14,[1]!tbl_empleados[#Data],4,0)&amp;" "&amp;VLOOKUP(M14,[1]!tbl_empleados[#Data],5,0)</f>
        <v>#REF!</v>
      </c>
      <c r="O14">
        <f>YEAR(C14)</f>
        <v>2024</v>
      </c>
      <c r="P14" t="str">
        <f>TEXT((C14),"mmmm")</f>
        <v>abril</v>
      </c>
    </row>
    <row r="15" spans="1:22" x14ac:dyDescent="0.3">
      <c r="A15" t="s">
        <v>203</v>
      </c>
      <c r="B15" s="21">
        <v>3</v>
      </c>
      <c r="C15" s="77">
        <v>45387</v>
      </c>
      <c r="D15" s="78">
        <v>0.88680555555555562</v>
      </c>
      <c r="E15" s="21">
        <v>90</v>
      </c>
      <c r="F15">
        <v>1</v>
      </c>
      <c r="G15" t="str">
        <f>VLOOKUP($E15,[1]Productos!A:P,2,FALSE)</f>
        <v>SHOT OLD PARR 12 AÑOS</v>
      </c>
      <c r="H15" s="21" t="str">
        <f>VLOOKUP($E15,[1]Productos!A:P,3,FALSE)</f>
        <v>LICORES</v>
      </c>
      <c r="I15" s="21" t="str">
        <f>VLOOKUP($E15,[1]Productos!A:P,4,FALSE)</f>
        <v>WHISKY</v>
      </c>
      <c r="K15" s="1">
        <v>17000</v>
      </c>
      <c r="L15" s="1">
        <v>17000</v>
      </c>
      <c r="M15" s="21">
        <v>5</v>
      </c>
      <c r="N15" s="21" t="e">
        <f>VLOOKUP(M15,[1]!tbl_empleados[#Data],4,0)&amp;" "&amp;VLOOKUP(M15,[1]!tbl_empleados[#Data],5,0)</f>
        <v>#REF!</v>
      </c>
      <c r="O15">
        <f t="shared" ref="O15:O55" si="6">YEAR(C15)</f>
        <v>2024</v>
      </c>
      <c r="P15" t="str">
        <f t="shared" ref="P15:P55" si="7">TEXT((C15),"mmmm")</f>
        <v>abril</v>
      </c>
    </row>
    <row r="16" spans="1:22" x14ac:dyDescent="0.3">
      <c r="A16" t="s">
        <v>203</v>
      </c>
      <c r="B16" s="21">
        <v>3</v>
      </c>
      <c r="C16" s="77">
        <v>45387</v>
      </c>
      <c r="D16" s="78">
        <v>0.9458333333333333</v>
      </c>
      <c r="E16" s="21">
        <v>90</v>
      </c>
      <c r="F16">
        <v>1</v>
      </c>
      <c r="G16" t="str">
        <f>VLOOKUP($E16,[1]Productos!A:P,2,FALSE)</f>
        <v>SHOT OLD PARR 12 AÑOS</v>
      </c>
      <c r="H16" s="21" t="str">
        <f>VLOOKUP($E16,[1]Productos!A:P,3,FALSE)</f>
        <v>LICORES</v>
      </c>
      <c r="I16" s="21" t="str">
        <f>VLOOKUP($E16,[1]Productos!A:P,4,FALSE)</f>
        <v>WHISKY</v>
      </c>
      <c r="K16" s="1">
        <v>17000</v>
      </c>
      <c r="L16" s="1">
        <v>17000</v>
      </c>
      <c r="M16" s="21">
        <v>5</v>
      </c>
      <c r="N16" s="21" t="e">
        <f>VLOOKUP(M16,[1]!tbl_empleados[#Data],4,0)&amp;" "&amp;VLOOKUP(M16,[1]!tbl_empleados[#Data],5,0)</f>
        <v>#REF!</v>
      </c>
      <c r="O16">
        <f t="shared" si="6"/>
        <v>2024</v>
      </c>
      <c r="P16" t="str">
        <f t="shared" si="7"/>
        <v>abril</v>
      </c>
    </row>
    <row r="17" spans="1:16" x14ac:dyDescent="0.3">
      <c r="A17" t="s">
        <v>204</v>
      </c>
      <c r="B17" s="21">
        <v>5</v>
      </c>
      <c r="C17" s="77">
        <v>45387</v>
      </c>
      <c r="D17" s="78">
        <v>0.84930555555555554</v>
      </c>
      <c r="E17" s="21">
        <v>52</v>
      </c>
      <c r="F17">
        <v>1</v>
      </c>
      <c r="G17" t="str">
        <f>VLOOKUP($E17,[1]Productos!A:P,2,FALSE)</f>
        <v>AGUARDIENTE SIN AZUCAR (LIMOSINA TAPA AZUL)</v>
      </c>
      <c r="H17" s="21" t="str">
        <f>VLOOKUP($E17,[1]Productos!A:P,3,FALSE)</f>
        <v>LICORES</v>
      </c>
      <c r="I17" s="21" t="str">
        <f>VLOOKUP($E17,[1]Productos!A:P,4,FALSE)</f>
        <v>AGUARDIENTE</v>
      </c>
      <c r="K17" s="1">
        <v>95000</v>
      </c>
      <c r="L17" s="1">
        <v>95000</v>
      </c>
      <c r="M17" s="21">
        <v>5</v>
      </c>
      <c r="N17" s="21" t="e">
        <f>VLOOKUP(M17,[1]!tbl_empleados[#Data],4,0)&amp;" "&amp;VLOOKUP(M17,[1]!tbl_empleados[#Data],5,0)</f>
        <v>#REF!</v>
      </c>
      <c r="O17">
        <f t="shared" si="6"/>
        <v>2024</v>
      </c>
      <c r="P17" t="str">
        <f t="shared" si="7"/>
        <v>abril</v>
      </c>
    </row>
    <row r="18" spans="1:16" x14ac:dyDescent="0.3">
      <c r="A18" t="s">
        <v>204</v>
      </c>
      <c r="B18" s="21">
        <v>5</v>
      </c>
      <c r="C18" s="77">
        <v>45387</v>
      </c>
      <c r="D18" s="78">
        <v>0.90347222222222223</v>
      </c>
      <c r="E18" s="21">
        <v>29</v>
      </c>
      <c r="F18">
        <v>1</v>
      </c>
      <c r="G18" t="str">
        <f>VLOOKUP($E18,[1]Productos!A:P,2,FALSE)</f>
        <v>AGUA</v>
      </c>
      <c r="H18" s="21" t="str">
        <f>VLOOKUP($E18,[1]Productos!A:P,3,FALSE)</f>
        <v>BEBIDAS</v>
      </c>
      <c r="I18" s="21" t="str">
        <f>VLOOKUP($E18,[1]Productos!A:P,4,FALSE)</f>
        <v>OTROS</v>
      </c>
      <c r="K18" s="1">
        <v>2000</v>
      </c>
      <c r="L18" s="1">
        <v>2000</v>
      </c>
      <c r="M18" s="21">
        <v>5</v>
      </c>
      <c r="N18" s="21" t="e">
        <f>VLOOKUP(M18,[1]!tbl_empleados[#Data],4,0)&amp;" "&amp;VLOOKUP(M18,[1]!tbl_empleados[#Data],5,0)</f>
        <v>#REF!</v>
      </c>
      <c r="O18">
        <f t="shared" si="6"/>
        <v>2024</v>
      </c>
      <c r="P18" t="str">
        <f t="shared" si="7"/>
        <v>abril</v>
      </c>
    </row>
    <row r="19" spans="1:16" x14ac:dyDescent="0.3">
      <c r="A19" t="s">
        <v>204</v>
      </c>
      <c r="B19" s="21">
        <v>5</v>
      </c>
      <c r="C19" s="77">
        <v>45387</v>
      </c>
      <c r="D19" s="78">
        <v>0.92083333333333339</v>
      </c>
      <c r="E19" s="21">
        <v>38</v>
      </c>
      <c r="F19">
        <v>1</v>
      </c>
      <c r="G19" t="str">
        <f>VLOOKUP($E19,[1]Productos!A:P,2,FALSE)</f>
        <v>COSTEÑITA</v>
      </c>
      <c r="H19" s="21" t="str">
        <f>VLOOKUP($E19,[1]Productos!A:P,3,FALSE)</f>
        <v>BEBIDAS</v>
      </c>
      <c r="I19" s="21" t="str">
        <f>VLOOKUP($E19,[1]Productos!A:P,4,FALSE)</f>
        <v>CERVEZAS</v>
      </c>
      <c r="K19" s="1">
        <v>3000</v>
      </c>
      <c r="L19" s="1">
        <v>3000</v>
      </c>
      <c r="M19" s="21">
        <v>5</v>
      </c>
      <c r="N19" s="21" t="e">
        <f>VLOOKUP(M19,[1]!tbl_empleados[#Data],4,0)&amp;" "&amp;VLOOKUP(M19,[1]!tbl_empleados[#Data],5,0)</f>
        <v>#REF!</v>
      </c>
      <c r="O19">
        <f t="shared" si="6"/>
        <v>2024</v>
      </c>
      <c r="P19" t="str">
        <f t="shared" si="7"/>
        <v>abril</v>
      </c>
    </row>
    <row r="20" spans="1:16" x14ac:dyDescent="0.3">
      <c r="A20" t="s">
        <v>204</v>
      </c>
      <c r="B20" s="21">
        <v>5</v>
      </c>
      <c r="C20" s="77">
        <v>45387</v>
      </c>
      <c r="D20" s="78">
        <v>0.92083333333333339</v>
      </c>
      <c r="E20" s="21">
        <v>47</v>
      </c>
      <c r="F20">
        <v>1</v>
      </c>
      <c r="G20" t="str">
        <f>VLOOKUP($E20,[1]Productos!A:P,2,FALSE)</f>
        <v>MICHELADA</v>
      </c>
      <c r="H20" s="21" t="str">
        <f>VLOOKUP($E20,[1]Productos!A:P,3,FALSE)</f>
        <v>BEBIDAS</v>
      </c>
      <c r="I20" s="21" t="str">
        <f>VLOOKUP($E20,[1]Productos!A:P,4,FALSE)</f>
        <v>CERVEZAS</v>
      </c>
      <c r="K20" s="1">
        <v>2000</v>
      </c>
      <c r="L20" s="1">
        <v>2000</v>
      </c>
      <c r="M20" s="21">
        <v>5</v>
      </c>
      <c r="N20" s="21" t="e">
        <f>VLOOKUP(M20,[1]!tbl_empleados[#Data],4,0)&amp;" "&amp;VLOOKUP(M20,[1]!tbl_empleados[#Data],5,0)</f>
        <v>#REF!</v>
      </c>
      <c r="O20">
        <f t="shared" si="6"/>
        <v>2024</v>
      </c>
      <c r="P20" t="str">
        <f t="shared" si="7"/>
        <v>abril</v>
      </c>
    </row>
    <row r="21" spans="1:16" x14ac:dyDescent="0.3">
      <c r="A21" t="s">
        <v>204</v>
      </c>
      <c r="B21" s="21">
        <v>5</v>
      </c>
      <c r="C21" s="77">
        <v>45387</v>
      </c>
      <c r="D21" s="78">
        <v>0.94305555555555554</v>
      </c>
      <c r="E21" s="21">
        <v>52</v>
      </c>
      <c r="F21">
        <v>1</v>
      </c>
      <c r="G21" t="str">
        <f>VLOOKUP($E21,[1]Productos!A:P,2,FALSE)</f>
        <v>AGUARDIENTE SIN AZUCAR (LIMOSINA TAPA AZUL)</v>
      </c>
      <c r="H21" s="21" t="str">
        <f>VLOOKUP($E21,[1]Productos!A:P,3,FALSE)</f>
        <v>LICORES</v>
      </c>
      <c r="I21" s="21" t="str">
        <f>VLOOKUP($E21,[1]Productos!A:P,4,FALSE)</f>
        <v>AGUARDIENTE</v>
      </c>
      <c r="K21" s="1">
        <v>95000</v>
      </c>
      <c r="L21" s="1">
        <v>95000</v>
      </c>
      <c r="M21" s="21">
        <v>5</v>
      </c>
      <c r="N21" s="21" t="e">
        <f>VLOOKUP(M21,[1]!tbl_empleados[#Data],4,0)&amp;" "&amp;VLOOKUP(M21,[1]!tbl_empleados[#Data],5,0)</f>
        <v>#REF!</v>
      </c>
      <c r="O21">
        <f t="shared" si="6"/>
        <v>2024</v>
      </c>
      <c r="P21" t="str">
        <f t="shared" si="7"/>
        <v>abril</v>
      </c>
    </row>
    <row r="22" spans="1:16" x14ac:dyDescent="0.3">
      <c r="A22" t="s">
        <v>204</v>
      </c>
      <c r="B22" s="21">
        <v>5</v>
      </c>
      <c r="C22" s="77">
        <v>45387</v>
      </c>
      <c r="D22" s="78">
        <v>0.97569444444444453</v>
      </c>
      <c r="E22" s="21">
        <v>23</v>
      </c>
      <c r="F22">
        <v>1</v>
      </c>
      <c r="G22" t="str">
        <f>VLOOKUP($E22,[1]Productos!A:P,2,FALSE)</f>
        <v>CEREZADA</v>
      </c>
      <c r="H22" s="21" t="str">
        <f>VLOOKUP($E22,[1]Productos!A:P,3,FALSE)</f>
        <v>BEBIDAS</v>
      </c>
      <c r="I22" s="21" t="str">
        <f>VLOOKUP($E22,[1]Productos!A:P,4,FALSE)</f>
        <v>LIMONADAS</v>
      </c>
      <c r="K22" s="1">
        <v>6000</v>
      </c>
      <c r="L22" s="1">
        <v>6000</v>
      </c>
      <c r="M22" s="21">
        <v>5</v>
      </c>
      <c r="N22" s="21" t="e">
        <f>VLOOKUP(M22,[1]!tbl_empleados[#Data],4,0)&amp;" "&amp;VLOOKUP(M22,[1]!tbl_empleados[#Data],5,0)</f>
        <v>#REF!</v>
      </c>
      <c r="O22">
        <f t="shared" si="6"/>
        <v>2024</v>
      </c>
      <c r="P22" t="str">
        <f t="shared" si="7"/>
        <v>abril</v>
      </c>
    </row>
    <row r="23" spans="1:16" x14ac:dyDescent="0.3">
      <c r="A23" t="s">
        <v>204</v>
      </c>
      <c r="B23" s="21">
        <v>5</v>
      </c>
      <c r="C23" s="77">
        <v>45387</v>
      </c>
      <c r="D23" s="78">
        <v>0.97986111111111107</v>
      </c>
      <c r="E23" s="21">
        <v>38</v>
      </c>
      <c r="F23">
        <v>1</v>
      </c>
      <c r="G23" t="str">
        <f>VLOOKUP($E23,[1]Productos!A:P,2,FALSE)</f>
        <v>COSTEÑITA</v>
      </c>
      <c r="H23" s="21" t="str">
        <f>VLOOKUP($E23,[1]Productos!A:P,3,FALSE)</f>
        <v>BEBIDAS</v>
      </c>
      <c r="I23" s="21" t="str">
        <f>VLOOKUP($E23,[1]Productos!A:P,4,FALSE)</f>
        <v>CERVEZAS</v>
      </c>
      <c r="K23" s="1">
        <v>3000</v>
      </c>
      <c r="L23" s="1">
        <v>3000</v>
      </c>
      <c r="M23" s="21">
        <v>5</v>
      </c>
      <c r="N23" s="21" t="e">
        <f>VLOOKUP(M23,[1]!tbl_empleados[#Data],4,0)&amp;" "&amp;VLOOKUP(M23,[1]!tbl_empleados[#Data],5,0)</f>
        <v>#REF!</v>
      </c>
      <c r="O23">
        <f t="shared" si="6"/>
        <v>2024</v>
      </c>
      <c r="P23" t="str">
        <f t="shared" si="7"/>
        <v>abril</v>
      </c>
    </row>
    <row r="24" spans="1:16" x14ac:dyDescent="0.3">
      <c r="A24" t="s">
        <v>204</v>
      </c>
      <c r="B24" s="21">
        <v>5</v>
      </c>
      <c r="C24" s="77">
        <v>45387</v>
      </c>
      <c r="D24" s="78">
        <v>0.97986111111111107</v>
      </c>
      <c r="E24" s="21">
        <v>47</v>
      </c>
      <c r="F24">
        <v>1</v>
      </c>
      <c r="G24" t="str">
        <f>VLOOKUP($E24,[1]Productos!A:P,2,FALSE)</f>
        <v>MICHELADA</v>
      </c>
      <c r="H24" s="21" t="str">
        <f>VLOOKUP($E24,[1]Productos!A:P,3,FALSE)</f>
        <v>BEBIDAS</v>
      </c>
      <c r="I24" s="21" t="str">
        <f>VLOOKUP($E24,[1]Productos!A:P,4,FALSE)</f>
        <v>CERVEZAS</v>
      </c>
      <c r="K24" s="1">
        <v>2000</v>
      </c>
      <c r="L24" s="1">
        <v>2000</v>
      </c>
      <c r="M24" s="21">
        <v>5</v>
      </c>
      <c r="N24" s="21" t="e">
        <f>VLOOKUP(M24,[1]!tbl_empleados[#Data],4,0)&amp;" "&amp;VLOOKUP(M24,[1]!tbl_empleados[#Data],5,0)</f>
        <v>#REF!</v>
      </c>
      <c r="O24">
        <f t="shared" si="6"/>
        <v>2024</v>
      </c>
      <c r="P24" t="str">
        <f t="shared" si="7"/>
        <v>abril</v>
      </c>
    </row>
    <row r="25" spans="1:16" x14ac:dyDescent="0.3">
      <c r="A25" t="s">
        <v>205</v>
      </c>
      <c r="B25" s="21">
        <v>6</v>
      </c>
      <c r="C25" s="77">
        <v>45387</v>
      </c>
      <c r="D25" s="78">
        <v>0.89374999999999993</v>
      </c>
      <c r="E25" s="21">
        <v>44</v>
      </c>
      <c r="F25">
        <v>2</v>
      </c>
      <c r="G25" t="str">
        <f>VLOOKUP($E25,[1]Productos!A:P,2,FALSE)</f>
        <v>HEINEKEN</v>
      </c>
      <c r="H25" s="21" t="str">
        <f>VLOOKUP($E25,[1]Productos!A:P,3,FALSE)</f>
        <v>BEBIDAS</v>
      </c>
      <c r="I25" s="21" t="str">
        <f>VLOOKUP($E25,[1]Productos!A:P,4,FALSE)</f>
        <v>CERVEZAS</v>
      </c>
      <c r="K25" s="1">
        <v>4000</v>
      </c>
      <c r="L25" s="1">
        <v>8000</v>
      </c>
      <c r="M25" s="21">
        <v>5</v>
      </c>
      <c r="N25" s="21" t="e">
        <f>VLOOKUP(M25,[1]!tbl_empleados[#Data],4,0)&amp;" "&amp;VLOOKUP(M25,[1]!tbl_empleados[#Data],5,0)</f>
        <v>#REF!</v>
      </c>
      <c r="O25">
        <f t="shared" si="6"/>
        <v>2024</v>
      </c>
      <c r="P25" t="str">
        <f t="shared" si="7"/>
        <v>abril</v>
      </c>
    </row>
    <row r="26" spans="1:16" x14ac:dyDescent="0.3">
      <c r="A26" t="s">
        <v>205</v>
      </c>
      <c r="B26" s="21">
        <v>6</v>
      </c>
      <c r="C26" s="77">
        <v>45387</v>
      </c>
      <c r="D26" s="78">
        <v>0.89444444444444438</v>
      </c>
      <c r="E26" s="21">
        <v>47</v>
      </c>
      <c r="F26">
        <v>2</v>
      </c>
      <c r="G26" t="str">
        <f>VLOOKUP($E26,[1]Productos!A:P,2,FALSE)</f>
        <v>MICHELADA</v>
      </c>
      <c r="H26" s="21" t="str">
        <f>VLOOKUP($E26,[1]Productos!A:P,3,FALSE)</f>
        <v>BEBIDAS</v>
      </c>
      <c r="I26" s="21" t="str">
        <f>VLOOKUP($E26,[1]Productos!A:P,4,FALSE)</f>
        <v>CERVEZAS</v>
      </c>
      <c r="K26" s="1">
        <v>2000</v>
      </c>
      <c r="L26" s="1">
        <v>4000</v>
      </c>
      <c r="M26" s="21">
        <v>5</v>
      </c>
      <c r="N26" s="21" t="e">
        <f>VLOOKUP(M26,[1]!tbl_empleados[#Data],4,0)&amp;" "&amp;VLOOKUP(M26,[1]!tbl_empleados[#Data],5,0)</f>
        <v>#REF!</v>
      </c>
      <c r="O26">
        <f t="shared" si="6"/>
        <v>2024</v>
      </c>
      <c r="P26" t="str">
        <f t="shared" si="7"/>
        <v>abril</v>
      </c>
    </row>
    <row r="27" spans="1:16" x14ac:dyDescent="0.3">
      <c r="A27" t="s">
        <v>205</v>
      </c>
      <c r="B27" s="21">
        <v>6</v>
      </c>
      <c r="C27" s="77">
        <v>45387</v>
      </c>
      <c r="D27" s="78">
        <v>0.92083333333333339</v>
      </c>
      <c r="E27" s="21">
        <v>44</v>
      </c>
      <c r="F27">
        <v>2</v>
      </c>
      <c r="G27" t="str">
        <f>VLOOKUP($E27,[1]Productos!A:P,2,FALSE)</f>
        <v>HEINEKEN</v>
      </c>
      <c r="H27" s="21" t="str">
        <f>VLOOKUP($E27,[1]Productos!A:P,3,FALSE)</f>
        <v>BEBIDAS</v>
      </c>
      <c r="I27" s="21" t="str">
        <f>VLOOKUP($E27,[1]Productos!A:P,4,FALSE)</f>
        <v>CERVEZAS</v>
      </c>
      <c r="K27" s="1">
        <v>4000</v>
      </c>
      <c r="L27" s="1">
        <v>8000</v>
      </c>
      <c r="M27" s="21">
        <v>5</v>
      </c>
      <c r="N27" s="21" t="e">
        <f>VLOOKUP(M27,[1]!tbl_empleados[#Data],4,0)&amp;" "&amp;VLOOKUP(M27,[1]!tbl_empleados[#Data],5,0)</f>
        <v>#REF!</v>
      </c>
      <c r="O27">
        <f t="shared" si="6"/>
        <v>2024</v>
      </c>
      <c r="P27" t="str">
        <f t="shared" si="7"/>
        <v>abril</v>
      </c>
    </row>
    <row r="28" spans="1:16" x14ac:dyDescent="0.3">
      <c r="A28" t="s">
        <v>205</v>
      </c>
      <c r="B28" s="21">
        <v>6</v>
      </c>
      <c r="C28" s="77">
        <v>45387</v>
      </c>
      <c r="D28" s="78">
        <v>0.92083333333333339</v>
      </c>
      <c r="E28" s="21">
        <v>39</v>
      </c>
      <c r="F28">
        <v>1</v>
      </c>
      <c r="G28" t="str">
        <f>VLOOKUP($E28,[1]Productos!A:P,2,FALSE)</f>
        <v>CORONITA</v>
      </c>
      <c r="H28" s="21" t="str">
        <f>VLOOKUP($E28,[1]Productos!A:P,3,FALSE)</f>
        <v>BEBIDAS</v>
      </c>
      <c r="I28" s="21" t="str">
        <f>VLOOKUP($E28,[1]Productos!A:P,4,FALSE)</f>
        <v>CERVEZAS</v>
      </c>
      <c r="K28" s="1">
        <v>4000</v>
      </c>
      <c r="L28" s="1">
        <v>4000</v>
      </c>
      <c r="M28" s="21">
        <v>5</v>
      </c>
      <c r="N28" s="21" t="e">
        <f>VLOOKUP(M28,[1]!tbl_empleados[#Data],4,0)&amp;" "&amp;VLOOKUP(M28,[1]!tbl_empleados[#Data],5,0)</f>
        <v>#REF!</v>
      </c>
      <c r="O28">
        <f t="shared" si="6"/>
        <v>2024</v>
      </c>
      <c r="P28" t="str">
        <f t="shared" si="7"/>
        <v>abril</v>
      </c>
    </row>
    <row r="29" spans="1:16" x14ac:dyDescent="0.3">
      <c r="A29" t="s">
        <v>205</v>
      </c>
      <c r="B29" s="21">
        <v>6</v>
      </c>
      <c r="C29" s="77">
        <v>45387</v>
      </c>
      <c r="D29" s="78">
        <v>0.92083333333333339</v>
      </c>
      <c r="E29" s="21">
        <v>47</v>
      </c>
      <c r="F29">
        <v>3</v>
      </c>
      <c r="G29" t="str">
        <f>VLOOKUP($E29,[1]Productos!A:P,2,FALSE)</f>
        <v>MICHELADA</v>
      </c>
      <c r="H29" s="21" t="str">
        <f>VLOOKUP($E29,[1]Productos!A:P,3,FALSE)</f>
        <v>BEBIDAS</v>
      </c>
      <c r="I29" s="21" t="str">
        <f>VLOOKUP($E29,[1]Productos!A:P,4,FALSE)</f>
        <v>CERVEZAS</v>
      </c>
      <c r="K29" s="1">
        <v>2000</v>
      </c>
      <c r="L29" s="1">
        <v>6000</v>
      </c>
      <c r="M29" s="21">
        <v>5</v>
      </c>
      <c r="N29" s="21" t="e">
        <f>VLOOKUP(M29,[1]!tbl_empleados[#Data],4,0)&amp;" "&amp;VLOOKUP(M29,[1]!tbl_empleados[#Data],5,0)</f>
        <v>#REF!</v>
      </c>
      <c r="O29">
        <f t="shared" si="6"/>
        <v>2024</v>
      </c>
      <c r="P29" t="str">
        <f t="shared" si="7"/>
        <v>abril</v>
      </c>
    </row>
    <row r="30" spans="1:16" x14ac:dyDescent="0.3">
      <c r="A30" t="s">
        <v>205</v>
      </c>
      <c r="B30" s="21">
        <v>6</v>
      </c>
      <c r="C30" s="77">
        <v>45387</v>
      </c>
      <c r="D30" s="78">
        <v>0.94513888888888886</v>
      </c>
      <c r="E30" s="21">
        <v>46</v>
      </c>
      <c r="F30">
        <v>1</v>
      </c>
      <c r="G30" t="str">
        <f>VLOOKUP($E30,[1]Productos!A:P,2,FALSE)</f>
        <v>BUDWEISER</v>
      </c>
      <c r="H30" s="21" t="str">
        <f>VLOOKUP($E30,[1]Productos!A:P,3,FALSE)</f>
        <v>BEBIDAS</v>
      </c>
      <c r="I30" s="21" t="str">
        <f>VLOOKUP($E30,[1]Productos!A:P,4,FALSE)</f>
        <v>CERVEZAS</v>
      </c>
      <c r="K30" s="1">
        <v>3000</v>
      </c>
      <c r="L30" s="1">
        <v>3000</v>
      </c>
      <c r="M30" s="21">
        <v>5</v>
      </c>
      <c r="N30" s="21" t="e">
        <f>VLOOKUP(M30,[1]!tbl_empleados[#Data],4,0)&amp;" "&amp;VLOOKUP(M30,[1]!tbl_empleados[#Data],5,0)</f>
        <v>#REF!</v>
      </c>
      <c r="O30">
        <f t="shared" si="6"/>
        <v>2024</v>
      </c>
      <c r="P30" t="str">
        <f t="shared" si="7"/>
        <v>abril</v>
      </c>
    </row>
    <row r="31" spans="1:16" x14ac:dyDescent="0.3">
      <c r="A31" t="s">
        <v>205</v>
      </c>
      <c r="B31" s="21">
        <v>6</v>
      </c>
      <c r="C31" s="77">
        <v>45387</v>
      </c>
      <c r="D31" s="78">
        <v>0.94513888888888886</v>
      </c>
      <c r="E31" s="21">
        <v>44</v>
      </c>
      <c r="F31">
        <v>2</v>
      </c>
      <c r="G31" t="str">
        <f>VLOOKUP($E31,[1]Productos!A:P,2,FALSE)</f>
        <v>HEINEKEN</v>
      </c>
      <c r="H31" s="21" t="str">
        <f>VLOOKUP($E31,[1]Productos!A:P,3,FALSE)</f>
        <v>BEBIDAS</v>
      </c>
      <c r="I31" s="21" t="str">
        <f>VLOOKUP($E31,[1]Productos!A:P,4,FALSE)</f>
        <v>CERVEZAS</v>
      </c>
      <c r="K31" s="1">
        <v>4000</v>
      </c>
      <c r="L31" s="1">
        <v>8000</v>
      </c>
      <c r="M31" s="21">
        <v>5</v>
      </c>
      <c r="N31" s="21" t="e">
        <f>VLOOKUP(M31,[1]!tbl_empleados[#Data],4,0)&amp;" "&amp;VLOOKUP(M31,[1]!tbl_empleados[#Data],5,0)</f>
        <v>#REF!</v>
      </c>
      <c r="O31">
        <f t="shared" si="6"/>
        <v>2024</v>
      </c>
      <c r="P31" t="str">
        <f t="shared" si="7"/>
        <v>abril</v>
      </c>
    </row>
    <row r="32" spans="1:16" x14ac:dyDescent="0.3">
      <c r="A32" t="s">
        <v>205</v>
      </c>
      <c r="B32" s="21">
        <v>6</v>
      </c>
      <c r="C32" s="77">
        <v>45387</v>
      </c>
      <c r="D32" s="78">
        <v>0.94513888888888886</v>
      </c>
      <c r="E32" s="21">
        <v>39</v>
      </c>
      <c r="F32">
        <v>1</v>
      </c>
      <c r="G32" t="str">
        <f>VLOOKUP($E32,[1]Productos!A:P,2,FALSE)</f>
        <v>CORONITA</v>
      </c>
      <c r="H32" s="21" t="str">
        <f>VLOOKUP($E32,[1]Productos!A:P,3,FALSE)</f>
        <v>BEBIDAS</v>
      </c>
      <c r="I32" s="21" t="str">
        <f>VLOOKUP($E32,[1]Productos!A:P,4,FALSE)</f>
        <v>CERVEZAS</v>
      </c>
      <c r="K32" s="1">
        <v>4000</v>
      </c>
      <c r="L32" s="1">
        <v>4000</v>
      </c>
      <c r="M32" s="21">
        <v>5</v>
      </c>
      <c r="N32" s="21" t="e">
        <f>VLOOKUP(M32,[1]!tbl_empleados[#Data],4,0)&amp;" "&amp;VLOOKUP(M32,[1]!tbl_empleados[#Data],5,0)</f>
        <v>#REF!</v>
      </c>
      <c r="O32">
        <f t="shared" si="6"/>
        <v>2024</v>
      </c>
      <c r="P32" t="str">
        <f t="shared" si="7"/>
        <v>abril</v>
      </c>
    </row>
    <row r="33" spans="1:16" x14ac:dyDescent="0.3">
      <c r="A33" t="s">
        <v>205</v>
      </c>
      <c r="B33" s="21">
        <v>6</v>
      </c>
      <c r="C33" s="77">
        <v>45387</v>
      </c>
      <c r="D33" s="78">
        <v>0.9458333333333333</v>
      </c>
      <c r="E33" s="21">
        <v>47</v>
      </c>
      <c r="F33">
        <v>3</v>
      </c>
      <c r="G33" t="str">
        <f>VLOOKUP($E33,[1]Productos!A:P,2,FALSE)</f>
        <v>MICHELADA</v>
      </c>
      <c r="H33" s="21" t="str">
        <f>VLOOKUP($E33,[1]Productos!A:P,3,FALSE)</f>
        <v>BEBIDAS</v>
      </c>
      <c r="I33" s="21" t="str">
        <f>VLOOKUP($E33,[1]Productos!A:P,4,FALSE)</f>
        <v>CERVEZAS</v>
      </c>
      <c r="K33" s="1">
        <v>2000</v>
      </c>
      <c r="L33" s="1">
        <v>6000</v>
      </c>
      <c r="M33" s="21">
        <v>5</v>
      </c>
      <c r="N33" s="21" t="e">
        <f>VLOOKUP(M33,[1]!tbl_empleados[#Data],4,0)&amp;" "&amp;VLOOKUP(M33,[1]!tbl_empleados[#Data],5,0)</f>
        <v>#REF!</v>
      </c>
      <c r="O33">
        <f t="shared" si="6"/>
        <v>2024</v>
      </c>
      <c r="P33" t="str">
        <f t="shared" si="7"/>
        <v>abril</v>
      </c>
    </row>
    <row r="34" spans="1:16" x14ac:dyDescent="0.3">
      <c r="A34" t="s">
        <v>205</v>
      </c>
      <c r="B34" s="21">
        <v>6</v>
      </c>
      <c r="C34" s="77">
        <v>45387</v>
      </c>
      <c r="D34" s="78">
        <v>0.94930555555555562</v>
      </c>
      <c r="E34" s="21">
        <v>43</v>
      </c>
      <c r="F34">
        <v>2</v>
      </c>
      <c r="G34" t="str">
        <f>VLOOKUP($E34,[1]Productos!A:P,2,FALSE)</f>
        <v>STELLA ARTOIS</v>
      </c>
      <c r="H34" s="21" t="str">
        <f>VLOOKUP($E34,[1]Productos!A:P,3,FALSE)</f>
        <v>BEBIDAS</v>
      </c>
      <c r="I34" s="21" t="str">
        <f>VLOOKUP($E34,[1]Productos!A:P,4,FALSE)</f>
        <v>CERVEZAS</v>
      </c>
      <c r="K34" s="1">
        <v>8000</v>
      </c>
      <c r="L34" s="1">
        <v>16000</v>
      </c>
      <c r="M34" s="21">
        <v>5</v>
      </c>
      <c r="N34" s="21" t="e">
        <f>VLOOKUP(M34,[1]!tbl_empleados[#Data],4,0)&amp;" "&amp;VLOOKUP(M34,[1]!tbl_empleados[#Data],5,0)</f>
        <v>#REF!</v>
      </c>
      <c r="O34">
        <f t="shared" si="6"/>
        <v>2024</v>
      </c>
      <c r="P34" t="str">
        <f t="shared" si="7"/>
        <v>abril</v>
      </c>
    </row>
    <row r="35" spans="1:16" x14ac:dyDescent="0.3">
      <c r="A35" t="s">
        <v>205</v>
      </c>
      <c r="B35" s="21">
        <v>6</v>
      </c>
      <c r="C35" s="77">
        <v>45387</v>
      </c>
      <c r="D35" s="78">
        <v>0.97430555555555554</v>
      </c>
      <c r="E35" s="21">
        <v>39</v>
      </c>
      <c r="F35">
        <v>1</v>
      </c>
      <c r="G35" t="str">
        <f>VLOOKUP($E35,[1]Productos!A:P,2,FALSE)</f>
        <v>CORONITA</v>
      </c>
      <c r="H35" s="21" t="str">
        <f>VLOOKUP($E35,[1]Productos!A:P,3,FALSE)</f>
        <v>BEBIDAS</v>
      </c>
      <c r="I35" s="21" t="str">
        <f>VLOOKUP($E35,[1]Productos!A:P,4,FALSE)</f>
        <v>CERVEZAS</v>
      </c>
      <c r="K35" s="1">
        <v>4000</v>
      </c>
      <c r="L35" s="1">
        <v>4000</v>
      </c>
      <c r="M35" s="21">
        <v>5</v>
      </c>
      <c r="N35" s="21" t="e">
        <f>VLOOKUP(M35,[1]!tbl_empleados[#Data],4,0)&amp;" "&amp;VLOOKUP(M35,[1]!tbl_empleados[#Data],5,0)</f>
        <v>#REF!</v>
      </c>
      <c r="O35">
        <f t="shared" si="6"/>
        <v>2024</v>
      </c>
      <c r="P35" t="str">
        <f t="shared" si="7"/>
        <v>abril</v>
      </c>
    </row>
    <row r="36" spans="1:16" x14ac:dyDescent="0.3">
      <c r="A36" t="s">
        <v>205</v>
      </c>
      <c r="B36" s="21">
        <v>6</v>
      </c>
      <c r="C36" s="77">
        <v>45387</v>
      </c>
      <c r="D36" s="78">
        <v>0.97430555555555554</v>
      </c>
      <c r="E36" s="21">
        <v>46</v>
      </c>
      <c r="F36">
        <v>1</v>
      </c>
      <c r="G36" t="str">
        <f>VLOOKUP($E36,[1]Productos!A:P,2,FALSE)</f>
        <v>BUDWEISER</v>
      </c>
      <c r="H36" s="21" t="str">
        <f>VLOOKUP($E36,[1]Productos!A:P,3,FALSE)</f>
        <v>BEBIDAS</v>
      </c>
      <c r="I36" s="21" t="str">
        <f>VLOOKUP($E36,[1]Productos!A:P,4,FALSE)</f>
        <v>CERVEZAS</v>
      </c>
      <c r="K36" s="1">
        <v>3000</v>
      </c>
      <c r="L36" s="1">
        <v>3000</v>
      </c>
      <c r="M36" s="21">
        <v>5</v>
      </c>
      <c r="N36" s="21" t="e">
        <f>VLOOKUP(M36,[1]!tbl_empleados[#Data],4,0)&amp;" "&amp;VLOOKUP(M36,[1]!tbl_empleados[#Data],5,0)</f>
        <v>#REF!</v>
      </c>
      <c r="O36">
        <f t="shared" si="6"/>
        <v>2024</v>
      </c>
      <c r="P36" t="str">
        <f t="shared" si="7"/>
        <v>abril</v>
      </c>
    </row>
    <row r="37" spans="1:16" x14ac:dyDescent="0.3">
      <c r="A37" t="s">
        <v>205</v>
      </c>
      <c r="B37" s="21">
        <v>6</v>
      </c>
      <c r="C37" s="77">
        <v>45387</v>
      </c>
      <c r="D37" s="78">
        <v>0.97499999999999998</v>
      </c>
      <c r="E37" s="21">
        <v>44</v>
      </c>
      <c r="F37">
        <v>2</v>
      </c>
      <c r="G37" t="str">
        <f>VLOOKUP($E37,[1]Productos!A:P,2,FALSE)</f>
        <v>HEINEKEN</v>
      </c>
      <c r="H37" s="21" t="str">
        <f>VLOOKUP($E37,[1]Productos!A:P,3,FALSE)</f>
        <v>BEBIDAS</v>
      </c>
      <c r="I37" s="21" t="str">
        <f>VLOOKUP($E37,[1]Productos!A:P,4,FALSE)</f>
        <v>CERVEZAS</v>
      </c>
      <c r="K37" s="1">
        <v>4000</v>
      </c>
      <c r="L37" s="1">
        <v>8000</v>
      </c>
      <c r="M37" s="21">
        <v>5</v>
      </c>
      <c r="N37" s="21" t="e">
        <f>VLOOKUP(M37,[1]!tbl_empleados[#Data],4,0)&amp;" "&amp;VLOOKUP(M37,[1]!tbl_empleados[#Data],5,0)</f>
        <v>#REF!</v>
      </c>
      <c r="O37">
        <f t="shared" si="6"/>
        <v>2024</v>
      </c>
      <c r="P37" t="str">
        <f t="shared" si="7"/>
        <v>abril</v>
      </c>
    </row>
    <row r="38" spans="1:16" x14ac:dyDescent="0.3">
      <c r="A38" t="s">
        <v>205</v>
      </c>
      <c r="B38" s="21">
        <v>6</v>
      </c>
      <c r="C38" s="77">
        <v>45387</v>
      </c>
      <c r="D38" s="78">
        <v>0.97499999999999998</v>
      </c>
      <c r="E38" s="21">
        <v>43</v>
      </c>
      <c r="F38">
        <v>2</v>
      </c>
      <c r="G38" t="str">
        <f>VLOOKUP($E38,[1]Productos!A:P,2,FALSE)</f>
        <v>STELLA ARTOIS</v>
      </c>
      <c r="H38" s="21" t="str">
        <f>VLOOKUP($E38,[1]Productos!A:P,3,FALSE)</f>
        <v>BEBIDAS</v>
      </c>
      <c r="I38" s="21" t="str">
        <f>VLOOKUP($E38,[1]Productos!A:P,4,FALSE)</f>
        <v>CERVEZAS</v>
      </c>
      <c r="K38" s="1">
        <v>8000</v>
      </c>
      <c r="L38" s="1">
        <v>16000</v>
      </c>
      <c r="M38" s="21">
        <v>5</v>
      </c>
      <c r="N38" s="21" t="e">
        <f>VLOOKUP(M38,[1]!tbl_empleados[#Data],4,0)&amp;" "&amp;VLOOKUP(M38,[1]!tbl_empleados[#Data],5,0)</f>
        <v>#REF!</v>
      </c>
      <c r="O38">
        <f t="shared" si="6"/>
        <v>2024</v>
      </c>
      <c r="P38" t="str">
        <f t="shared" si="7"/>
        <v>abril</v>
      </c>
    </row>
    <row r="39" spans="1:16" x14ac:dyDescent="0.3">
      <c r="A39" t="s">
        <v>205</v>
      </c>
      <c r="B39" s="21">
        <v>6</v>
      </c>
      <c r="C39" s="77">
        <v>45387</v>
      </c>
      <c r="D39" s="78">
        <v>0.97986111111111107</v>
      </c>
      <c r="E39" s="21">
        <v>47</v>
      </c>
      <c r="F39">
        <v>2</v>
      </c>
      <c r="G39" t="str">
        <f>VLOOKUP($E39,[1]Productos!A:P,2,FALSE)</f>
        <v>MICHELADA</v>
      </c>
      <c r="H39" s="21" t="str">
        <f>VLOOKUP($E39,[1]Productos!A:P,3,FALSE)</f>
        <v>BEBIDAS</v>
      </c>
      <c r="I39" s="21" t="str">
        <f>VLOOKUP($E39,[1]Productos!A:P,4,FALSE)</f>
        <v>CERVEZAS</v>
      </c>
      <c r="K39" s="1">
        <v>2000</v>
      </c>
      <c r="L39" s="1">
        <v>4000</v>
      </c>
      <c r="M39" s="21">
        <v>5</v>
      </c>
      <c r="N39" s="21" t="e">
        <f>VLOOKUP(M39,[1]!tbl_empleados[#Data],4,0)&amp;" "&amp;VLOOKUP(M39,[1]!tbl_empleados[#Data],5,0)</f>
        <v>#REF!</v>
      </c>
      <c r="O39">
        <f t="shared" si="6"/>
        <v>2024</v>
      </c>
      <c r="P39" t="str">
        <f t="shared" si="7"/>
        <v>abril</v>
      </c>
    </row>
    <row r="40" spans="1:16" x14ac:dyDescent="0.3">
      <c r="A40" t="s">
        <v>206</v>
      </c>
      <c r="B40" s="21">
        <v>9</v>
      </c>
      <c r="C40" s="77">
        <v>45387</v>
      </c>
      <c r="D40" s="78">
        <v>0.97499999999999998</v>
      </c>
      <c r="E40" s="21">
        <v>420</v>
      </c>
      <c r="F40">
        <v>1</v>
      </c>
      <c r="G40" t="str">
        <f>VLOOKUP($E40,[1]Productos!A:P,2,FALSE)</f>
        <v>CUBETAZO DE HEINEKEN</v>
      </c>
      <c r="H40" s="21" t="str">
        <f>VLOOKUP($E40,[1]Productos!A:P,3,FALSE)</f>
        <v>PROMOCIONES</v>
      </c>
      <c r="I40" s="21" t="str">
        <f>VLOOKUP($E40,[1]Productos!A:P,4,FALSE)</f>
        <v>CERVEZAS</v>
      </c>
      <c r="K40" s="1">
        <v>28000</v>
      </c>
      <c r="L40" s="1">
        <v>28000</v>
      </c>
      <c r="M40" s="21">
        <v>5</v>
      </c>
      <c r="N40" s="21" t="e">
        <f>VLOOKUP(M40,[1]!tbl_empleados[#Data],4,0)&amp;" "&amp;VLOOKUP(M40,[1]!tbl_empleados[#Data],5,0)</f>
        <v>#REF!</v>
      </c>
      <c r="O40">
        <f t="shared" si="6"/>
        <v>2024</v>
      </c>
      <c r="P40" t="str">
        <f t="shared" si="7"/>
        <v>abril</v>
      </c>
    </row>
    <row r="41" spans="1:16" x14ac:dyDescent="0.3">
      <c r="A41" t="s">
        <v>203</v>
      </c>
      <c r="B41" s="21">
        <v>3</v>
      </c>
      <c r="C41" s="77">
        <v>45387</v>
      </c>
      <c r="D41" s="78">
        <v>0.98819444444444438</v>
      </c>
      <c r="E41" s="21">
        <v>90</v>
      </c>
      <c r="F41">
        <v>1</v>
      </c>
      <c r="G41" t="str">
        <f>VLOOKUP($E41,[1]Productos!A:P,2,FALSE)</f>
        <v>SHOT OLD PARR 12 AÑOS</v>
      </c>
      <c r="H41" s="21" t="str">
        <f>VLOOKUP($E41,[1]Productos!A:P,3,FALSE)</f>
        <v>LICORES</v>
      </c>
      <c r="I41" s="21" t="str">
        <f>VLOOKUP($E41,[1]Productos!A:P,4,FALSE)</f>
        <v>WHISKY</v>
      </c>
      <c r="K41" s="1">
        <v>17000</v>
      </c>
      <c r="L41" s="1">
        <v>17000</v>
      </c>
      <c r="M41" s="21">
        <v>5</v>
      </c>
      <c r="N41" s="21" t="e">
        <f>VLOOKUP(M41,[1]!tbl_empleados[#Data],4,0)&amp;" "&amp;VLOOKUP(M41,[1]!tbl_empleados[#Data],5,0)</f>
        <v>#REF!</v>
      </c>
      <c r="O41">
        <f t="shared" si="6"/>
        <v>2024</v>
      </c>
      <c r="P41" t="str">
        <f t="shared" si="7"/>
        <v>abril</v>
      </c>
    </row>
    <row r="42" spans="1:16" x14ac:dyDescent="0.3">
      <c r="A42" t="s">
        <v>207</v>
      </c>
      <c r="B42" s="21">
        <v>5</v>
      </c>
      <c r="C42" s="77">
        <v>45388</v>
      </c>
      <c r="D42" s="78">
        <v>1.1805555555555555E-2</v>
      </c>
      <c r="E42" s="21">
        <v>43</v>
      </c>
      <c r="F42">
        <v>4</v>
      </c>
      <c r="G42" t="str">
        <f>VLOOKUP($E42,[1]Productos!A:P,2,FALSE)</f>
        <v>STELLA ARTOIS</v>
      </c>
      <c r="H42" s="21" t="str">
        <f>VLOOKUP($E42,[1]Productos!A:P,3,FALSE)</f>
        <v>BEBIDAS</v>
      </c>
      <c r="I42" s="21" t="str">
        <f>VLOOKUP($E42,[1]Productos!A:P,4,FALSE)</f>
        <v>CERVEZAS</v>
      </c>
      <c r="K42" s="1">
        <v>8000</v>
      </c>
      <c r="L42" s="1">
        <v>32000</v>
      </c>
      <c r="M42" s="21">
        <v>5</v>
      </c>
      <c r="N42" s="21" t="e">
        <f>VLOOKUP(M42,[1]!tbl_empleados[#Data],4,0)&amp;" "&amp;VLOOKUP(M42,[1]!tbl_empleados[#Data],5,0)</f>
        <v>#REF!</v>
      </c>
      <c r="O42">
        <f t="shared" si="6"/>
        <v>2024</v>
      </c>
      <c r="P42" t="str">
        <f t="shared" si="7"/>
        <v>abril</v>
      </c>
    </row>
    <row r="43" spans="1:16" x14ac:dyDescent="0.3">
      <c r="A43" t="s">
        <v>207</v>
      </c>
      <c r="B43" s="21">
        <v>5</v>
      </c>
      <c r="C43" s="77">
        <v>45388</v>
      </c>
      <c r="D43" s="78">
        <v>1.1805555555555555E-2</v>
      </c>
      <c r="E43" s="21">
        <v>39</v>
      </c>
      <c r="F43">
        <v>3</v>
      </c>
      <c r="G43" t="str">
        <f>VLOOKUP($E43,[1]Productos!A:P,2,FALSE)</f>
        <v>CORONITA</v>
      </c>
      <c r="H43" s="21" t="str">
        <f>VLOOKUP($E43,[1]Productos!A:P,3,FALSE)</f>
        <v>BEBIDAS</v>
      </c>
      <c r="I43" s="21" t="str">
        <f>VLOOKUP($E43,[1]Productos!A:P,4,FALSE)</f>
        <v>CERVEZAS</v>
      </c>
      <c r="K43" s="1">
        <v>4000</v>
      </c>
      <c r="L43" s="1">
        <v>12000</v>
      </c>
      <c r="M43" s="21">
        <v>5</v>
      </c>
      <c r="N43" s="21" t="e">
        <f>VLOOKUP(M43,[1]!tbl_empleados[#Data],4,0)&amp;" "&amp;VLOOKUP(M43,[1]!tbl_empleados[#Data],5,0)</f>
        <v>#REF!</v>
      </c>
      <c r="O43">
        <f t="shared" si="6"/>
        <v>2024</v>
      </c>
      <c r="P43" t="str">
        <f t="shared" si="7"/>
        <v>abril</v>
      </c>
    </row>
    <row r="44" spans="1:16" x14ac:dyDescent="0.3">
      <c r="A44" t="s">
        <v>207</v>
      </c>
      <c r="B44" s="21">
        <v>5</v>
      </c>
      <c r="C44" s="77">
        <v>45388</v>
      </c>
      <c r="D44" s="78">
        <v>1.1805555555555555E-2</v>
      </c>
      <c r="E44" s="21">
        <v>47</v>
      </c>
      <c r="F44">
        <v>2</v>
      </c>
      <c r="G44" t="str">
        <f>VLOOKUP($E44,[1]Productos!A:P,2,FALSE)</f>
        <v>MICHELADA</v>
      </c>
      <c r="H44" s="21" t="str">
        <f>VLOOKUP($E44,[1]Productos!A:P,3,FALSE)</f>
        <v>BEBIDAS</v>
      </c>
      <c r="I44" s="21" t="str">
        <f>VLOOKUP($E44,[1]Productos!A:P,4,FALSE)</f>
        <v>CERVEZAS</v>
      </c>
      <c r="K44" s="1">
        <v>2000</v>
      </c>
      <c r="L44" s="1">
        <v>4000</v>
      </c>
      <c r="M44" s="21">
        <v>5</v>
      </c>
      <c r="N44" s="21" t="e">
        <f>VLOOKUP(M44,[1]!tbl_empleados[#Data],4,0)&amp;" "&amp;VLOOKUP(M44,[1]!tbl_empleados[#Data],5,0)</f>
        <v>#REF!</v>
      </c>
      <c r="O44">
        <f t="shared" si="6"/>
        <v>2024</v>
      </c>
      <c r="P44" t="str">
        <f t="shared" si="7"/>
        <v>abril</v>
      </c>
    </row>
    <row r="45" spans="1:16" x14ac:dyDescent="0.3">
      <c r="A45" t="s">
        <v>208</v>
      </c>
      <c r="B45" s="21">
        <v>5</v>
      </c>
      <c r="C45" s="77">
        <v>45388</v>
      </c>
      <c r="D45" s="78">
        <v>1.5277777777777777E-2</v>
      </c>
      <c r="E45" s="21">
        <v>44</v>
      </c>
      <c r="F45">
        <v>8</v>
      </c>
      <c r="G45" t="str">
        <f>VLOOKUP($E45,[1]Productos!A:P,2,FALSE)</f>
        <v>HEINEKEN</v>
      </c>
      <c r="H45" s="21" t="str">
        <f>VLOOKUP($E45,[1]Productos!A:P,3,FALSE)</f>
        <v>BEBIDAS</v>
      </c>
      <c r="I45" s="21" t="str">
        <f>VLOOKUP($E45,[1]Productos!A:P,4,FALSE)</f>
        <v>CERVEZAS</v>
      </c>
      <c r="K45" s="1">
        <v>4000</v>
      </c>
      <c r="L45" s="1">
        <v>32000</v>
      </c>
      <c r="M45" s="21">
        <v>5</v>
      </c>
      <c r="N45" s="21" t="e">
        <f>VLOOKUP(M45,[1]!tbl_empleados[#Data],4,0)&amp;" "&amp;VLOOKUP(M45,[1]!tbl_empleados[#Data],5,0)</f>
        <v>#REF!</v>
      </c>
      <c r="O45">
        <f t="shared" si="6"/>
        <v>2024</v>
      </c>
      <c r="P45" t="str">
        <f t="shared" si="7"/>
        <v>abril</v>
      </c>
    </row>
    <row r="46" spans="1:16" x14ac:dyDescent="0.3">
      <c r="A46" t="s">
        <v>208</v>
      </c>
      <c r="B46" s="21">
        <v>5</v>
      </c>
      <c r="C46" s="77">
        <v>45388</v>
      </c>
      <c r="D46" s="78">
        <v>1.5277777777777777E-2</v>
      </c>
      <c r="E46" s="21">
        <v>47</v>
      </c>
      <c r="F46">
        <v>8</v>
      </c>
      <c r="G46" t="str">
        <f>VLOOKUP($E46,[1]Productos!A:P,2,FALSE)</f>
        <v>MICHELADA</v>
      </c>
      <c r="H46" s="21" t="str">
        <f>VLOOKUP($E46,[1]Productos!A:P,3,FALSE)</f>
        <v>BEBIDAS</v>
      </c>
      <c r="I46" s="21" t="str">
        <f>VLOOKUP($E46,[1]Productos!A:P,4,FALSE)</f>
        <v>CERVEZAS</v>
      </c>
      <c r="K46" s="1">
        <v>2000</v>
      </c>
      <c r="L46" s="1">
        <v>16000</v>
      </c>
      <c r="M46" s="21">
        <v>5</v>
      </c>
      <c r="N46" s="21" t="e">
        <f>VLOOKUP(M46,[1]!tbl_empleados[#Data],4,0)&amp;" "&amp;VLOOKUP(M46,[1]!tbl_empleados[#Data],5,0)</f>
        <v>#REF!</v>
      </c>
      <c r="O46">
        <f t="shared" si="6"/>
        <v>2024</v>
      </c>
      <c r="P46" t="str">
        <f t="shared" si="7"/>
        <v>abril</v>
      </c>
    </row>
    <row r="47" spans="1:16" x14ac:dyDescent="0.3">
      <c r="A47" t="s">
        <v>208</v>
      </c>
      <c r="B47" s="21">
        <v>5</v>
      </c>
      <c r="C47" s="77">
        <v>45388</v>
      </c>
      <c r="D47" s="78">
        <v>1.5277777777777777E-2</v>
      </c>
      <c r="E47" s="21">
        <v>44</v>
      </c>
      <c r="F47">
        <v>2</v>
      </c>
      <c r="G47" t="str">
        <f>VLOOKUP($E47,[1]Productos!A:P,2,FALSE)</f>
        <v>HEINEKEN</v>
      </c>
      <c r="H47" s="21" t="str">
        <f>VLOOKUP($E47,[1]Productos!A:P,3,FALSE)</f>
        <v>BEBIDAS</v>
      </c>
      <c r="I47" s="21" t="str">
        <f>VLOOKUP($E47,[1]Productos!A:P,4,FALSE)</f>
        <v>CERVEZAS</v>
      </c>
      <c r="K47" s="1">
        <v>4000</v>
      </c>
      <c r="L47" s="1">
        <v>8000</v>
      </c>
      <c r="M47" s="21">
        <v>5</v>
      </c>
      <c r="N47" s="21" t="e">
        <f>VLOOKUP(M47,[1]!tbl_empleados[#Data],4,0)&amp;" "&amp;VLOOKUP(M47,[1]!tbl_empleados[#Data],5,0)</f>
        <v>#REF!</v>
      </c>
      <c r="O47">
        <f t="shared" si="6"/>
        <v>2024</v>
      </c>
      <c r="P47" t="str">
        <f t="shared" si="7"/>
        <v>abril</v>
      </c>
    </row>
    <row r="48" spans="1:16" x14ac:dyDescent="0.3">
      <c r="A48" t="s">
        <v>208</v>
      </c>
      <c r="B48" s="21">
        <v>5</v>
      </c>
      <c r="C48" s="77">
        <v>45388</v>
      </c>
      <c r="D48" s="78">
        <v>1.5277777777777777E-2</v>
      </c>
      <c r="E48" s="21">
        <v>47</v>
      </c>
      <c r="F48">
        <v>2</v>
      </c>
      <c r="G48" t="str">
        <f>VLOOKUP($E48,[1]Productos!A:P,2,FALSE)</f>
        <v>MICHELADA</v>
      </c>
      <c r="H48" s="21" t="str">
        <f>VLOOKUP($E48,[1]Productos!A:P,3,FALSE)</f>
        <v>BEBIDAS</v>
      </c>
      <c r="I48" s="21" t="str">
        <f>VLOOKUP($E48,[1]Productos!A:P,4,FALSE)</f>
        <v>CERVEZAS</v>
      </c>
      <c r="K48" s="1">
        <v>2000</v>
      </c>
      <c r="L48" s="1">
        <v>4000</v>
      </c>
      <c r="M48" s="21">
        <v>5</v>
      </c>
      <c r="N48" s="21" t="e">
        <f>VLOOKUP(M48,[1]!tbl_empleados[#Data],4,0)&amp;" "&amp;VLOOKUP(M48,[1]!tbl_empleados[#Data],5,0)</f>
        <v>#REF!</v>
      </c>
      <c r="O48">
        <f t="shared" si="6"/>
        <v>2024</v>
      </c>
      <c r="P48" t="str">
        <f t="shared" si="7"/>
        <v>abril</v>
      </c>
    </row>
    <row r="49" spans="1:16" x14ac:dyDescent="0.3">
      <c r="A49" t="s">
        <v>208</v>
      </c>
      <c r="B49" s="21">
        <v>5</v>
      </c>
      <c r="C49" s="77">
        <v>45388</v>
      </c>
      <c r="D49" s="78">
        <v>1.5277777777777777E-2</v>
      </c>
      <c r="E49" s="21">
        <v>46</v>
      </c>
      <c r="F49">
        <v>3</v>
      </c>
      <c r="G49" t="str">
        <f>VLOOKUP($E49,[1]Productos!A:P,2,FALSE)</f>
        <v>BUDWEISER</v>
      </c>
      <c r="H49" s="21" t="str">
        <f>VLOOKUP($E49,[1]Productos!A:P,3,FALSE)</f>
        <v>BEBIDAS</v>
      </c>
      <c r="I49" s="21" t="str">
        <f>VLOOKUP($E49,[1]Productos!A:P,4,FALSE)</f>
        <v>CERVEZAS</v>
      </c>
      <c r="K49" s="1">
        <v>3000</v>
      </c>
      <c r="L49" s="1">
        <v>9000</v>
      </c>
      <c r="M49" s="21">
        <v>5</v>
      </c>
      <c r="N49" s="21" t="e">
        <f>VLOOKUP(M49,[1]!tbl_empleados[#Data],4,0)&amp;" "&amp;VLOOKUP(M49,[1]!tbl_empleados[#Data],5,0)</f>
        <v>#REF!</v>
      </c>
      <c r="O49">
        <f t="shared" si="6"/>
        <v>2024</v>
      </c>
      <c r="P49" t="str">
        <f t="shared" si="7"/>
        <v>abril</v>
      </c>
    </row>
    <row r="50" spans="1:16" x14ac:dyDescent="0.3">
      <c r="A50" t="s">
        <v>209</v>
      </c>
      <c r="B50" s="21">
        <v>6</v>
      </c>
      <c r="C50" s="77">
        <v>45388</v>
      </c>
      <c r="D50" s="78">
        <v>1.3888888888888888E-2</v>
      </c>
      <c r="E50" s="21">
        <v>38</v>
      </c>
      <c r="F50">
        <v>2</v>
      </c>
      <c r="G50" t="str">
        <f>VLOOKUP($E50,[1]Productos!A:P,2,FALSE)</f>
        <v>COSTEÑITA</v>
      </c>
      <c r="H50" s="21" t="str">
        <f>VLOOKUP($E50,[1]Productos!A:P,3,FALSE)</f>
        <v>BEBIDAS</v>
      </c>
      <c r="I50" s="21" t="str">
        <f>VLOOKUP($E50,[1]Productos!A:P,4,FALSE)</f>
        <v>CERVEZAS</v>
      </c>
      <c r="K50" s="1">
        <v>3000</v>
      </c>
      <c r="L50" s="1">
        <v>6000</v>
      </c>
      <c r="M50" s="21">
        <v>5</v>
      </c>
      <c r="N50" s="21" t="e">
        <f>VLOOKUP(M50,[1]!tbl_empleados[#Data],4,0)&amp;" "&amp;VLOOKUP(M50,[1]!tbl_empleados[#Data],5,0)</f>
        <v>#REF!</v>
      </c>
      <c r="O50">
        <f t="shared" si="6"/>
        <v>2024</v>
      </c>
      <c r="P50" t="str">
        <f t="shared" si="7"/>
        <v>abril</v>
      </c>
    </row>
    <row r="51" spans="1:16" x14ac:dyDescent="0.3">
      <c r="A51" t="s">
        <v>209</v>
      </c>
      <c r="B51" s="21">
        <v>6</v>
      </c>
      <c r="C51" s="77">
        <v>45388</v>
      </c>
      <c r="D51" s="78">
        <v>1.3888888888888888E-2</v>
      </c>
      <c r="E51" s="21">
        <v>47</v>
      </c>
      <c r="F51">
        <v>2</v>
      </c>
      <c r="G51" t="str">
        <f>VLOOKUP($E51,[1]Productos!A:P,2,FALSE)</f>
        <v>MICHELADA</v>
      </c>
      <c r="H51" s="21" t="str">
        <f>VLOOKUP($E51,[1]Productos!A:P,3,FALSE)</f>
        <v>BEBIDAS</v>
      </c>
      <c r="I51" s="21" t="str">
        <f>VLOOKUP($E51,[1]Productos!A:P,4,FALSE)</f>
        <v>CERVEZAS</v>
      </c>
      <c r="K51" s="1">
        <v>2000</v>
      </c>
      <c r="L51" s="1">
        <v>4000</v>
      </c>
      <c r="M51" s="21">
        <v>5</v>
      </c>
      <c r="N51" s="21" t="e">
        <f>VLOOKUP(M51,[1]!tbl_empleados[#Data],4,0)&amp;" "&amp;VLOOKUP(M51,[1]!tbl_empleados[#Data],5,0)</f>
        <v>#REF!</v>
      </c>
      <c r="O51">
        <f t="shared" si="6"/>
        <v>2024</v>
      </c>
      <c r="P51" t="str">
        <f t="shared" si="7"/>
        <v>abril</v>
      </c>
    </row>
    <row r="52" spans="1:16" x14ac:dyDescent="0.3">
      <c r="A52" t="s">
        <v>209</v>
      </c>
      <c r="B52" s="21">
        <v>6</v>
      </c>
      <c r="C52" s="77">
        <v>45388</v>
      </c>
      <c r="D52" s="78">
        <v>1.3888888888888888E-2</v>
      </c>
      <c r="E52" s="21">
        <v>23</v>
      </c>
      <c r="F52">
        <v>1</v>
      </c>
      <c r="G52" t="str">
        <f>VLOOKUP($E52,[1]Productos!A:P,2,FALSE)</f>
        <v>CEREZADA</v>
      </c>
      <c r="H52" s="21" t="str">
        <f>VLOOKUP($E52,[1]Productos!A:P,3,FALSE)</f>
        <v>BEBIDAS</v>
      </c>
      <c r="I52" s="21" t="str">
        <f>VLOOKUP($E52,[1]Productos!A:P,4,FALSE)</f>
        <v>LIMONADAS</v>
      </c>
      <c r="K52" s="1">
        <v>6000</v>
      </c>
      <c r="L52" s="1">
        <v>6000</v>
      </c>
      <c r="M52" s="21">
        <v>5</v>
      </c>
      <c r="N52" s="21" t="e">
        <f>VLOOKUP(M52,[1]!tbl_empleados[#Data],4,0)&amp;" "&amp;VLOOKUP(M52,[1]!tbl_empleados[#Data],5,0)</f>
        <v>#REF!</v>
      </c>
      <c r="O52">
        <f t="shared" si="6"/>
        <v>2024</v>
      </c>
      <c r="P52" t="str">
        <f t="shared" si="7"/>
        <v>abril</v>
      </c>
    </row>
    <row r="53" spans="1:16" x14ac:dyDescent="0.3">
      <c r="A53" t="s">
        <v>209</v>
      </c>
      <c r="B53" s="21">
        <v>6</v>
      </c>
      <c r="C53" s="77">
        <v>45388</v>
      </c>
      <c r="D53" s="78">
        <v>1.3888888888888888E-2</v>
      </c>
      <c r="E53" s="21">
        <v>29</v>
      </c>
      <c r="F53">
        <v>1</v>
      </c>
      <c r="G53" t="str">
        <f>VLOOKUP($E53,[1]Productos!A:P,2,FALSE)</f>
        <v>AGUA</v>
      </c>
      <c r="H53" s="21" t="str">
        <f>VLOOKUP($E53,[1]Productos!A:P,3,FALSE)</f>
        <v>BEBIDAS</v>
      </c>
      <c r="I53" s="21" t="str">
        <f>VLOOKUP($E53,[1]Productos!A:P,4,FALSE)</f>
        <v>OTROS</v>
      </c>
      <c r="K53" s="1">
        <v>2000</v>
      </c>
      <c r="L53" s="1">
        <v>2000</v>
      </c>
      <c r="M53" s="21">
        <v>5</v>
      </c>
      <c r="N53" s="21" t="e">
        <f>VLOOKUP(M53,[1]!tbl_empleados[#Data],4,0)&amp;" "&amp;VLOOKUP(M53,[1]!tbl_empleados[#Data],5,0)</f>
        <v>#REF!</v>
      </c>
      <c r="O53">
        <f t="shared" si="6"/>
        <v>2024</v>
      </c>
      <c r="P53" t="str">
        <f t="shared" si="7"/>
        <v>abril</v>
      </c>
    </row>
    <row r="54" spans="1:16" x14ac:dyDescent="0.3">
      <c r="A54" t="s">
        <v>209</v>
      </c>
      <c r="B54" s="21">
        <v>6</v>
      </c>
      <c r="C54" s="77">
        <v>45388</v>
      </c>
      <c r="D54" s="78">
        <v>5.2083333333333336E-2</v>
      </c>
      <c r="E54" s="21">
        <v>52</v>
      </c>
      <c r="F54">
        <v>1</v>
      </c>
      <c r="G54" t="str">
        <f>VLOOKUP($E54,[1]Productos!A:P,2,FALSE)</f>
        <v>AGUARDIENTE SIN AZUCAR (LIMOSINA TAPA AZUL)</v>
      </c>
      <c r="H54" s="21" t="str">
        <f>VLOOKUP($E54,[1]Productos!A:P,3,FALSE)</f>
        <v>LICORES</v>
      </c>
      <c r="I54" s="21" t="str">
        <f>VLOOKUP($E54,[1]Productos!A:P,4,FALSE)</f>
        <v>AGUARDIENTE</v>
      </c>
      <c r="K54" s="1">
        <v>95000</v>
      </c>
      <c r="L54" s="1">
        <v>95000</v>
      </c>
      <c r="M54" s="21">
        <v>5</v>
      </c>
      <c r="N54" s="21" t="e">
        <f>VLOOKUP(M54,[1]!tbl_empleados[#Data],4,0)&amp;" "&amp;VLOOKUP(M54,[1]!tbl_empleados[#Data],5,0)</f>
        <v>#REF!</v>
      </c>
      <c r="O54">
        <f t="shared" si="6"/>
        <v>2024</v>
      </c>
      <c r="P54" t="str">
        <f t="shared" si="7"/>
        <v>abril</v>
      </c>
    </row>
    <row r="55" spans="1:16" x14ac:dyDescent="0.3">
      <c r="A55" t="s">
        <v>209</v>
      </c>
      <c r="B55" s="21">
        <v>6</v>
      </c>
      <c r="C55" s="77">
        <v>45388</v>
      </c>
      <c r="D55" s="78">
        <v>5.2083333333333336E-2</v>
      </c>
      <c r="E55" s="21">
        <v>52</v>
      </c>
      <c r="F55">
        <v>1</v>
      </c>
      <c r="G55" t="str">
        <f>VLOOKUP($E55,[1]Productos!A:P,2,FALSE)</f>
        <v>AGUARDIENTE SIN AZUCAR (LIMOSINA TAPA AZUL)</v>
      </c>
      <c r="H55" s="21" t="str">
        <f>VLOOKUP($E55,[1]Productos!A:P,3,FALSE)</f>
        <v>LICORES</v>
      </c>
      <c r="I55" s="21" t="str">
        <f>VLOOKUP($E55,[1]Productos!A:P,4,FALSE)</f>
        <v>AGUARDIENTE</v>
      </c>
      <c r="K55" s="1">
        <v>95000</v>
      </c>
      <c r="L55" s="1">
        <v>95000</v>
      </c>
      <c r="M55" s="21">
        <v>5</v>
      </c>
      <c r="N55" s="21" t="e">
        <f>VLOOKUP(M55,[1]!tbl_empleados[#Data],4,0)&amp;" "&amp;VLOOKUP(M55,[1]!tbl_empleados[#Data],5,0)</f>
        <v>#REF!</v>
      </c>
      <c r="O55">
        <f t="shared" si="6"/>
        <v>2024</v>
      </c>
      <c r="P55" t="str">
        <f t="shared" si="7"/>
        <v>abril</v>
      </c>
    </row>
    <row r="56" spans="1:16" x14ac:dyDescent="0.3">
      <c r="A56" t="s">
        <v>210</v>
      </c>
      <c r="B56" s="21">
        <v>9</v>
      </c>
      <c r="C56" s="77">
        <v>45388</v>
      </c>
      <c r="D56" s="78">
        <v>1.8749999999999999E-2</v>
      </c>
      <c r="E56" s="21">
        <v>420</v>
      </c>
      <c r="F56">
        <v>2</v>
      </c>
      <c r="G56" t="str">
        <f>VLOOKUP($E56,[1]Productos!A:P,2,FALSE)</f>
        <v>CUBETAZO DE HEINEKEN</v>
      </c>
      <c r="H56" s="21" t="str">
        <f>VLOOKUP($E56,[1]Productos!A:P,3,FALSE)</f>
        <v>PROMOCIONES</v>
      </c>
      <c r="I56" s="21" t="str">
        <f>VLOOKUP($E56,[1]Productos!A:P,4,FALSE)</f>
        <v>CERVEZAS</v>
      </c>
      <c r="K56" s="1">
        <v>28000</v>
      </c>
      <c r="L56" s="1">
        <v>56000</v>
      </c>
      <c r="M56" s="21">
        <v>5</v>
      </c>
      <c r="N56" s="21" t="e">
        <f>VLOOKUP(M56,[1]!tbl_empleados[#Data],4,0)&amp;" "&amp;VLOOKUP(M56,[1]!tbl_empleados[#Data],5,0)</f>
        <v>#REF!</v>
      </c>
      <c r="O56">
        <f>YEAR(C56)</f>
        <v>2024</v>
      </c>
      <c r="P56" t="str">
        <f>TEXT((C56),"mmmm")</f>
        <v>abril</v>
      </c>
    </row>
    <row r="57" spans="1:16" x14ac:dyDescent="0.3">
      <c r="A57" t="s">
        <v>211</v>
      </c>
      <c r="B57" s="21">
        <v>4</v>
      </c>
      <c r="C57" s="77">
        <v>45387</v>
      </c>
      <c r="D57" s="78">
        <v>0.99930555555555556</v>
      </c>
      <c r="E57" s="21">
        <v>4</v>
      </c>
      <c r="F57">
        <v>2</v>
      </c>
      <c r="G57" t="str">
        <f>VLOOKUP($E57,[1]Productos!A:P,2,FALSE)</f>
        <v>MARGARITA MARACUYA</v>
      </c>
      <c r="H57" s="21" t="str">
        <f>VLOOKUP($E57,[1]Productos!A:P,3,FALSE)</f>
        <v>BEBIDAS</v>
      </c>
      <c r="I57" s="21" t="str">
        <f>VLOOKUP($E57,[1]Productos!A:P,4,FALSE)</f>
        <v>CÓCTELES</v>
      </c>
      <c r="K57" s="1">
        <v>16000</v>
      </c>
      <c r="L57" s="1">
        <v>32000</v>
      </c>
      <c r="M57" s="21">
        <v>5</v>
      </c>
      <c r="N57" s="21" t="e">
        <f>VLOOKUP(M57,[1]!tbl_empleados[#Data],4,0)&amp;" "&amp;VLOOKUP(M57,[1]!tbl_empleados[#Data],5,0)</f>
        <v>#REF!</v>
      </c>
      <c r="O57">
        <f t="shared" ref="O57:O79" si="8">YEAR(C57)</f>
        <v>2024</v>
      </c>
      <c r="P57" t="str">
        <f t="shared" ref="P57:P79" si="9">TEXT((C57),"mmmm")</f>
        <v>abril</v>
      </c>
    </row>
    <row r="58" spans="1:16" x14ac:dyDescent="0.3">
      <c r="A58" t="s">
        <v>211</v>
      </c>
      <c r="B58" s="21">
        <v>4</v>
      </c>
      <c r="C58" s="77">
        <v>45388</v>
      </c>
      <c r="D58" s="78">
        <v>3.8194444444444441E-2</v>
      </c>
      <c r="E58" s="21">
        <v>53</v>
      </c>
      <c r="F58">
        <v>1</v>
      </c>
      <c r="G58" t="str">
        <f>VLOOKUP($E58,[1]Productos!A:P,2,FALSE)</f>
        <v>AGUARDIENTE AMARILLO</v>
      </c>
      <c r="H58" s="21" t="str">
        <f>VLOOKUP($E58,[1]Productos!A:P,3,FALSE)</f>
        <v>LICORES</v>
      </c>
      <c r="I58" s="21" t="str">
        <f>VLOOKUP($E58,[1]Productos!A:P,4,FALSE)</f>
        <v>AGUARDIENTE</v>
      </c>
      <c r="K58" s="1">
        <v>75000</v>
      </c>
      <c r="L58" s="1">
        <v>75000</v>
      </c>
      <c r="M58" s="21">
        <v>5</v>
      </c>
      <c r="N58" s="21" t="e">
        <f>VLOOKUP(M58,[1]!tbl_empleados[#Data],4,0)&amp;" "&amp;VLOOKUP(M58,[1]!tbl_empleados[#Data],5,0)</f>
        <v>#REF!</v>
      </c>
      <c r="O58">
        <f t="shared" si="8"/>
        <v>2024</v>
      </c>
      <c r="P58" t="str">
        <f t="shared" si="9"/>
        <v>abril</v>
      </c>
    </row>
    <row r="59" spans="1:16" x14ac:dyDescent="0.3">
      <c r="A59" t="s">
        <v>211</v>
      </c>
      <c r="B59" s="21">
        <v>4</v>
      </c>
      <c r="C59" s="77">
        <v>45388</v>
      </c>
      <c r="D59" s="78">
        <v>5.7638888888888885E-2</v>
      </c>
      <c r="E59" s="21">
        <v>35</v>
      </c>
      <c r="F59">
        <v>1</v>
      </c>
      <c r="G59" t="str">
        <f>VLOOKUP($E59,[1]Productos!A:P,2,FALSE)</f>
        <v>SUERO ELECTROLIT FRESA-KIWI</v>
      </c>
      <c r="H59" s="21" t="str">
        <f>VLOOKUP($E59,[1]Productos!A:P,3,FALSE)</f>
        <v>BEBIDAS</v>
      </c>
      <c r="I59" s="21" t="str">
        <f>VLOOKUP($E59,[1]Productos!A:P,4,FALSE)</f>
        <v>OTROS</v>
      </c>
      <c r="K59" s="1">
        <v>10000</v>
      </c>
      <c r="L59" s="1">
        <v>10000</v>
      </c>
      <c r="M59" s="21">
        <v>5</v>
      </c>
      <c r="N59" s="21" t="e">
        <f>VLOOKUP(M59,[1]!tbl_empleados[#Data],4,0)&amp;" "&amp;VLOOKUP(M59,[1]!tbl_empleados[#Data],5,0)</f>
        <v>#REF!</v>
      </c>
      <c r="O59">
        <f t="shared" si="8"/>
        <v>2024</v>
      </c>
      <c r="P59" t="str">
        <f t="shared" si="9"/>
        <v>abril</v>
      </c>
    </row>
    <row r="60" spans="1:16" x14ac:dyDescent="0.3">
      <c r="A60" t="s">
        <v>212</v>
      </c>
      <c r="B60" s="21">
        <v>2</v>
      </c>
      <c r="C60" s="77">
        <v>45388</v>
      </c>
      <c r="D60" s="78">
        <v>7.4305555555555555E-2</v>
      </c>
      <c r="E60" s="21">
        <v>50</v>
      </c>
      <c r="F60">
        <v>1</v>
      </c>
      <c r="G60" t="str">
        <f>VLOOKUP($E60,[1]Productos!A:P,2,FALSE)</f>
        <v>AGUARDIENTE SIN AZUCAR (LIMOSINA TAPA VERDE)</v>
      </c>
      <c r="H60" s="21" t="str">
        <f>VLOOKUP($E60,[1]Productos!A:P,3,FALSE)</f>
        <v>LICORES</v>
      </c>
      <c r="I60" s="21" t="str">
        <f>VLOOKUP($E60,[1]Productos!A:P,4,FALSE)</f>
        <v>AGUARDIENTE</v>
      </c>
      <c r="K60" s="1">
        <v>90000</v>
      </c>
      <c r="L60" s="1">
        <v>90000</v>
      </c>
      <c r="M60" s="21">
        <v>5</v>
      </c>
      <c r="N60" s="21" t="e">
        <f>VLOOKUP(M60,[1]!tbl_empleados[#Data],4,0)&amp;" "&amp;VLOOKUP(M60,[1]!tbl_empleados[#Data],5,0)</f>
        <v>#REF!</v>
      </c>
      <c r="O60">
        <f t="shared" si="8"/>
        <v>2024</v>
      </c>
      <c r="P60" t="str">
        <f t="shared" si="9"/>
        <v>abril</v>
      </c>
    </row>
    <row r="61" spans="1:16" x14ac:dyDescent="0.3">
      <c r="A61" t="s">
        <v>212</v>
      </c>
      <c r="B61" s="21">
        <v>2</v>
      </c>
      <c r="C61" s="77">
        <v>45388</v>
      </c>
      <c r="D61" s="78">
        <v>7.7777777777777779E-2</v>
      </c>
      <c r="E61" s="21">
        <v>39</v>
      </c>
      <c r="F61">
        <v>1</v>
      </c>
      <c r="G61" t="str">
        <f>VLOOKUP($E61,[1]Productos!A:P,2,FALSE)</f>
        <v>CORONITA</v>
      </c>
      <c r="H61" s="21" t="str">
        <f>VLOOKUP($E61,[1]Productos!A:P,3,FALSE)</f>
        <v>BEBIDAS</v>
      </c>
      <c r="I61" s="21" t="str">
        <f>VLOOKUP($E61,[1]Productos!A:P,4,FALSE)</f>
        <v>CERVEZAS</v>
      </c>
      <c r="K61" s="1">
        <v>4000</v>
      </c>
      <c r="L61" s="1">
        <v>4000</v>
      </c>
      <c r="M61" s="21">
        <v>5</v>
      </c>
      <c r="N61" s="21" t="e">
        <f>VLOOKUP(M61,[1]!tbl_empleados[#Data],4,0)&amp;" "&amp;VLOOKUP(M61,[1]!tbl_empleados[#Data],5,0)</f>
        <v>#REF!</v>
      </c>
      <c r="O61">
        <f t="shared" si="8"/>
        <v>2024</v>
      </c>
      <c r="P61" t="str">
        <f t="shared" si="9"/>
        <v>abril</v>
      </c>
    </row>
    <row r="62" spans="1:16" x14ac:dyDescent="0.3">
      <c r="A62" t="s">
        <v>212</v>
      </c>
      <c r="B62" s="21">
        <v>2</v>
      </c>
      <c r="C62" s="77">
        <v>45388</v>
      </c>
      <c r="D62" s="78">
        <v>9.8611111111111108E-2</v>
      </c>
      <c r="E62" s="21">
        <v>39</v>
      </c>
      <c r="F62">
        <v>2</v>
      </c>
      <c r="G62" t="str">
        <f>VLOOKUP($E62,[1]Productos!A:P,2,FALSE)</f>
        <v>CORONITA</v>
      </c>
      <c r="H62" s="21" t="str">
        <f>VLOOKUP($E62,[1]Productos!A:P,3,FALSE)</f>
        <v>BEBIDAS</v>
      </c>
      <c r="I62" s="21" t="str">
        <f>VLOOKUP($E62,[1]Productos!A:P,4,FALSE)</f>
        <v>CERVEZAS</v>
      </c>
      <c r="K62" s="1">
        <v>4000</v>
      </c>
      <c r="L62" s="1">
        <v>8000</v>
      </c>
      <c r="M62" s="21">
        <v>5</v>
      </c>
      <c r="N62" s="21" t="e">
        <f>VLOOKUP(M62,[1]!tbl_empleados[#Data],4,0)&amp;" "&amp;VLOOKUP(M62,[1]!tbl_empleados[#Data],5,0)</f>
        <v>#REF!</v>
      </c>
      <c r="O62">
        <f t="shared" si="8"/>
        <v>2024</v>
      </c>
      <c r="P62" t="str">
        <f t="shared" si="9"/>
        <v>abril</v>
      </c>
    </row>
    <row r="63" spans="1:16" x14ac:dyDescent="0.3">
      <c r="A63" t="s">
        <v>213</v>
      </c>
      <c r="B63" s="21">
        <v>7</v>
      </c>
      <c r="C63" s="77">
        <v>45387</v>
      </c>
      <c r="D63" s="78">
        <v>0.99513888888888891</v>
      </c>
      <c r="E63" s="21">
        <v>90</v>
      </c>
      <c r="F63">
        <v>1</v>
      </c>
      <c r="G63" t="str">
        <f>VLOOKUP($E63,[1]Productos!A:P,2,FALSE)</f>
        <v>SHOT OLD PARR 12 AÑOS</v>
      </c>
      <c r="H63" s="21" t="str">
        <f>VLOOKUP($E63,[1]Productos!A:P,3,FALSE)</f>
        <v>LICORES</v>
      </c>
      <c r="I63" s="21" t="str">
        <f>VLOOKUP($E63,[1]Productos!A:P,4,FALSE)</f>
        <v>WHISKY</v>
      </c>
      <c r="K63" s="1">
        <v>17000</v>
      </c>
      <c r="L63" s="1">
        <v>17000</v>
      </c>
      <c r="M63" s="21">
        <v>5</v>
      </c>
      <c r="N63" s="21" t="e">
        <f>VLOOKUP(M63,[1]!tbl_empleados[#Data],4,0)&amp;" "&amp;VLOOKUP(M63,[1]!tbl_empleados[#Data],5,0)</f>
        <v>#REF!</v>
      </c>
      <c r="O63">
        <f t="shared" si="8"/>
        <v>2024</v>
      </c>
      <c r="P63" t="str">
        <f t="shared" si="9"/>
        <v>abril</v>
      </c>
    </row>
    <row r="64" spans="1:16" x14ac:dyDescent="0.3">
      <c r="A64" t="s">
        <v>213</v>
      </c>
      <c r="B64" s="21">
        <v>7</v>
      </c>
      <c r="C64" s="77">
        <v>45388</v>
      </c>
      <c r="D64" s="78">
        <v>1.7361111111111112E-2</v>
      </c>
      <c r="E64" s="21">
        <v>39</v>
      </c>
      <c r="F64">
        <v>1</v>
      </c>
      <c r="G64" t="str">
        <f>VLOOKUP($E64,[1]Productos!A:P,2,FALSE)</f>
        <v>CORONITA</v>
      </c>
      <c r="H64" s="21" t="str">
        <f>VLOOKUP($E64,[1]Productos!A:P,3,FALSE)</f>
        <v>BEBIDAS</v>
      </c>
      <c r="I64" s="21" t="str">
        <f>VLOOKUP($E64,[1]Productos!A:P,4,FALSE)</f>
        <v>CERVEZAS</v>
      </c>
      <c r="K64" s="1">
        <v>4000</v>
      </c>
      <c r="L64" s="1">
        <v>4000</v>
      </c>
      <c r="M64" s="21">
        <v>5</v>
      </c>
      <c r="N64" s="21" t="e">
        <f>VLOOKUP(M64,[1]!tbl_empleados[#Data],4,0)&amp;" "&amp;VLOOKUP(M64,[1]!tbl_empleados[#Data],5,0)</f>
        <v>#REF!</v>
      </c>
      <c r="O64">
        <f t="shared" si="8"/>
        <v>2024</v>
      </c>
      <c r="P64" t="str">
        <f t="shared" si="9"/>
        <v>abril</v>
      </c>
    </row>
    <row r="65" spans="1:16" x14ac:dyDescent="0.3">
      <c r="A65" t="s">
        <v>213</v>
      </c>
      <c r="B65" s="21">
        <v>7</v>
      </c>
      <c r="C65" s="77">
        <v>45388</v>
      </c>
      <c r="D65" s="78">
        <v>3.8194444444444441E-2</v>
      </c>
      <c r="E65" s="21">
        <v>39</v>
      </c>
      <c r="F65">
        <v>1</v>
      </c>
      <c r="G65" t="str">
        <f>VLOOKUP($E65,[1]Productos!A:P,2,FALSE)</f>
        <v>CORONITA</v>
      </c>
      <c r="H65" s="21" t="str">
        <f>VLOOKUP($E65,[1]Productos!A:P,3,FALSE)</f>
        <v>BEBIDAS</v>
      </c>
      <c r="I65" s="21" t="str">
        <f>VLOOKUP($E65,[1]Productos!A:P,4,FALSE)</f>
        <v>CERVEZAS</v>
      </c>
      <c r="K65" s="1">
        <v>4000</v>
      </c>
      <c r="L65" s="1">
        <v>4000</v>
      </c>
      <c r="M65" s="21">
        <v>5</v>
      </c>
      <c r="N65" s="21" t="e">
        <f>VLOOKUP(M65,[1]!tbl_empleados[#Data],4,0)&amp;" "&amp;VLOOKUP(M65,[1]!tbl_empleados[#Data],5,0)</f>
        <v>#REF!</v>
      </c>
      <c r="O65">
        <f t="shared" si="8"/>
        <v>2024</v>
      </c>
      <c r="P65" t="str">
        <f t="shared" si="9"/>
        <v>abril</v>
      </c>
    </row>
    <row r="66" spans="1:16" x14ac:dyDescent="0.3">
      <c r="A66" t="s">
        <v>213</v>
      </c>
      <c r="B66" s="21">
        <v>7</v>
      </c>
      <c r="C66" s="77">
        <v>45388</v>
      </c>
      <c r="D66" s="78">
        <v>3.8194444444444441E-2</v>
      </c>
      <c r="E66" s="21">
        <v>90</v>
      </c>
      <c r="F66">
        <v>1</v>
      </c>
      <c r="G66" t="str">
        <f>VLOOKUP($E66,[1]Productos!A:P,2,FALSE)</f>
        <v>SHOT OLD PARR 12 AÑOS</v>
      </c>
      <c r="H66" s="21" t="str">
        <f>VLOOKUP($E66,[1]Productos!A:P,3,FALSE)</f>
        <v>LICORES</v>
      </c>
      <c r="I66" s="21" t="str">
        <f>VLOOKUP($E66,[1]Productos!A:P,4,FALSE)</f>
        <v>WHISKY</v>
      </c>
      <c r="K66" s="1">
        <v>17000</v>
      </c>
      <c r="L66" s="1">
        <v>17000</v>
      </c>
      <c r="M66" s="21">
        <v>5</v>
      </c>
      <c r="N66" s="21" t="e">
        <f>VLOOKUP(M66,[1]!tbl_empleados[#Data],4,0)&amp;" "&amp;VLOOKUP(M66,[1]!tbl_empleados[#Data],5,0)</f>
        <v>#REF!</v>
      </c>
      <c r="O66">
        <f t="shared" si="8"/>
        <v>2024</v>
      </c>
      <c r="P66" t="str">
        <f t="shared" si="9"/>
        <v>abril</v>
      </c>
    </row>
    <row r="67" spans="1:16" x14ac:dyDescent="0.3">
      <c r="A67" t="s">
        <v>213</v>
      </c>
      <c r="B67" s="21">
        <v>7</v>
      </c>
      <c r="C67" s="77">
        <v>45388</v>
      </c>
      <c r="D67" s="78">
        <v>4.9305555555555554E-2</v>
      </c>
      <c r="E67" s="21">
        <v>39</v>
      </c>
      <c r="F67">
        <v>1</v>
      </c>
      <c r="G67" t="str">
        <f>VLOOKUP($E67,[1]Productos!A:P,2,FALSE)</f>
        <v>CORONITA</v>
      </c>
      <c r="H67" s="21" t="str">
        <f>VLOOKUP($E67,[1]Productos!A:P,3,FALSE)</f>
        <v>BEBIDAS</v>
      </c>
      <c r="I67" s="21" t="str">
        <f>VLOOKUP($E67,[1]Productos!A:P,4,FALSE)</f>
        <v>CERVEZAS</v>
      </c>
      <c r="K67" s="1">
        <v>4000</v>
      </c>
      <c r="L67" s="1">
        <v>4000</v>
      </c>
      <c r="M67" s="21">
        <v>5</v>
      </c>
      <c r="N67" s="21" t="e">
        <f>VLOOKUP(M67,[1]!tbl_empleados[#Data],4,0)&amp;" "&amp;VLOOKUP(M67,[1]!tbl_empleados[#Data],5,0)</f>
        <v>#REF!</v>
      </c>
      <c r="O67">
        <f t="shared" si="8"/>
        <v>2024</v>
      </c>
      <c r="P67" t="str">
        <f t="shared" si="9"/>
        <v>abril</v>
      </c>
    </row>
    <row r="68" spans="1:16" x14ac:dyDescent="0.3">
      <c r="A68" t="s">
        <v>213</v>
      </c>
      <c r="B68" s="21">
        <v>7</v>
      </c>
      <c r="C68" s="77">
        <v>45388</v>
      </c>
      <c r="D68" s="78">
        <v>4.9305555555555554E-2</v>
      </c>
      <c r="E68" s="21">
        <v>90</v>
      </c>
      <c r="F68">
        <v>1</v>
      </c>
      <c r="G68" t="str">
        <f>VLOOKUP($E68,[1]Productos!A:P,2,FALSE)</f>
        <v>SHOT OLD PARR 12 AÑOS</v>
      </c>
      <c r="H68" s="21" t="str">
        <f>VLOOKUP($E68,[1]Productos!A:P,3,FALSE)</f>
        <v>LICORES</v>
      </c>
      <c r="I68" s="21" t="str">
        <f>VLOOKUP($E68,[1]Productos!A:P,4,FALSE)</f>
        <v>WHISKY</v>
      </c>
      <c r="K68" s="1">
        <v>17000</v>
      </c>
      <c r="L68" s="1">
        <v>17000</v>
      </c>
      <c r="M68" s="21">
        <v>5</v>
      </c>
      <c r="N68" s="21" t="e">
        <f>VLOOKUP(M68,[1]!tbl_empleados[#Data],4,0)&amp;" "&amp;VLOOKUP(M68,[1]!tbl_empleados[#Data],5,0)</f>
        <v>#REF!</v>
      </c>
      <c r="O68">
        <f t="shared" si="8"/>
        <v>2024</v>
      </c>
      <c r="P68" t="str">
        <f t="shared" si="9"/>
        <v>abril</v>
      </c>
    </row>
    <row r="69" spans="1:16" x14ac:dyDescent="0.3">
      <c r="A69" t="s">
        <v>213</v>
      </c>
      <c r="B69" s="21">
        <v>7</v>
      </c>
      <c r="C69" s="77">
        <v>45388</v>
      </c>
      <c r="D69" s="78">
        <v>4.9305555555555554E-2</v>
      </c>
      <c r="E69" s="21">
        <v>36</v>
      </c>
      <c r="F69">
        <v>1</v>
      </c>
      <c r="G69" t="str">
        <f>VLOOKUP($E69,[1]Productos!A:P,2,FALSE)</f>
        <v>SUERO ELECTROLIT MORAAZUL</v>
      </c>
      <c r="H69" s="21" t="str">
        <f>VLOOKUP($E69,[1]Productos!A:P,3,FALSE)</f>
        <v>BEBIDAS</v>
      </c>
      <c r="I69" s="21" t="str">
        <f>VLOOKUP($E69,[1]Productos!A:P,4,FALSE)</f>
        <v>OTROS</v>
      </c>
      <c r="K69" s="1">
        <v>10000</v>
      </c>
      <c r="L69" s="1">
        <v>10000</v>
      </c>
      <c r="M69" s="21">
        <v>5</v>
      </c>
      <c r="N69" s="21" t="e">
        <f>VLOOKUP(M69,[1]!tbl_empleados[#Data],4,0)&amp;" "&amp;VLOOKUP(M69,[1]!tbl_empleados[#Data],5,0)</f>
        <v>#REF!</v>
      </c>
      <c r="O69">
        <f t="shared" si="8"/>
        <v>2024</v>
      </c>
      <c r="P69" t="str">
        <f t="shared" si="9"/>
        <v>abril</v>
      </c>
    </row>
    <row r="70" spans="1:16" x14ac:dyDescent="0.3">
      <c r="A70" t="s">
        <v>213</v>
      </c>
      <c r="B70" s="21">
        <v>7</v>
      </c>
      <c r="C70" s="77">
        <v>45388</v>
      </c>
      <c r="D70" s="78">
        <v>7.8472222222222221E-2</v>
      </c>
      <c r="E70" s="21">
        <v>39</v>
      </c>
      <c r="F70">
        <v>1</v>
      </c>
      <c r="G70" t="str">
        <f>VLOOKUP($E70,[1]Productos!A:P,2,FALSE)</f>
        <v>CORONITA</v>
      </c>
      <c r="H70" s="21" t="str">
        <f>VLOOKUP($E70,[1]Productos!A:P,3,FALSE)</f>
        <v>BEBIDAS</v>
      </c>
      <c r="I70" s="21" t="str">
        <f>VLOOKUP($E70,[1]Productos!A:P,4,FALSE)</f>
        <v>CERVEZAS</v>
      </c>
      <c r="K70" s="1">
        <v>4000</v>
      </c>
      <c r="L70" s="1">
        <v>4000</v>
      </c>
      <c r="M70" s="21">
        <v>5</v>
      </c>
      <c r="N70" s="21" t="e">
        <f>VLOOKUP(M70,[1]!tbl_empleados[#Data],4,0)&amp;" "&amp;VLOOKUP(M70,[1]!tbl_empleados[#Data],5,0)</f>
        <v>#REF!</v>
      </c>
      <c r="O70">
        <f t="shared" si="8"/>
        <v>2024</v>
      </c>
      <c r="P70" t="str">
        <f t="shared" si="9"/>
        <v>abril</v>
      </c>
    </row>
    <row r="71" spans="1:16" x14ac:dyDescent="0.3">
      <c r="A71" t="s">
        <v>213</v>
      </c>
      <c r="B71" s="21">
        <v>7</v>
      </c>
      <c r="C71" s="77">
        <v>45388</v>
      </c>
      <c r="D71" s="78">
        <v>9.5833333333333326E-2</v>
      </c>
      <c r="E71" s="21">
        <v>90</v>
      </c>
      <c r="F71">
        <v>1</v>
      </c>
      <c r="G71" t="str">
        <f>VLOOKUP($E71,[1]Productos!A:P,2,FALSE)</f>
        <v>SHOT OLD PARR 12 AÑOS</v>
      </c>
      <c r="H71" s="21" t="str">
        <f>VLOOKUP($E71,[1]Productos!A:P,3,FALSE)</f>
        <v>LICORES</v>
      </c>
      <c r="I71" s="21" t="str">
        <f>VLOOKUP($E71,[1]Productos!A:P,4,FALSE)</f>
        <v>WHISKY</v>
      </c>
      <c r="K71" s="1">
        <v>17000</v>
      </c>
      <c r="L71" s="1">
        <v>17000</v>
      </c>
      <c r="M71" s="21">
        <v>5</v>
      </c>
      <c r="N71" s="21" t="e">
        <f>VLOOKUP(M71,[1]!tbl_empleados[#Data],4,0)&amp;" "&amp;VLOOKUP(M71,[1]!tbl_empleados[#Data],5,0)</f>
        <v>#REF!</v>
      </c>
      <c r="O71">
        <f t="shared" si="8"/>
        <v>2024</v>
      </c>
      <c r="P71" t="str">
        <f t="shared" si="9"/>
        <v>abril</v>
      </c>
    </row>
    <row r="72" spans="1:16" x14ac:dyDescent="0.3">
      <c r="A72" t="s">
        <v>213</v>
      </c>
      <c r="B72" s="21">
        <v>7</v>
      </c>
      <c r="C72" s="77">
        <v>45388</v>
      </c>
      <c r="D72" s="78">
        <v>9.930555555555555E-2</v>
      </c>
      <c r="E72" s="21">
        <v>39</v>
      </c>
      <c r="F72">
        <v>1</v>
      </c>
      <c r="G72" t="str">
        <f>VLOOKUP($E72,[1]Productos!A:P,2,FALSE)</f>
        <v>CORONITA</v>
      </c>
      <c r="H72" s="21" t="str">
        <f>VLOOKUP($E72,[1]Productos!A:P,3,FALSE)</f>
        <v>BEBIDAS</v>
      </c>
      <c r="I72" s="21" t="str">
        <f>VLOOKUP($E72,[1]Productos!A:P,4,FALSE)</f>
        <v>CERVEZAS</v>
      </c>
      <c r="K72" s="1">
        <v>4000</v>
      </c>
      <c r="L72" s="1">
        <v>4000</v>
      </c>
      <c r="M72" s="21">
        <v>5</v>
      </c>
      <c r="N72" s="21" t="e">
        <f>VLOOKUP(M72,[1]!tbl_empleados[#Data],4,0)&amp;" "&amp;VLOOKUP(M72,[1]!tbl_empleados[#Data],5,0)</f>
        <v>#REF!</v>
      </c>
      <c r="O72">
        <f t="shared" si="8"/>
        <v>2024</v>
      </c>
      <c r="P72" t="str">
        <f t="shared" si="9"/>
        <v>abril</v>
      </c>
    </row>
    <row r="73" spans="1:16" x14ac:dyDescent="0.3">
      <c r="A73" t="s">
        <v>213</v>
      </c>
      <c r="B73" s="21">
        <v>7</v>
      </c>
      <c r="C73" s="77">
        <v>45388</v>
      </c>
      <c r="D73" s="78">
        <v>0.10069444444444443</v>
      </c>
      <c r="E73" s="21">
        <v>39</v>
      </c>
      <c r="F73">
        <v>1</v>
      </c>
      <c r="G73" t="str">
        <f>VLOOKUP($E73,[1]Productos!A:P,2,FALSE)</f>
        <v>CORONITA</v>
      </c>
      <c r="H73" s="21" t="str">
        <f>VLOOKUP($E73,[1]Productos!A:P,3,FALSE)</f>
        <v>BEBIDAS</v>
      </c>
      <c r="I73" s="21" t="str">
        <f>VLOOKUP($E73,[1]Productos!A:P,4,FALSE)</f>
        <v>CERVEZAS</v>
      </c>
      <c r="K73" s="1">
        <v>4000</v>
      </c>
      <c r="L73" s="1">
        <v>4000</v>
      </c>
      <c r="M73" s="21">
        <v>5</v>
      </c>
      <c r="N73" s="21" t="e">
        <f>VLOOKUP(M73,[1]!tbl_empleados[#Data],4,0)&amp;" "&amp;VLOOKUP(M73,[1]!tbl_empleados[#Data],5,0)</f>
        <v>#REF!</v>
      </c>
      <c r="O73">
        <f t="shared" si="8"/>
        <v>2024</v>
      </c>
      <c r="P73" t="str">
        <f t="shared" si="9"/>
        <v>abril</v>
      </c>
    </row>
    <row r="74" spans="1:16" x14ac:dyDescent="0.3">
      <c r="A74" t="s">
        <v>213</v>
      </c>
      <c r="B74" s="21">
        <v>7</v>
      </c>
      <c r="C74" s="77">
        <v>45388</v>
      </c>
      <c r="D74" s="78">
        <v>0.1013888888888889</v>
      </c>
      <c r="E74" s="21">
        <v>39</v>
      </c>
      <c r="F74">
        <v>1</v>
      </c>
      <c r="G74" t="str">
        <f>VLOOKUP($E74,[1]Productos!A:P,2,FALSE)</f>
        <v>CORONITA</v>
      </c>
      <c r="H74" s="21" t="str">
        <f>VLOOKUP($E74,[1]Productos!A:P,3,FALSE)</f>
        <v>BEBIDAS</v>
      </c>
      <c r="I74" s="21" t="str">
        <f>VLOOKUP($E74,[1]Productos!A:P,4,FALSE)</f>
        <v>CERVEZAS</v>
      </c>
      <c r="K74" s="1">
        <v>4000</v>
      </c>
      <c r="L74" s="1">
        <v>4000</v>
      </c>
      <c r="M74" s="21">
        <v>5</v>
      </c>
      <c r="N74" s="21" t="e">
        <f>VLOOKUP(M74,[1]!tbl_empleados[#Data],4,0)&amp;" "&amp;VLOOKUP(M74,[1]!tbl_empleados[#Data],5,0)</f>
        <v>#REF!</v>
      </c>
      <c r="O74">
        <f t="shared" si="8"/>
        <v>2024</v>
      </c>
      <c r="P74" t="str">
        <f t="shared" si="9"/>
        <v>abril</v>
      </c>
    </row>
    <row r="75" spans="1:16" x14ac:dyDescent="0.3">
      <c r="A75" t="s">
        <v>213</v>
      </c>
      <c r="B75" s="21">
        <v>7</v>
      </c>
      <c r="C75" s="77">
        <v>45388</v>
      </c>
      <c r="D75" s="78">
        <v>0.10347222222222223</v>
      </c>
      <c r="E75" s="21">
        <v>20</v>
      </c>
      <c r="F75">
        <v>1</v>
      </c>
      <c r="G75" t="str">
        <f>VLOOKUP($E75,[1]Productos!A:P,2,FALSE)</f>
        <v>SODA TRADICIONAL</v>
      </c>
      <c r="H75" s="21" t="str">
        <f>VLOOKUP($E75,[1]Productos!A:P,3,FALSE)</f>
        <v>BEBIDAS</v>
      </c>
      <c r="I75" s="21" t="str">
        <f>VLOOKUP($E75,[1]Productos!A:P,4,FALSE)</f>
        <v>SODAS SABORIZADAS</v>
      </c>
      <c r="K75" s="1">
        <v>10000</v>
      </c>
      <c r="L75" s="1">
        <v>10000</v>
      </c>
      <c r="M75" s="21">
        <v>5</v>
      </c>
      <c r="N75" s="21" t="e">
        <f>VLOOKUP(M75,[1]!tbl_empleados[#Data],4,0)&amp;" "&amp;VLOOKUP(M75,[1]!tbl_empleados[#Data],5,0)</f>
        <v>#REF!</v>
      </c>
      <c r="O75">
        <f t="shared" si="8"/>
        <v>2024</v>
      </c>
      <c r="P75" t="str">
        <f t="shared" si="9"/>
        <v>abril</v>
      </c>
    </row>
    <row r="76" spans="1:16" x14ac:dyDescent="0.3">
      <c r="A76" t="s">
        <v>213</v>
      </c>
      <c r="B76" s="21">
        <v>7</v>
      </c>
      <c r="C76" s="77">
        <v>45388</v>
      </c>
      <c r="D76" s="78">
        <v>0.1388888888888889</v>
      </c>
      <c r="E76" s="21">
        <v>90</v>
      </c>
      <c r="F76">
        <v>1</v>
      </c>
      <c r="G76" t="str">
        <f>VLOOKUP($E76,[1]Productos!A:P,2,FALSE)</f>
        <v>SHOT OLD PARR 12 AÑOS</v>
      </c>
      <c r="H76" s="21" t="str">
        <f>VLOOKUP($E76,[1]Productos!A:P,3,FALSE)</f>
        <v>LICORES</v>
      </c>
      <c r="I76" s="21" t="str">
        <f>VLOOKUP($E76,[1]Productos!A:P,4,FALSE)</f>
        <v>WHISKY</v>
      </c>
      <c r="K76" s="1">
        <v>17000</v>
      </c>
      <c r="L76" s="1">
        <v>17000</v>
      </c>
      <c r="M76" s="21">
        <v>5</v>
      </c>
      <c r="N76" s="21" t="e">
        <f>VLOOKUP(M76,[1]!tbl_empleados[#Data],4,0)&amp;" "&amp;VLOOKUP(M76,[1]!tbl_empleados[#Data],5,0)</f>
        <v>#REF!</v>
      </c>
      <c r="O76">
        <f t="shared" si="8"/>
        <v>2024</v>
      </c>
      <c r="P76" t="str">
        <f t="shared" si="9"/>
        <v>abril</v>
      </c>
    </row>
    <row r="77" spans="1:16" x14ac:dyDescent="0.3">
      <c r="A77" t="s">
        <v>213</v>
      </c>
      <c r="B77" s="21">
        <v>7</v>
      </c>
      <c r="C77" s="77">
        <v>45388</v>
      </c>
      <c r="D77" s="78">
        <v>0.15555555555555556</v>
      </c>
      <c r="E77" s="21">
        <v>39</v>
      </c>
      <c r="F77">
        <v>1</v>
      </c>
      <c r="G77" t="str">
        <f>VLOOKUP($E77,[1]Productos!A:P,2,FALSE)</f>
        <v>CORONITA</v>
      </c>
      <c r="H77" s="21" t="str">
        <f>VLOOKUP($E77,[1]Productos!A:P,3,FALSE)</f>
        <v>BEBIDAS</v>
      </c>
      <c r="I77" s="21" t="str">
        <f>VLOOKUP($E77,[1]Productos!A:P,4,FALSE)</f>
        <v>CERVEZAS</v>
      </c>
      <c r="K77" s="1">
        <v>4000</v>
      </c>
      <c r="L77" s="1">
        <v>4000</v>
      </c>
      <c r="M77" s="21">
        <v>5</v>
      </c>
      <c r="N77" s="21" t="e">
        <f>VLOOKUP(M77,[1]!tbl_empleados[#Data],4,0)&amp;" "&amp;VLOOKUP(M77,[1]!tbl_empleados[#Data],5,0)</f>
        <v>#REF!</v>
      </c>
      <c r="O77">
        <f t="shared" si="8"/>
        <v>2024</v>
      </c>
      <c r="P77" t="str">
        <f t="shared" si="9"/>
        <v>abril</v>
      </c>
    </row>
    <row r="78" spans="1:16" x14ac:dyDescent="0.3">
      <c r="A78" t="s">
        <v>213</v>
      </c>
      <c r="B78" s="21">
        <v>7</v>
      </c>
      <c r="C78" s="77">
        <v>45388</v>
      </c>
      <c r="D78" s="78">
        <v>0.15625</v>
      </c>
      <c r="E78" s="21">
        <v>39</v>
      </c>
      <c r="F78">
        <v>1</v>
      </c>
      <c r="G78" t="str">
        <f>VLOOKUP($E78,[1]Productos!A:P,2,FALSE)</f>
        <v>CORONITA</v>
      </c>
      <c r="H78" s="21" t="str">
        <f>VLOOKUP($E78,[1]Productos!A:P,3,FALSE)</f>
        <v>BEBIDAS</v>
      </c>
      <c r="I78" s="21" t="str">
        <f>VLOOKUP($E78,[1]Productos!A:P,4,FALSE)</f>
        <v>CERVEZAS</v>
      </c>
      <c r="K78" s="1">
        <v>4000</v>
      </c>
      <c r="L78" s="1">
        <v>4000</v>
      </c>
      <c r="M78" s="21">
        <v>5</v>
      </c>
      <c r="N78" s="21" t="e">
        <f>VLOOKUP(M78,[1]!tbl_empleados[#Data],4,0)&amp;" "&amp;VLOOKUP(M78,[1]!tbl_empleados[#Data],5,0)</f>
        <v>#REF!</v>
      </c>
      <c r="O78">
        <f t="shared" si="8"/>
        <v>2024</v>
      </c>
      <c r="P78" t="str">
        <f t="shared" si="9"/>
        <v>abril</v>
      </c>
    </row>
    <row r="79" spans="1:16" x14ac:dyDescent="0.3">
      <c r="A79" t="s">
        <v>213</v>
      </c>
      <c r="B79" s="21">
        <v>7</v>
      </c>
      <c r="C79" s="77">
        <v>45388</v>
      </c>
      <c r="D79" s="78">
        <v>0.15625</v>
      </c>
      <c r="E79" s="21">
        <v>20</v>
      </c>
      <c r="F79">
        <v>1</v>
      </c>
      <c r="G79" t="str">
        <f>VLOOKUP($E79,[1]Productos!A:P,2,FALSE)</f>
        <v>SODA TRADICIONAL</v>
      </c>
      <c r="H79" s="21" t="str">
        <f>VLOOKUP($E79,[1]Productos!A:P,3,FALSE)</f>
        <v>BEBIDAS</v>
      </c>
      <c r="I79" s="21" t="str">
        <f>VLOOKUP($E79,[1]Productos!A:P,4,FALSE)</f>
        <v>SODAS SABORIZADAS</v>
      </c>
      <c r="K79" s="1">
        <v>10000</v>
      </c>
      <c r="L79" s="1">
        <v>10000</v>
      </c>
      <c r="M79" s="21">
        <v>5</v>
      </c>
      <c r="N79" s="21" t="e">
        <f>VLOOKUP(M79,[1]!tbl_empleados[#Data],4,0)&amp;" "&amp;VLOOKUP(M79,[1]!tbl_empleados[#Data],5,0)</f>
        <v>#REF!</v>
      </c>
      <c r="O79">
        <f t="shared" si="8"/>
        <v>2024</v>
      </c>
      <c r="P79" t="str">
        <f t="shared" si="9"/>
        <v>abril</v>
      </c>
    </row>
    <row r="80" spans="1:16" x14ac:dyDescent="0.3">
      <c r="A80" t="s">
        <v>214</v>
      </c>
      <c r="B80" s="21">
        <v>2</v>
      </c>
      <c r="C80" s="77">
        <v>45388</v>
      </c>
      <c r="D80" s="78">
        <v>0.17986111111111111</v>
      </c>
      <c r="E80" s="21">
        <v>39</v>
      </c>
      <c r="F80">
        <v>2</v>
      </c>
      <c r="G80" t="str">
        <f>VLOOKUP($E80,[1]Productos!A:P,2,FALSE)</f>
        <v>CORONITA</v>
      </c>
      <c r="H80" s="21" t="str">
        <f>VLOOKUP($E80,[1]Productos!A:P,3,FALSE)</f>
        <v>BEBIDAS</v>
      </c>
      <c r="I80" s="21" t="str">
        <f>VLOOKUP($E80,[1]Productos!A:P,4,FALSE)</f>
        <v>CERVEZAS</v>
      </c>
      <c r="K80" s="1">
        <v>4000</v>
      </c>
      <c r="L80" s="1">
        <v>8000</v>
      </c>
      <c r="M80" s="21">
        <v>5</v>
      </c>
      <c r="N80" s="21" t="e">
        <f>VLOOKUP(M80,[1]!tbl_empleados[#Data],4,0)&amp;" "&amp;VLOOKUP(M80,[1]!tbl_empleados[#Data],5,0)</f>
        <v>#REF!</v>
      </c>
      <c r="O80">
        <f>YEAR(C80)</f>
        <v>2024</v>
      </c>
      <c r="P80" t="str">
        <f>TEXT((C80),"mmmm")</f>
        <v>abril</v>
      </c>
    </row>
    <row r="81" spans="1:16" x14ac:dyDescent="0.3">
      <c r="A81" t="s">
        <v>215</v>
      </c>
      <c r="B81" s="21">
        <v>17</v>
      </c>
      <c r="C81" s="77">
        <v>45388</v>
      </c>
      <c r="D81" s="78">
        <v>0.77361111111111114</v>
      </c>
      <c r="E81" s="21">
        <v>45</v>
      </c>
      <c r="F81">
        <v>3</v>
      </c>
      <c r="G81" t="str">
        <f>VLOOKUP($E81,[1]Productos!A:P,2,FALSE)</f>
        <v>POKER</v>
      </c>
      <c r="H81" s="21" t="str">
        <f>VLOOKUP($E81,[1]Productos!A:P,3,FALSE)</f>
        <v>BEBIDAS</v>
      </c>
      <c r="I81" s="21" t="str">
        <f>VLOOKUP($E81,[1]Productos!A:P,4,FALSE)</f>
        <v>CERVEZAS</v>
      </c>
      <c r="K81" s="1">
        <v>3000</v>
      </c>
      <c r="L81" s="1">
        <v>9000</v>
      </c>
      <c r="M81" s="21">
        <v>5</v>
      </c>
      <c r="N81" s="21" t="e">
        <f>VLOOKUP(M81,[1]!tbl_empleados[#Data],4,0)&amp;" "&amp;VLOOKUP(M81,[1]!tbl_empleados[#Data],5,0)</f>
        <v>#REF!</v>
      </c>
      <c r="O81">
        <f t="shared" ref="O81:O116" si="10">YEAR(C81)</f>
        <v>2024</v>
      </c>
      <c r="P81" t="str">
        <f t="shared" ref="P81:P116" si="11">TEXT((C81),"mmmm")</f>
        <v>abril</v>
      </c>
    </row>
    <row r="82" spans="1:16" x14ac:dyDescent="0.3">
      <c r="A82" t="s">
        <v>215</v>
      </c>
      <c r="B82" s="21">
        <v>17</v>
      </c>
      <c r="C82" s="77">
        <v>45388</v>
      </c>
      <c r="D82" s="78">
        <v>0.77361111111111114</v>
      </c>
      <c r="E82" s="21">
        <v>38</v>
      </c>
      <c r="F82">
        <v>1</v>
      </c>
      <c r="G82" t="str">
        <f>VLOOKUP($E82,[1]Productos!A:P,2,FALSE)</f>
        <v>COSTEÑITA</v>
      </c>
      <c r="H82" s="21" t="str">
        <f>VLOOKUP($E82,[1]Productos!A:P,3,FALSE)</f>
        <v>BEBIDAS</v>
      </c>
      <c r="I82" s="21" t="str">
        <f>VLOOKUP($E82,[1]Productos!A:P,4,FALSE)</f>
        <v>CERVEZAS</v>
      </c>
      <c r="K82" s="1">
        <v>3000</v>
      </c>
      <c r="L82" s="1">
        <v>3000</v>
      </c>
      <c r="M82" s="21">
        <v>5</v>
      </c>
      <c r="N82" s="21" t="e">
        <f>VLOOKUP(M82,[1]!tbl_empleados[#Data],4,0)&amp;" "&amp;VLOOKUP(M82,[1]!tbl_empleados[#Data],5,0)</f>
        <v>#REF!</v>
      </c>
      <c r="O82">
        <f t="shared" si="10"/>
        <v>2024</v>
      </c>
      <c r="P82" t="str">
        <f t="shared" si="11"/>
        <v>abril</v>
      </c>
    </row>
    <row r="83" spans="1:16" x14ac:dyDescent="0.3">
      <c r="A83" t="s">
        <v>215</v>
      </c>
      <c r="B83" s="21">
        <v>17</v>
      </c>
      <c r="C83" s="77">
        <v>45388</v>
      </c>
      <c r="D83" s="78">
        <v>0.78125</v>
      </c>
      <c r="E83" s="21">
        <v>23</v>
      </c>
      <c r="F83">
        <v>1</v>
      </c>
      <c r="G83" t="str">
        <f>VLOOKUP($E83,[1]Productos!A:P,2,FALSE)</f>
        <v>CEREZADA</v>
      </c>
      <c r="H83" s="21" t="str">
        <f>VLOOKUP($E83,[1]Productos!A:P,3,FALSE)</f>
        <v>BEBIDAS</v>
      </c>
      <c r="I83" s="21" t="str">
        <f>VLOOKUP($E83,[1]Productos!A:P,4,FALSE)</f>
        <v>LIMONADAS</v>
      </c>
      <c r="K83" s="1">
        <v>6000</v>
      </c>
      <c r="L83" s="1">
        <v>6000</v>
      </c>
      <c r="M83" s="21">
        <v>5</v>
      </c>
      <c r="N83" s="21" t="e">
        <f>VLOOKUP(M83,[1]!tbl_empleados[#Data],4,0)&amp;" "&amp;VLOOKUP(M83,[1]!tbl_empleados[#Data],5,0)</f>
        <v>#REF!</v>
      </c>
      <c r="O83">
        <f t="shared" si="10"/>
        <v>2024</v>
      </c>
      <c r="P83" t="str">
        <f t="shared" si="11"/>
        <v>abril</v>
      </c>
    </row>
    <row r="84" spans="1:16" x14ac:dyDescent="0.3">
      <c r="A84" t="s">
        <v>215</v>
      </c>
      <c r="B84" s="21">
        <v>17</v>
      </c>
      <c r="C84" s="77">
        <v>45388</v>
      </c>
      <c r="D84" s="78">
        <v>0.78263888888888899</v>
      </c>
      <c r="E84" s="21">
        <v>45</v>
      </c>
      <c r="F84">
        <v>1</v>
      </c>
      <c r="G84" t="str">
        <f>VLOOKUP($E84,[1]Productos!A:P,2,FALSE)</f>
        <v>POKER</v>
      </c>
      <c r="H84" s="21" t="str">
        <f>VLOOKUP($E84,[1]Productos!A:P,3,FALSE)</f>
        <v>BEBIDAS</v>
      </c>
      <c r="I84" s="21" t="str">
        <f>VLOOKUP($E84,[1]Productos!A:P,4,FALSE)</f>
        <v>CERVEZAS</v>
      </c>
      <c r="K84" s="1">
        <v>3000</v>
      </c>
      <c r="L84" s="1">
        <v>3000</v>
      </c>
      <c r="M84" s="21">
        <v>5</v>
      </c>
      <c r="N84" s="21" t="e">
        <f>VLOOKUP(M84,[1]!tbl_empleados[#Data],4,0)&amp;" "&amp;VLOOKUP(M84,[1]!tbl_empleados[#Data],5,0)</f>
        <v>#REF!</v>
      </c>
      <c r="O84">
        <f t="shared" si="10"/>
        <v>2024</v>
      </c>
      <c r="P84" t="str">
        <f t="shared" si="11"/>
        <v>abril</v>
      </c>
    </row>
    <row r="85" spans="1:16" x14ac:dyDescent="0.3">
      <c r="A85" t="s">
        <v>216</v>
      </c>
      <c r="B85" s="21">
        <v>3</v>
      </c>
      <c r="C85" s="77">
        <v>45388</v>
      </c>
      <c r="D85" s="78">
        <v>0.77083333333333337</v>
      </c>
      <c r="E85" s="21">
        <v>38</v>
      </c>
      <c r="F85">
        <v>1</v>
      </c>
      <c r="G85" t="str">
        <f>VLOOKUP($E85,[1]Productos!A:P,2,FALSE)</f>
        <v>COSTEÑITA</v>
      </c>
      <c r="H85" s="21" t="str">
        <f>VLOOKUP($E85,[1]Productos!A:P,3,FALSE)</f>
        <v>BEBIDAS</v>
      </c>
      <c r="I85" s="21" t="str">
        <f>VLOOKUP($E85,[1]Productos!A:P,4,FALSE)</f>
        <v>CERVEZAS</v>
      </c>
      <c r="K85" s="1">
        <v>3000</v>
      </c>
      <c r="L85" s="1">
        <v>3000</v>
      </c>
      <c r="M85" s="21">
        <v>5</v>
      </c>
      <c r="N85" s="21" t="e">
        <f>VLOOKUP(M85,[1]!tbl_empleados[#Data],4,0)&amp;" "&amp;VLOOKUP(M85,[1]!tbl_empleados[#Data],5,0)</f>
        <v>#REF!</v>
      </c>
      <c r="O85">
        <f t="shared" si="10"/>
        <v>2024</v>
      </c>
      <c r="P85" t="str">
        <f t="shared" si="11"/>
        <v>abril</v>
      </c>
    </row>
    <row r="86" spans="1:16" x14ac:dyDescent="0.3">
      <c r="A86" t="s">
        <v>216</v>
      </c>
      <c r="B86" s="21">
        <v>3</v>
      </c>
      <c r="C86" s="77">
        <v>45388</v>
      </c>
      <c r="D86" s="78">
        <v>0.7715277777777777</v>
      </c>
      <c r="E86" s="21">
        <v>20</v>
      </c>
      <c r="F86">
        <v>1</v>
      </c>
      <c r="G86" t="str">
        <f>VLOOKUP($E86,[1]Productos!A:P,2,FALSE)</f>
        <v>SODA TRADICIONAL</v>
      </c>
      <c r="H86" s="21" t="str">
        <f>VLOOKUP($E86,[1]Productos!A:P,3,FALSE)</f>
        <v>BEBIDAS</v>
      </c>
      <c r="I86" s="21" t="str">
        <f>VLOOKUP($E86,[1]Productos!A:P,4,FALSE)</f>
        <v>SODAS SABORIZADAS</v>
      </c>
      <c r="K86" s="1">
        <v>10000</v>
      </c>
      <c r="L86" s="1">
        <v>10000</v>
      </c>
      <c r="M86" s="21">
        <v>5</v>
      </c>
      <c r="N86" s="21" t="e">
        <f>VLOOKUP(M86,[1]!tbl_empleados[#Data],4,0)&amp;" "&amp;VLOOKUP(M86,[1]!tbl_empleados[#Data],5,0)</f>
        <v>#REF!</v>
      </c>
      <c r="O86">
        <f t="shared" si="10"/>
        <v>2024</v>
      </c>
      <c r="P86" t="str">
        <f t="shared" si="11"/>
        <v>abril</v>
      </c>
    </row>
    <row r="87" spans="1:16" x14ac:dyDescent="0.3">
      <c r="A87" t="s">
        <v>216</v>
      </c>
      <c r="B87" s="21">
        <v>3</v>
      </c>
      <c r="C87" s="77">
        <v>45388</v>
      </c>
      <c r="D87" s="78">
        <v>0.78472222222222221</v>
      </c>
      <c r="E87" s="21">
        <v>38</v>
      </c>
      <c r="F87">
        <v>2</v>
      </c>
      <c r="G87" t="str">
        <f>VLOOKUP($E87,[1]Productos!A:P,2,FALSE)</f>
        <v>COSTEÑITA</v>
      </c>
      <c r="H87" s="21" t="str">
        <f>VLOOKUP($E87,[1]Productos!A:P,3,FALSE)</f>
        <v>BEBIDAS</v>
      </c>
      <c r="I87" s="21" t="str">
        <f>VLOOKUP($E87,[1]Productos!A:P,4,FALSE)</f>
        <v>CERVEZAS</v>
      </c>
      <c r="K87" s="1">
        <v>3000</v>
      </c>
      <c r="L87" s="1">
        <v>6000</v>
      </c>
      <c r="M87" s="21">
        <v>5</v>
      </c>
      <c r="N87" s="21" t="e">
        <f>VLOOKUP(M87,[1]!tbl_empleados[#Data],4,0)&amp;" "&amp;VLOOKUP(M87,[1]!tbl_empleados[#Data],5,0)</f>
        <v>#REF!</v>
      </c>
      <c r="O87">
        <f t="shared" si="10"/>
        <v>2024</v>
      </c>
      <c r="P87" t="str">
        <f t="shared" si="11"/>
        <v>abril</v>
      </c>
    </row>
    <row r="88" spans="1:16" x14ac:dyDescent="0.3">
      <c r="A88" t="s">
        <v>216</v>
      </c>
      <c r="B88" s="21">
        <v>3</v>
      </c>
      <c r="C88" s="77">
        <v>45388</v>
      </c>
      <c r="D88" s="78">
        <v>0.80763888888888891</v>
      </c>
      <c r="E88" s="21">
        <v>38</v>
      </c>
      <c r="F88">
        <v>3</v>
      </c>
      <c r="G88" t="str">
        <f>VLOOKUP($E88,[1]Productos!A:P,2,FALSE)</f>
        <v>COSTEÑITA</v>
      </c>
      <c r="H88" s="21" t="str">
        <f>VLOOKUP($E88,[1]Productos!A:P,3,FALSE)</f>
        <v>BEBIDAS</v>
      </c>
      <c r="I88" s="21" t="str">
        <f>VLOOKUP($E88,[1]Productos!A:P,4,FALSE)</f>
        <v>CERVEZAS</v>
      </c>
      <c r="K88" s="1">
        <v>3000</v>
      </c>
      <c r="L88" s="1">
        <v>9000</v>
      </c>
      <c r="M88" s="21">
        <v>5</v>
      </c>
      <c r="N88" s="21" t="e">
        <f>VLOOKUP(M88,[1]!tbl_empleados[#Data],4,0)&amp;" "&amp;VLOOKUP(M88,[1]!tbl_empleados[#Data],5,0)</f>
        <v>#REF!</v>
      </c>
      <c r="O88">
        <f t="shared" si="10"/>
        <v>2024</v>
      </c>
      <c r="P88" t="str">
        <f t="shared" si="11"/>
        <v>abril</v>
      </c>
    </row>
    <row r="89" spans="1:16" x14ac:dyDescent="0.3">
      <c r="A89" t="s">
        <v>216</v>
      </c>
      <c r="B89" s="21">
        <v>3</v>
      </c>
      <c r="C89" s="77">
        <v>45388</v>
      </c>
      <c r="D89" s="78">
        <v>0.80833333333333324</v>
      </c>
      <c r="E89" s="21">
        <v>20</v>
      </c>
      <c r="F89">
        <v>1</v>
      </c>
      <c r="G89" t="str">
        <f>VLOOKUP($E89,[1]Productos!A:P,2,FALSE)</f>
        <v>SODA TRADICIONAL</v>
      </c>
      <c r="H89" s="21" t="str">
        <f>VLOOKUP($E89,[1]Productos!A:P,3,FALSE)</f>
        <v>BEBIDAS</v>
      </c>
      <c r="I89" s="21" t="str">
        <f>VLOOKUP($E89,[1]Productos!A:P,4,FALSE)</f>
        <v>SODAS SABORIZADAS</v>
      </c>
      <c r="K89" s="1">
        <v>10000</v>
      </c>
      <c r="L89" s="1">
        <v>10000</v>
      </c>
      <c r="M89" s="21">
        <v>5</v>
      </c>
      <c r="N89" s="21" t="e">
        <f>VLOOKUP(M89,[1]!tbl_empleados[#Data],4,0)&amp;" "&amp;VLOOKUP(M89,[1]!tbl_empleados[#Data],5,0)</f>
        <v>#REF!</v>
      </c>
      <c r="O89">
        <f t="shared" si="10"/>
        <v>2024</v>
      </c>
      <c r="P89" t="str">
        <f t="shared" si="11"/>
        <v>abril</v>
      </c>
    </row>
    <row r="90" spans="1:16" x14ac:dyDescent="0.3">
      <c r="A90" t="s">
        <v>216</v>
      </c>
      <c r="B90" s="21">
        <v>3</v>
      </c>
      <c r="C90" s="77">
        <v>45388</v>
      </c>
      <c r="D90" s="78">
        <v>0.84305555555555556</v>
      </c>
      <c r="E90" s="21">
        <v>38</v>
      </c>
      <c r="F90">
        <v>5</v>
      </c>
      <c r="G90" t="str">
        <f>VLOOKUP($E90,[1]Productos!A:P,2,FALSE)</f>
        <v>COSTEÑITA</v>
      </c>
      <c r="H90" s="21" t="str">
        <f>VLOOKUP($E90,[1]Productos!A:P,3,FALSE)</f>
        <v>BEBIDAS</v>
      </c>
      <c r="I90" s="21" t="str">
        <f>VLOOKUP($E90,[1]Productos!A:P,4,FALSE)</f>
        <v>CERVEZAS</v>
      </c>
      <c r="K90" s="1">
        <v>3000</v>
      </c>
      <c r="L90" s="1">
        <v>15000</v>
      </c>
      <c r="M90" s="21">
        <v>5</v>
      </c>
      <c r="N90" s="21" t="e">
        <f>VLOOKUP(M90,[1]!tbl_empleados[#Data],4,0)&amp;" "&amp;VLOOKUP(M90,[1]!tbl_empleados[#Data],5,0)</f>
        <v>#REF!</v>
      </c>
      <c r="O90">
        <f t="shared" si="10"/>
        <v>2024</v>
      </c>
      <c r="P90" t="str">
        <f t="shared" si="11"/>
        <v>abril</v>
      </c>
    </row>
    <row r="91" spans="1:16" x14ac:dyDescent="0.3">
      <c r="A91" t="s">
        <v>216</v>
      </c>
      <c r="B91" s="21">
        <v>3</v>
      </c>
      <c r="C91" s="77">
        <v>45388</v>
      </c>
      <c r="D91" s="78">
        <v>0.84375</v>
      </c>
      <c r="E91" s="21">
        <v>38</v>
      </c>
      <c r="F91">
        <v>2</v>
      </c>
      <c r="G91" t="str">
        <f>VLOOKUP($E91,[1]Productos!A:P,2,FALSE)</f>
        <v>COSTEÑITA</v>
      </c>
      <c r="H91" s="21" t="str">
        <f>VLOOKUP($E91,[1]Productos!A:P,3,FALSE)</f>
        <v>BEBIDAS</v>
      </c>
      <c r="I91" s="21" t="str">
        <f>VLOOKUP($E91,[1]Productos!A:P,4,FALSE)</f>
        <v>CERVEZAS</v>
      </c>
      <c r="K91" s="1">
        <v>3000</v>
      </c>
      <c r="L91" s="1">
        <v>6000</v>
      </c>
      <c r="M91" s="21">
        <v>5</v>
      </c>
      <c r="N91" s="21" t="e">
        <f>VLOOKUP(M91,[1]!tbl_empleados[#Data],4,0)&amp;" "&amp;VLOOKUP(M91,[1]!tbl_empleados[#Data],5,0)</f>
        <v>#REF!</v>
      </c>
      <c r="O91">
        <f t="shared" si="10"/>
        <v>2024</v>
      </c>
      <c r="P91" t="str">
        <f t="shared" si="11"/>
        <v>abril</v>
      </c>
    </row>
    <row r="92" spans="1:16" x14ac:dyDescent="0.3">
      <c r="A92" t="s">
        <v>216</v>
      </c>
      <c r="B92" s="21">
        <v>3</v>
      </c>
      <c r="C92" s="77">
        <v>45388</v>
      </c>
      <c r="D92" s="78">
        <v>0.84444444444444444</v>
      </c>
      <c r="E92" s="21">
        <v>38</v>
      </c>
      <c r="F92">
        <v>5</v>
      </c>
      <c r="G92" t="str">
        <f>VLOOKUP($E92,[1]Productos!A:P,2,FALSE)</f>
        <v>COSTEÑITA</v>
      </c>
      <c r="H92" s="21" t="str">
        <f>VLOOKUP($E92,[1]Productos!A:P,3,FALSE)</f>
        <v>BEBIDAS</v>
      </c>
      <c r="I92" s="21" t="str">
        <f>VLOOKUP($E92,[1]Productos!A:P,4,FALSE)</f>
        <v>CERVEZAS</v>
      </c>
      <c r="K92" s="1">
        <v>3000</v>
      </c>
      <c r="L92" s="1">
        <v>15000</v>
      </c>
      <c r="M92" s="21">
        <v>5</v>
      </c>
      <c r="N92" s="21" t="e">
        <f>VLOOKUP(M92,[1]!tbl_empleados[#Data],4,0)&amp;" "&amp;VLOOKUP(M92,[1]!tbl_empleados[#Data],5,0)</f>
        <v>#REF!</v>
      </c>
      <c r="O92">
        <f t="shared" si="10"/>
        <v>2024</v>
      </c>
      <c r="P92" t="str">
        <f t="shared" si="11"/>
        <v>abril</v>
      </c>
    </row>
    <row r="93" spans="1:16" x14ac:dyDescent="0.3">
      <c r="A93" t="s">
        <v>217</v>
      </c>
      <c r="B93" s="21">
        <v>5</v>
      </c>
      <c r="C93" s="77">
        <v>45388</v>
      </c>
      <c r="D93" s="78">
        <v>0.8125</v>
      </c>
      <c r="E93" s="21">
        <v>3</v>
      </c>
      <c r="F93">
        <v>2</v>
      </c>
      <c r="G93" t="str">
        <f>VLOOKUP($E93,[1]Productos!A:P,2,FALSE)</f>
        <v>MARGARITA</v>
      </c>
      <c r="H93" s="21" t="str">
        <f>VLOOKUP($E93,[1]Productos!A:P,3,FALSE)</f>
        <v>BEBIDAS</v>
      </c>
      <c r="I93" s="21" t="str">
        <f>VLOOKUP($E93,[1]Productos!A:P,4,FALSE)</f>
        <v>CÓCTELES</v>
      </c>
      <c r="K93" s="1">
        <v>16000</v>
      </c>
      <c r="L93" s="1">
        <v>32000</v>
      </c>
      <c r="M93" s="21">
        <v>5</v>
      </c>
      <c r="N93" s="21" t="e">
        <f>VLOOKUP(M93,[1]!tbl_empleados[#Data],4,0)&amp;" "&amp;VLOOKUP(M93,[1]!tbl_empleados[#Data],5,0)</f>
        <v>#REF!</v>
      </c>
      <c r="O93">
        <f t="shared" si="10"/>
        <v>2024</v>
      </c>
      <c r="P93" t="str">
        <f t="shared" si="11"/>
        <v>abril</v>
      </c>
    </row>
    <row r="94" spans="1:16" x14ac:dyDescent="0.3">
      <c r="A94" t="s">
        <v>216</v>
      </c>
      <c r="B94" s="21">
        <v>3</v>
      </c>
      <c r="C94" s="77">
        <v>45388</v>
      </c>
      <c r="D94" s="78">
        <v>0.84444444444444444</v>
      </c>
      <c r="E94" s="21">
        <v>38</v>
      </c>
      <c r="F94">
        <v>1</v>
      </c>
      <c r="G94" t="str">
        <f>VLOOKUP($E94,[1]Productos!A:P,2,FALSE)</f>
        <v>COSTEÑITA</v>
      </c>
      <c r="H94" s="21" t="str">
        <f>VLOOKUP($E94,[1]Productos!A:P,3,FALSE)</f>
        <v>BEBIDAS</v>
      </c>
      <c r="I94" s="21" t="str">
        <f>VLOOKUP($E94,[1]Productos!A:P,4,FALSE)</f>
        <v>CERVEZAS</v>
      </c>
      <c r="K94" s="1">
        <v>3000</v>
      </c>
      <c r="L94" s="1">
        <v>3000</v>
      </c>
      <c r="M94" s="21">
        <v>5</v>
      </c>
      <c r="N94" s="21" t="e">
        <f>VLOOKUP(M94,[1]!tbl_empleados[#Data],4,0)&amp;" "&amp;VLOOKUP(M94,[1]!tbl_empleados[#Data],5,0)</f>
        <v>#REF!</v>
      </c>
      <c r="O94">
        <f t="shared" si="10"/>
        <v>2024</v>
      </c>
      <c r="P94" t="str">
        <f t="shared" si="11"/>
        <v>abril</v>
      </c>
    </row>
    <row r="95" spans="1:16" x14ac:dyDescent="0.3">
      <c r="A95" t="s">
        <v>218</v>
      </c>
      <c r="B95" s="21">
        <v>3</v>
      </c>
      <c r="C95" s="77">
        <v>45388</v>
      </c>
      <c r="D95" s="78">
        <v>0.85833333333333339</v>
      </c>
      <c r="E95" s="21">
        <v>39</v>
      </c>
      <c r="F95">
        <v>1</v>
      </c>
      <c r="G95" t="str">
        <f>VLOOKUP($E95,[1]Productos!A:P,2,FALSE)</f>
        <v>CORONITA</v>
      </c>
      <c r="H95" s="21" t="str">
        <f>VLOOKUP($E95,[1]Productos!A:P,3,FALSE)</f>
        <v>BEBIDAS</v>
      </c>
      <c r="I95" s="21" t="str">
        <f>VLOOKUP($E95,[1]Productos!A:P,4,FALSE)</f>
        <v>CERVEZAS</v>
      </c>
      <c r="K95" s="1">
        <v>4000</v>
      </c>
      <c r="L95" s="1">
        <v>4000</v>
      </c>
      <c r="M95" s="21">
        <v>5</v>
      </c>
      <c r="N95" s="21" t="e">
        <f>VLOOKUP(M95,[1]!tbl_empleados[#Data],4,0)&amp;" "&amp;VLOOKUP(M95,[1]!tbl_empleados[#Data],5,0)</f>
        <v>#REF!</v>
      </c>
      <c r="O95">
        <f t="shared" si="10"/>
        <v>2024</v>
      </c>
      <c r="P95" t="str">
        <f t="shared" si="11"/>
        <v>abril</v>
      </c>
    </row>
    <row r="96" spans="1:16" x14ac:dyDescent="0.3">
      <c r="A96" t="s">
        <v>218</v>
      </c>
      <c r="B96" s="21">
        <v>3</v>
      </c>
      <c r="C96" s="77">
        <v>45388</v>
      </c>
      <c r="D96" s="78">
        <v>0.85833333333333339</v>
      </c>
      <c r="E96" s="21">
        <v>47</v>
      </c>
      <c r="F96">
        <v>1</v>
      </c>
      <c r="G96" t="str">
        <f>VLOOKUP($E96,[1]Productos!A:P,2,FALSE)</f>
        <v>MICHELADA</v>
      </c>
      <c r="H96" s="21" t="str">
        <f>VLOOKUP($E96,[1]Productos!A:P,3,FALSE)</f>
        <v>BEBIDAS</v>
      </c>
      <c r="I96" s="21" t="str">
        <f>VLOOKUP($E96,[1]Productos!A:P,4,FALSE)</f>
        <v>CERVEZAS</v>
      </c>
      <c r="K96" s="1">
        <v>2000</v>
      </c>
      <c r="L96" s="1">
        <v>2000</v>
      </c>
      <c r="M96" s="21">
        <v>5</v>
      </c>
      <c r="N96" s="21" t="e">
        <f>VLOOKUP(M96,[1]!tbl_empleados[#Data],4,0)&amp;" "&amp;VLOOKUP(M96,[1]!tbl_empleados[#Data],5,0)</f>
        <v>#REF!</v>
      </c>
      <c r="O96">
        <f t="shared" si="10"/>
        <v>2024</v>
      </c>
      <c r="P96" t="str">
        <f t="shared" si="11"/>
        <v>abril</v>
      </c>
    </row>
    <row r="97" spans="1:16" x14ac:dyDescent="0.3">
      <c r="A97" t="s">
        <v>218</v>
      </c>
      <c r="B97" s="21">
        <v>3</v>
      </c>
      <c r="C97" s="77">
        <v>45388</v>
      </c>
      <c r="D97" s="78">
        <v>0.85902777777777783</v>
      </c>
      <c r="E97" s="21">
        <v>46</v>
      </c>
      <c r="F97">
        <v>1</v>
      </c>
      <c r="G97" t="str">
        <f>VLOOKUP($E97,[1]Productos!A:P,2,FALSE)</f>
        <v>BUDWEISER</v>
      </c>
      <c r="H97" s="21" t="str">
        <f>VLOOKUP($E97,[1]Productos!A:P,3,FALSE)</f>
        <v>BEBIDAS</v>
      </c>
      <c r="I97" s="21" t="str">
        <f>VLOOKUP($E97,[1]Productos!A:P,4,FALSE)</f>
        <v>CERVEZAS</v>
      </c>
      <c r="K97" s="1">
        <v>3000</v>
      </c>
      <c r="L97" s="1">
        <v>3000</v>
      </c>
      <c r="M97" s="21">
        <v>5</v>
      </c>
      <c r="N97" s="21" t="e">
        <f>VLOOKUP(M97,[1]!tbl_empleados[#Data],4,0)&amp;" "&amp;VLOOKUP(M97,[1]!tbl_empleados[#Data],5,0)</f>
        <v>#REF!</v>
      </c>
      <c r="O97">
        <f t="shared" si="10"/>
        <v>2024</v>
      </c>
      <c r="P97" t="str">
        <f t="shared" si="11"/>
        <v>abril</v>
      </c>
    </row>
    <row r="98" spans="1:16" x14ac:dyDescent="0.3">
      <c r="A98" t="s">
        <v>218</v>
      </c>
      <c r="B98" s="21">
        <v>3</v>
      </c>
      <c r="C98" s="77">
        <v>45388</v>
      </c>
      <c r="D98" s="78">
        <v>0.87916666666666676</v>
      </c>
      <c r="E98" s="21">
        <v>39</v>
      </c>
      <c r="F98">
        <v>1</v>
      </c>
      <c r="G98" t="str">
        <f>VLOOKUP($E98,[1]Productos!A:P,2,FALSE)</f>
        <v>CORONITA</v>
      </c>
      <c r="H98" s="21" t="str">
        <f>VLOOKUP($E98,[1]Productos!A:P,3,FALSE)</f>
        <v>BEBIDAS</v>
      </c>
      <c r="I98" s="21" t="str">
        <f>VLOOKUP($E98,[1]Productos!A:P,4,FALSE)</f>
        <v>CERVEZAS</v>
      </c>
      <c r="K98" s="1">
        <v>4000</v>
      </c>
      <c r="L98" s="1">
        <v>4000</v>
      </c>
      <c r="M98" s="21">
        <v>5</v>
      </c>
      <c r="N98" s="21" t="e">
        <f>VLOOKUP(M98,[1]!tbl_empleados[#Data],4,0)&amp;" "&amp;VLOOKUP(M98,[1]!tbl_empleados[#Data],5,0)</f>
        <v>#REF!</v>
      </c>
      <c r="O98">
        <f t="shared" si="10"/>
        <v>2024</v>
      </c>
      <c r="P98" t="str">
        <f t="shared" si="11"/>
        <v>abril</v>
      </c>
    </row>
    <row r="99" spans="1:16" x14ac:dyDescent="0.3">
      <c r="A99" t="s">
        <v>218</v>
      </c>
      <c r="B99" s="21">
        <v>3</v>
      </c>
      <c r="C99" s="77">
        <v>45388</v>
      </c>
      <c r="D99" s="78">
        <v>0.87916666666666676</v>
      </c>
      <c r="E99" s="21">
        <v>46</v>
      </c>
      <c r="F99">
        <v>1</v>
      </c>
      <c r="G99" t="str">
        <f>VLOOKUP($E99,[1]Productos!A:P,2,FALSE)</f>
        <v>BUDWEISER</v>
      </c>
      <c r="H99" s="21" t="str">
        <f>VLOOKUP($E99,[1]Productos!A:P,3,FALSE)</f>
        <v>BEBIDAS</v>
      </c>
      <c r="I99" s="21" t="str">
        <f>VLOOKUP($E99,[1]Productos!A:P,4,FALSE)</f>
        <v>CERVEZAS</v>
      </c>
      <c r="K99" s="1">
        <v>3000</v>
      </c>
      <c r="L99" s="1">
        <v>3000</v>
      </c>
      <c r="M99" s="21">
        <v>5</v>
      </c>
      <c r="N99" s="21" t="e">
        <f>VLOOKUP(M99,[1]!tbl_empleados[#Data],4,0)&amp;" "&amp;VLOOKUP(M99,[1]!tbl_empleados[#Data],5,0)</f>
        <v>#REF!</v>
      </c>
      <c r="O99">
        <f t="shared" si="10"/>
        <v>2024</v>
      </c>
      <c r="P99" t="str">
        <f t="shared" si="11"/>
        <v>abril</v>
      </c>
    </row>
    <row r="100" spans="1:16" x14ac:dyDescent="0.3">
      <c r="A100" t="s">
        <v>219</v>
      </c>
      <c r="B100" s="21">
        <v>4</v>
      </c>
      <c r="C100" s="77">
        <v>45388</v>
      </c>
      <c r="D100" s="78">
        <v>0.84583333333333333</v>
      </c>
      <c r="E100" s="21">
        <v>44</v>
      </c>
      <c r="F100">
        <v>1</v>
      </c>
      <c r="G100" t="str">
        <f>VLOOKUP($E100,[1]Productos!A:P,2,FALSE)</f>
        <v>HEINEKEN</v>
      </c>
      <c r="H100" s="21" t="str">
        <f>VLOOKUP($E100,[1]Productos!A:P,3,FALSE)</f>
        <v>BEBIDAS</v>
      </c>
      <c r="I100" s="21" t="str">
        <f>VLOOKUP($E100,[1]Productos!A:P,4,FALSE)</f>
        <v>CERVEZAS</v>
      </c>
      <c r="K100" s="1">
        <v>4000</v>
      </c>
      <c r="L100" s="1">
        <v>4000</v>
      </c>
      <c r="M100" s="21">
        <v>5</v>
      </c>
      <c r="N100" s="21" t="e">
        <f>VLOOKUP(M100,[1]!tbl_empleados[#Data],4,0)&amp;" "&amp;VLOOKUP(M100,[1]!tbl_empleados[#Data],5,0)</f>
        <v>#REF!</v>
      </c>
      <c r="O100">
        <f t="shared" si="10"/>
        <v>2024</v>
      </c>
      <c r="P100" t="str">
        <f t="shared" si="11"/>
        <v>abril</v>
      </c>
    </row>
    <row r="101" spans="1:16" x14ac:dyDescent="0.3">
      <c r="A101" t="s">
        <v>219</v>
      </c>
      <c r="B101" s="21">
        <v>4</v>
      </c>
      <c r="C101" s="77">
        <v>45388</v>
      </c>
      <c r="D101" s="78">
        <v>0.84583333333333333</v>
      </c>
      <c r="E101" s="21">
        <v>39</v>
      </c>
      <c r="F101">
        <v>1</v>
      </c>
      <c r="G101" t="str">
        <f>VLOOKUP($E101,[1]Productos!A:P,2,FALSE)</f>
        <v>CORONITA</v>
      </c>
      <c r="H101" s="21" t="str">
        <f>VLOOKUP($E101,[1]Productos!A:P,3,FALSE)</f>
        <v>BEBIDAS</v>
      </c>
      <c r="I101" s="21" t="str">
        <f>VLOOKUP($E101,[1]Productos!A:P,4,FALSE)</f>
        <v>CERVEZAS</v>
      </c>
      <c r="K101" s="1">
        <v>4000</v>
      </c>
      <c r="L101" s="1">
        <v>4000</v>
      </c>
      <c r="M101" s="21">
        <v>5</v>
      </c>
      <c r="N101" s="21" t="e">
        <f>VLOOKUP(M101,[1]!tbl_empleados[#Data],4,0)&amp;" "&amp;VLOOKUP(M101,[1]!tbl_empleados[#Data],5,0)</f>
        <v>#REF!</v>
      </c>
      <c r="O101">
        <f t="shared" si="10"/>
        <v>2024</v>
      </c>
      <c r="P101" t="str">
        <f t="shared" si="11"/>
        <v>abril</v>
      </c>
    </row>
    <row r="102" spans="1:16" x14ac:dyDescent="0.3">
      <c r="A102" t="s">
        <v>219</v>
      </c>
      <c r="B102" s="21">
        <v>4</v>
      </c>
      <c r="C102" s="77">
        <v>45388</v>
      </c>
      <c r="D102" s="78">
        <v>0.84583333333333333</v>
      </c>
      <c r="E102" s="21">
        <v>47</v>
      </c>
      <c r="F102">
        <v>1</v>
      </c>
      <c r="G102" t="str">
        <f>VLOOKUP($E102,[1]Productos!A:P,2,FALSE)</f>
        <v>MICHELADA</v>
      </c>
      <c r="H102" s="21" t="str">
        <f>VLOOKUP($E102,[1]Productos!A:P,3,FALSE)</f>
        <v>BEBIDAS</v>
      </c>
      <c r="I102" s="21" t="str">
        <f>VLOOKUP($E102,[1]Productos!A:P,4,FALSE)</f>
        <v>CERVEZAS</v>
      </c>
      <c r="K102" s="1">
        <v>2000</v>
      </c>
      <c r="L102" s="1">
        <v>2000</v>
      </c>
      <c r="M102" s="21">
        <v>5</v>
      </c>
      <c r="N102" s="21" t="e">
        <f>VLOOKUP(M102,[1]!tbl_empleados[#Data],4,0)&amp;" "&amp;VLOOKUP(M102,[1]!tbl_empleados[#Data],5,0)</f>
        <v>#REF!</v>
      </c>
      <c r="O102">
        <f t="shared" si="10"/>
        <v>2024</v>
      </c>
      <c r="P102" t="str">
        <f t="shared" si="11"/>
        <v>abril</v>
      </c>
    </row>
    <row r="103" spans="1:16" x14ac:dyDescent="0.3">
      <c r="A103" t="s">
        <v>219</v>
      </c>
      <c r="B103" s="21">
        <v>4</v>
      </c>
      <c r="C103" s="77">
        <v>45388</v>
      </c>
      <c r="D103" s="78">
        <v>0.84861111111111109</v>
      </c>
      <c r="E103" s="21">
        <v>44</v>
      </c>
      <c r="F103">
        <v>1</v>
      </c>
      <c r="G103" t="str">
        <f>VLOOKUP($E103,[1]Productos!A:P,2,FALSE)</f>
        <v>HEINEKEN</v>
      </c>
      <c r="H103" s="21" t="str">
        <f>VLOOKUP($E103,[1]Productos!A:P,3,FALSE)</f>
        <v>BEBIDAS</v>
      </c>
      <c r="I103" s="21" t="str">
        <f>VLOOKUP($E103,[1]Productos!A:P,4,FALSE)</f>
        <v>CERVEZAS</v>
      </c>
      <c r="K103" s="1">
        <v>4000</v>
      </c>
      <c r="L103" s="1">
        <v>4000</v>
      </c>
      <c r="M103" s="21">
        <v>5</v>
      </c>
      <c r="N103" s="21" t="e">
        <f>VLOOKUP(M103,[1]!tbl_empleados[#Data],4,0)&amp;" "&amp;VLOOKUP(M103,[1]!tbl_empleados[#Data],5,0)</f>
        <v>#REF!</v>
      </c>
      <c r="O103">
        <f t="shared" si="10"/>
        <v>2024</v>
      </c>
      <c r="P103" t="str">
        <f t="shared" si="11"/>
        <v>abril</v>
      </c>
    </row>
    <row r="104" spans="1:16" x14ac:dyDescent="0.3">
      <c r="A104" t="s">
        <v>219</v>
      </c>
      <c r="B104" s="21">
        <v>4</v>
      </c>
      <c r="C104" s="77">
        <v>45388</v>
      </c>
      <c r="D104" s="78">
        <v>0.85763888888888884</v>
      </c>
      <c r="E104" s="21">
        <v>44</v>
      </c>
      <c r="F104">
        <v>1</v>
      </c>
      <c r="G104" t="str">
        <f>VLOOKUP($E104,[1]Productos!A:P,2,FALSE)</f>
        <v>HEINEKEN</v>
      </c>
      <c r="H104" s="21" t="str">
        <f>VLOOKUP($E104,[1]Productos!A:P,3,FALSE)</f>
        <v>BEBIDAS</v>
      </c>
      <c r="I104" s="21" t="str">
        <f>VLOOKUP($E104,[1]Productos!A:P,4,FALSE)</f>
        <v>CERVEZAS</v>
      </c>
      <c r="K104" s="1">
        <v>4000</v>
      </c>
      <c r="L104" s="1">
        <v>4000</v>
      </c>
      <c r="M104" s="21">
        <v>5</v>
      </c>
      <c r="N104" s="21" t="e">
        <f>VLOOKUP(M104,[1]!tbl_empleados[#Data],4,0)&amp;" "&amp;VLOOKUP(M104,[1]!tbl_empleados[#Data],5,0)</f>
        <v>#REF!</v>
      </c>
      <c r="O104">
        <f t="shared" si="10"/>
        <v>2024</v>
      </c>
      <c r="P104" t="str">
        <f t="shared" si="11"/>
        <v>abril</v>
      </c>
    </row>
    <row r="105" spans="1:16" x14ac:dyDescent="0.3">
      <c r="A105" t="s">
        <v>219</v>
      </c>
      <c r="B105" s="21">
        <v>4</v>
      </c>
      <c r="C105" s="77">
        <v>45388</v>
      </c>
      <c r="D105" s="78">
        <v>0.86944444444444446</v>
      </c>
      <c r="E105" s="21">
        <v>44</v>
      </c>
      <c r="F105">
        <v>1</v>
      </c>
      <c r="G105" t="str">
        <f>VLOOKUP($E105,[1]Productos!A:P,2,FALSE)</f>
        <v>HEINEKEN</v>
      </c>
      <c r="H105" s="21" t="str">
        <f>VLOOKUP($E105,[1]Productos!A:P,3,FALSE)</f>
        <v>BEBIDAS</v>
      </c>
      <c r="I105" s="21" t="str">
        <f>VLOOKUP($E105,[1]Productos!A:P,4,FALSE)</f>
        <v>CERVEZAS</v>
      </c>
      <c r="K105" s="1">
        <v>4000</v>
      </c>
      <c r="L105" s="1">
        <v>4000</v>
      </c>
      <c r="M105" s="21">
        <v>5</v>
      </c>
      <c r="N105" s="21" t="e">
        <f>VLOOKUP(M105,[1]!tbl_empleados[#Data],4,0)&amp;" "&amp;VLOOKUP(M105,[1]!tbl_empleados[#Data],5,0)</f>
        <v>#REF!</v>
      </c>
      <c r="O105">
        <f t="shared" si="10"/>
        <v>2024</v>
      </c>
      <c r="P105" t="str">
        <f t="shared" si="11"/>
        <v>abril</v>
      </c>
    </row>
    <row r="106" spans="1:16" x14ac:dyDescent="0.3">
      <c r="A106" t="s">
        <v>219</v>
      </c>
      <c r="B106" s="21">
        <v>4</v>
      </c>
      <c r="C106" s="77">
        <v>45388</v>
      </c>
      <c r="D106" s="78">
        <v>0.87986111111111109</v>
      </c>
      <c r="E106" s="21">
        <v>44</v>
      </c>
      <c r="F106">
        <v>1</v>
      </c>
      <c r="G106" t="str">
        <f>VLOOKUP($E106,[1]Productos!A:P,2,FALSE)</f>
        <v>HEINEKEN</v>
      </c>
      <c r="H106" s="21" t="str">
        <f>VLOOKUP($E106,[1]Productos!A:P,3,FALSE)</f>
        <v>BEBIDAS</v>
      </c>
      <c r="I106" s="21" t="str">
        <f>VLOOKUP($E106,[1]Productos!A:P,4,FALSE)</f>
        <v>CERVEZAS</v>
      </c>
      <c r="K106" s="1">
        <v>4000</v>
      </c>
      <c r="L106" s="1">
        <v>4000</v>
      </c>
      <c r="M106" s="21">
        <v>5</v>
      </c>
      <c r="N106" s="21" t="e">
        <f>VLOOKUP(M106,[1]!tbl_empleados[#Data],4,0)&amp;" "&amp;VLOOKUP(M106,[1]!tbl_empleados[#Data],5,0)</f>
        <v>#REF!</v>
      </c>
      <c r="O106">
        <f t="shared" si="10"/>
        <v>2024</v>
      </c>
      <c r="P106" t="str">
        <f t="shared" si="11"/>
        <v>abril</v>
      </c>
    </row>
    <row r="107" spans="1:16" x14ac:dyDescent="0.3">
      <c r="A107" t="s">
        <v>219</v>
      </c>
      <c r="B107" s="21">
        <v>4</v>
      </c>
      <c r="C107" s="77">
        <v>45388</v>
      </c>
      <c r="D107" s="78">
        <v>0.87986111111111109</v>
      </c>
      <c r="E107" s="21">
        <v>47</v>
      </c>
      <c r="F107">
        <v>1</v>
      </c>
      <c r="G107" t="str">
        <f>VLOOKUP($E107,[1]Productos!A:P,2,FALSE)</f>
        <v>MICHELADA</v>
      </c>
      <c r="H107" s="21" t="str">
        <f>VLOOKUP($E107,[1]Productos!A:P,3,FALSE)</f>
        <v>BEBIDAS</v>
      </c>
      <c r="I107" s="21" t="str">
        <f>VLOOKUP($E107,[1]Productos!A:P,4,FALSE)</f>
        <v>CERVEZAS</v>
      </c>
      <c r="K107" s="1">
        <v>2000</v>
      </c>
      <c r="L107" s="1">
        <v>2000</v>
      </c>
      <c r="M107" s="21">
        <v>5</v>
      </c>
      <c r="N107" s="21" t="e">
        <f>VLOOKUP(M107,[1]!tbl_empleados[#Data],4,0)&amp;" "&amp;VLOOKUP(M107,[1]!tbl_empleados[#Data],5,0)</f>
        <v>#REF!</v>
      </c>
      <c r="O107">
        <f t="shared" si="10"/>
        <v>2024</v>
      </c>
      <c r="P107" t="str">
        <f t="shared" si="11"/>
        <v>abril</v>
      </c>
    </row>
    <row r="108" spans="1:16" x14ac:dyDescent="0.3">
      <c r="A108" t="s">
        <v>219</v>
      </c>
      <c r="B108" s="21">
        <v>4</v>
      </c>
      <c r="C108" s="77">
        <v>45388</v>
      </c>
      <c r="D108" s="78">
        <v>0.87986111111111109</v>
      </c>
      <c r="E108" s="21">
        <v>39</v>
      </c>
      <c r="F108">
        <v>1</v>
      </c>
      <c r="G108" t="str">
        <f>VLOOKUP($E108,[1]Productos!A:P,2,FALSE)</f>
        <v>CORONITA</v>
      </c>
      <c r="H108" s="21" t="str">
        <f>VLOOKUP($E108,[1]Productos!A:P,3,FALSE)</f>
        <v>BEBIDAS</v>
      </c>
      <c r="I108" s="21" t="str">
        <f>VLOOKUP($E108,[1]Productos!A:P,4,FALSE)</f>
        <v>CERVEZAS</v>
      </c>
      <c r="K108" s="1">
        <v>4000</v>
      </c>
      <c r="L108" s="1">
        <v>4000</v>
      </c>
      <c r="M108" s="21">
        <v>5</v>
      </c>
      <c r="N108" s="21" t="e">
        <f>VLOOKUP(M108,[1]!tbl_empleados[#Data],4,0)&amp;" "&amp;VLOOKUP(M108,[1]!tbl_empleados[#Data],5,0)</f>
        <v>#REF!</v>
      </c>
      <c r="O108">
        <f t="shared" si="10"/>
        <v>2024</v>
      </c>
      <c r="P108" t="str">
        <f t="shared" si="11"/>
        <v>abril</v>
      </c>
    </row>
    <row r="109" spans="1:16" x14ac:dyDescent="0.3">
      <c r="A109" t="s">
        <v>219</v>
      </c>
      <c r="B109" s="21">
        <v>4</v>
      </c>
      <c r="C109" s="77">
        <v>45388</v>
      </c>
      <c r="D109" s="78">
        <v>0.89166666666666661</v>
      </c>
      <c r="E109" s="21">
        <v>44</v>
      </c>
      <c r="F109">
        <v>1</v>
      </c>
      <c r="G109" t="str">
        <f>VLOOKUP($E109,[1]Productos!A:P,2,FALSE)</f>
        <v>HEINEKEN</v>
      </c>
      <c r="H109" s="21" t="str">
        <f>VLOOKUP($E109,[1]Productos!A:P,3,FALSE)</f>
        <v>BEBIDAS</v>
      </c>
      <c r="I109" s="21" t="str">
        <f>VLOOKUP($E109,[1]Productos!A:P,4,FALSE)</f>
        <v>CERVEZAS</v>
      </c>
      <c r="K109" s="1">
        <v>4000</v>
      </c>
      <c r="L109" s="1">
        <v>4000</v>
      </c>
      <c r="M109" s="21">
        <v>5</v>
      </c>
      <c r="N109" s="21" t="e">
        <f>VLOOKUP(M109,[1]!tbl_empleados[#Data],4,0)&amp;" "&amp;VLOOKUP(M109,[1]!tbl_empleados[#Data],5,0)</f>
        <v>#REF!</v>
      </c>
      <c r="O109">
        <f t="shared" si="10"/>
        <v>2024</v>
      </c>
      <c r="P109" t="str">
        <f t="shared" si="11"/>
        <v>abril</v>
      </c>
    </row>
    <row r="110" spans="1:16" x14ac:dyDescent="0.3">
      <c r="A110" t="s">
        <v>220</v>
      </c>
      <c r="B110" s="21">
        <v>6</v>
      </c>
      <c r="C110" s="77">
        <v>45388</v>
      </c>
      <c r="D110" s="78">
        <v>0.88124999999999998</v>
      </c>
      <c r="E110" s="21">
        <v>4</v>
      </c>
      <c r="F110">
        <v>1</v>
      </c>
      <c r="G110" t="str">
        <f>VLOOKUP($E110,[1]Productos!A:P,2,FALSE)</f>
        <v>MARGARITA MARACUYA</v>
      </c>
      <c r="H110" s="21" t="str">
        <f>VLOOKUP($E110,[1]Productos!A:P,3,FALSE)</f>
        <v>BEBIDAS</v>
      </c>
      <c r="I110" s="21" t="str">
        <f>VLOOKUP($E110,[1]Productos!A:P,4,FALSE)</f>
        <v>CÓCTELES</v>
      </c>
      <c r="K110" s="1">
        <v>16000</v>
      </c>
      <c r="L110" s="1">
        <v>16000</v>
      </c>
      <c r="M110" s="21">
        <v>5</v>
      </c>
      <c r="N110" s="21" t="e">
        <f>VLOOKUP(M110,[1]!tbl_empleados[#Data],4,0)&amp;" "&amp;VLOOKUP(M110,[1]!tbl_empleados[#Data],5,0)</f>
        <v>#REF!</v>
      </c>
      <c r="O110">
        <f t="shared" si="10"/>
        <v>2024</v>
      </c>
      <c r="P110" t="str">
        <f t="shared" si="11"/>
        <v>abril</v>
      </c>
    </row>
    <row r="111" spans="1:16" x14ac:dyDescent="0.3">
      <c r="A111" t="s">
        <v>220</v>
      </c>
      <c r="B111" s="21">
        <v>6</v>
      </c>
      <c r="C111" s="77">
        <v>45388</v>
      </c>
      <c r="D111" s="78">
        <v>0.88124999999999998</v>
      </c>
      <c r="E111" s="21">
        <v>10</v>
      </c>
      <c r="F111">
        <v>1</v>
      </c>
      <c r="G111" t="str">
        <f>VLOOKUP($E111,[1]Productos!A:P,2,FALSE)</f>
        <v>BLUE LAGOON</v>
      </c>
      <c r="H111" s="21" t="str">
        <f>VLOOKUP($E111,[1]Productos!A:P,3,FALSE)</f>
        <v>BEBIDAS</v>
      </c>
      <c r="I111" s="21" t="str">
        <f>VLOOKUP($E111,[1]Productos!A:P,4,FALSE)</f>
        <v>CÓCTELES</v>
      </c>
      <c r="K111" s="1">
        <v>17000</v>
      </c>
      <c r="L111" s="1">
        <v>17000</v>
      </c>
      <c r="M111" s="21">
        <v>5</v>
      </c>
      <c r="N111" s="21" t="e">
        <f>VLOOKUP(M111,[1]!tbl_empleados[#Data],4,0)&amp;" "&amp;VLOOKUP(M111,[1]!tbl_empleados[#Data],5,0)</f>
        <v>#REF!</v>
      </c>
      <c r="O111">
        <f t="shared" si="10"/>
        <v>2024</v>
      </c>
      <c r="P111" t="str">
        <f t="shared" si="11"/>
        <v>abril</v>
      </c>
    </row>
    <row r="112" spans="1:16" x14ac:dyDescent="0.3">
      <c r="A112" t="s">
        <v>221</v>
      </c>
      <c r="B112" s="21">
        <v>2</v>
      </c>
      <c r="C112" s="77">
        <v>45388</v>
      </c>
      <c r="D112" s="78">
        <v>0.84583333333333333</v>
      </c>
      <c r="E112" s="21">
        <v>39</v>
      </c>
      <c r="F112">
        <v>1</v>
      </c>
      <c r="G112" t="str">
        <f>VLOOKUP($E112,[1]Productos!A:P,2,FALSE)</f>
        <v>CORONITA</v>
      </c>
      <c r="H112" s="21" t="str">
        <f>VLOOKUP($E112,[1]Productos!A:P,3,FALSE)</f>
        <v>BEBIDAS</v>
      </c>
      <c r="I112" s="21" t="str">
        <f>VLOOKUP($E112,[1]Productos!A:P,4,FALSE)</f>
        <v>CERVEZAS</v>
      </c>
      <c r="K112" s="1">
        <v>4000</v>
      </c>
      <c r="L112" s="1">
        <v>4000</v>
      </c>
      <c r="M112" s="21">
        <v>5</v>
      </c>
      <c r="N112" s="21" t="e">
        <f>VLOOKUP(M112,[1]!tbl_empleados[#Data],4,0)&amp;" "&amp;VLOOKUP(M112,[1]!tbl_empleados[#Data],5,0)</f>
        <v>#REF!</v>
      </c>
      <c r="O112">
        <f t="shared" si="10"/>
        <v>2024</v>
      </c>
      <c r="P112" t="str">
        <f t="shared" si="11"/>
        <v>abril</v>
      </c>
    </row>
    <row r="113" spans="1:16" x14ac:dyDescent="0.3">
      <c r="A113" t="s">
        <v>221</v>
      </c>
      <c r="B113" s="21">
        <v>2</v>
      </c>
      <c r="C113" s="77">
        <v>45388</v>
      </c>
      <c r="D113" s="78">
        <v>0.84583333333333333</v>
      </c>
      <c r="E113" s="21">
        <v>29</v>
      </c>
      <c r="F113">
        <v>1</v>
      </c>
      <c r="G113" t="str">
        <f>VLOOKUP($E113,[1]Productos!A:P,2,FALSE)</f>
        <v>AGUA</v>
      </c>
      <c r="H113" s="21" t="str">
        <f>VLOOKUP($E113,[1]Productos!A:P,3,FALSE)</f>
        <v>BEBIDAS</v>
      </c>
      <c r="I113" s="21" t="str">
        <f>VLOOKUP($E113,[1]Productos!A:P,4,FALSE)</f>
        <v>OTROS</v>
      </c>
      <c r="K113" s="1">
        <v>2000</v>
      </c>
      <c r="L113" s="1">
        <v>2000</v>
      </c>
      <c r="M113" s="21">
        <v>5</v>
      </c>
      <c r="N113" s="21" t="e">
        <f>VLOOKUP(M113,[1]!tbl_empleados[#Data],4,0)&amp;" "&amp;VLOOKUP(M113,[1]!tbl_empleados[#Data],5,0)</f>
        <v>#REF!</v>
      </c>
      <c r="O113">
        <f t="shared" si="10"/>
        <v>2024</v>
      </c>
      <c r="P113" t="str">
        <f t="shared" si="11"/>
        <v>abril</v>
      </c>
    </row>
    <row r="114" spans="1:16" x14ac:dyDescent="0.3">
      <c r="A114" t="s">
        <v>221</v>
      </c>
      <c r="B114" s="21">
        <v>2</v>
      </c>
      <c r="C114" s="77">
        <v>45388</v>
      </c>
      <c r="D114" s="78">
        <v>0.84722222222222221</v>
      </c>
      <c r="E114" s="21">
        <v>39</v>
      </c>
      <c r="F114">
        <v>1</v>
      </c>
      <c r="G114" t="str">
        <f>VLOOKUP($E114,[1]Productos!A:P,2,FALSE)</f>
        <v>CORONITA</v>
      </c>
      <c r="H114" s="21" t="str">
        <f>VLOOKUP($E114,[1]Productos!A:P,3,FALSE)</f>
        <v>BEBIDAS</v>
      </c>
      <c r="I114" s="21" t="str">
        <f>VLOOKUP($E114,[1]Productos!A:P,4,FALSE)</f>
        <v>CERVEZAS</v>
      </c>
      <c r="K114" s="1">
        <v>4000</v>
      </c>
      <c r="L114" s="1">
        <v>4000</v>
      </c>
      <c r="M114" s="21">
        <v>5</v>
      </c>
      <c r="N114" s="21" t="e">
        <f>VLOOKUP(M114,[1]!tbl_empleados[#Data],4,0)&amp;" "&amp;VLOOKUP(M114,[1]!tbl_empleados[#Data],5,0)</f>
        <v>#REF!</v>
      </c>
      <c r="O114">
        <f t="shared" si="10"/>
        <v>2024</v>
      </c>
      <c r="P114" t="str">
        <f t="shared" si="11"/>
        <v>abril</v>
      </c>
    </row>
    <row r="115" spans="1:16" x14ac:dyDescent="0.3">
      <c r="A115" t="s">
        <v>221</v>
      </c>
      <c r="B115" s="21">
        <v>2</v>
      </c>
      <c r="C115" s="77">
        <v>45388</v>
      </c>
      <c r="D115" s="78">
        <v>0.90347222222222223</v>
      </c>
      <c r="E115" s="21">
        <v>39</v>
      </c>
      <c r="F115">
        <v>1</v>
      </c>
      <c r="G115" t="str">
        <f>VLOOKUP($E115,[1]Productos!A:P,2,FALSE)</f>
        <v>CORONITA</v>
      </c>
      <c r="H115" s="21" t="str">
        <f>VLOOKUP($E115,[1]Productos!A:P,3,FALSE)</f>
        <v>BEBIDAS</v>
      </c>
      <c r="I115" s="21" t="str">
        <f>VLOOKUP($E115,[1]Productos!A:P,4,FALSE)</f>
        <v>CERVEZAS</v>
      </c>
      <c r="K115" s="1">
        <v>4000</v>
      </c>
      <c r="L115" s="1">
        <v>4000</v>
      </c>
      <c r="M115" s="21">
        <v>5</v>
      </c>
      <c r="N115" s="21" t="e">
        <f>VLOOKUP(M115,[1]!tbl_empleados[#Data],4,0)&amp;" "&amp;VLOOKUP(M115,[1]!tbl_empleados[#Data],5,0)</f>
        <v>#REF!</v>
      </c>
      <c r="O115">
        <f t="shared" si="10"/>
        <v>2024</v>
      </c>
      <c r="P115" t="str">
        <f t="shared" si="11"/>
        <v>abril</v>
      </c>
    </row>
    <row r="116" spans="1:16" x14ac:dyDescent="0.3">
      <c r="A116" t="s">
        <v>221</v>
      </c>
      <c r="B116" s="21">
        <v>2</v>
      </c>
      <c r="C116" s="77">
        <v>45388</v>
      </c>
      <c r="D116" s="78">
        <v>0.90416666666666667</v>
      </c>
      <c r="E116" s="21">
        <v>39</v>
      </c>
      <c r="F116">
        <v>1</v>
      </c>
      <c r="G116" t="str">
        <f>VLOOKUP($E116,[1]Productos!A:P,2,FALSE)</f>
        <v>CORONITA</v>
      </c>
      <c r="H116" s="21" t="str">
        <f>VLOOKUP($E116,[1]Productos!A:P,3,FALSE)</f>
        <v>BEBIDAS</v>
      </c>
      <c r="I116" s="21" t="str">
        <f>VLOOKUP($E116,[1]Productos!A:P,4,FALSE)</f>
        <v>CERVEZAS</v>
      </c>
      <c r="K116" s="1">
        <v>4000</v>
      </c>
      <c r="L116" s="1">
        <v>4000</v>
      </c>
      <c r="M116" s="21">
        <v>5</v>
      </c>
      <c r="N116" s="21" t="e">
        <f>VLOOKUP(M116,[1]!tbl_empleados[#Data],4,0)&amp;" "&amp;VLOOKUP(M116,[1]!tbl_empleados[#Data],5,0)</f>
        <v>#REF!</v>
      </c>
      <c r="O116">
        <f t="shared" si="10"/>
        <v>2024</v>
      </c>
      <c r="P116" t="str">
        <f t="shared" si="11"/>
        <v>abril</v>
      </c>
    </row>
    <row r="117" spans="1:16" x14ac:dyDescent="0.3">
      <c r="A117" t="s">
        <v>222</v>
      </c>
      <c r="B117" s="21">
        <v>5</v>
      </c>
      <c r="C117" s="77">
        <v>45388</v>
      </c>
      <c r="D117" s="78">
        <v>0.84791666666666676</v>
      </c>
      <c r="E117" s="21">
        <v>3</v>
      </c>
      <c r="F117">
        <v>4</v>
      </c>
      <c r="G117" t="str">
        <f>VLOOKUP($E117,[1]Productos!A:P,2,FALSE)</f>
        <v>MARGARITA</v>
      </c>
      <c r="H117" s="21" t="str">
        <f>VLOOKUP($E117,[1]Productos!A:P,3,FALSE)</f>
        <v>BEBIDAS</v>
      </c>
      <c r="I117" s="21" t="str">
        <f>VLOOKUP($E117,[1]Productos!A:P,4,FALSE)</f>
        <v>CÓCTELES</v>
      </c>
      <c r="K117" s="1">
        <v>16000</v>
      </c>
      <c r="L117" s="1">
        <v>64000</v>
      </c>
      <c r="M117" s="21">
        <v>5</v>
      </c>
      <c r="N117" s="21" t="e">
        <f>VLOOKUP(M117,[1]!tbl_empleados[#Data],4,0)&amp;" "&amp;VLOOKUP(M117,[1]!tbl_empleados[#Data],5,0)</f>
        <v>#REF!</v>
      </c>
      <c r="O117">
        <f>YEAR(C117)</f>
        <v>2024</v>
      </c>
      <c r="P117" t="str">
        <f>TEXT((C117),"mmmm")</f>
        <v>abril</v>
      </c>
    </row>
    <row r="118" spans="1:16" x14ac:dyDescent="0.3">
      <c r="A118" t="s">
        <v>223</v>
      </c>
      <c r="B118" s="21">
        <v>10</v>
      </c>
      <c r="C118" s="77">
        <v>45388</v>
      </c>
      <c r="D118" s="78">
        <v>0.89861111111111114</v>
      </c>
      <c r="E118" s="21">
        <v>4</v>
      </c>
      <c r="F118">
        <v>1</v>
      </c>
      <c r="G118" t="str">
        <f>VLOOKUP($E118,[1]Productos!A:P,2,FALSE)</f>
        <v>MARGARITA MARACUYA</v>
      </c>
      <c r="H118" s="21" t="str">
        <f>VLOOKUP($E118,[1]Productos!A:P,3,FALSE)</f>
        <v>BEBIDAS</v>
      </c>
      <c r="I118" s="21" t="str">
        <f>VLOOKUP($E118,[1]Productos!A:P,4,FALSE)</f>
        <v>CÓCTELES</v>
      </c>
      <c r="K118" s="1">
        <v>16000</v>
      </c>
      <c r="L118" s="1">
        <v>16000</v>
      </c>
      <c r="M118" s="21">
        <v>5</v>
      </c>
      <c r="N118" s="21" t="e">
        <f>VLOOKUP(M118,[1]!tbl_empleados[#Data],4,0)&amp;" "&amp;VLOOKUP(M118,[1]!tbl_empleados[#Data],5,0)</f>
        <v>#REF!</v>
      </c>
      <c r="O118">
        <f t="shared" ref="O118:O155" si="12">YEAR(C118)</f>
        <v>2024</v>
      </c>
      <c r="P118" t="str">
        <f t="shared" ref="P118:P155" si="13">TEXT((C118),"mmmm")</f>
        <v>abril</v>
      </c>
    </row>
    <row r="119" spans="1:16" x14ac:dyDescent="0.3">
      <c r="A119" t="s">
        <v>223</v>
      </c>
      <c r="B119" s="21">
        <v>10</v>
      </c>
      <c r="C119" s="77">
        <v>45388</v>
      </c>
      <c r="D119" s="78">
        <v>0.9375</v>
      </c>
      <c r="E119" s="21">
        <v>38</v>
      </c>
      <c r="F119">
        <v>2</v>
      </c>
      <c r="G119" t="str">
        <f>VLOOKUP($E119,[1]Productos!A:P,2,FALSE)</f>
        <v>COSTEÑITA</v>
      </c>
      <c r="H119" s="21" t="str">
        <f>VLOOKUP($E119,[1]Productos!A:P,3,FALSE)</f>
        <v>BEBIDAS</v>
      </c>
      <c r="I119" s="21" t="str">
        <f>VLOOKUP($E119,[1]Productos!A:P,4,FALSE)</f>
        <v>CERVEZAS</v>
      </c>
      <c r="K119" s="1">
        <v>3000</v>
      </c>
      <c r="L119" s="1">
        <v>6000</v>
      </c>
      <c r="M119" s="21">
        <v>5</v>
      </c>
      <c r="N119" s="21" t="e">
        <f>VLOOKUP(M119,[1]!tbl_empleados[#Data],4,0)&amp;" "&amp;VLOOKUP(M119,[1]!tbl_empleados[#Data],5,0)</f>
        <v>#REF!</v>
      </c>
      <c r="O119">
        <f t="shared" si="12"/>
        <v>2024</v>
      </c>
      <c r="P119" t="str">
        <f t="shared" si="13"/>
        <v>abril</v>
      </c>
    </row>
    <row r="120" spans="1:16" x14ac:dyDescent="0.3">
      <c r="A120" t="s">
        <v>223</v>
      </c>
      <c r="B120" s="21">
        <v>10</v>
      </c>
      <c r="C120" s="77">
        <v>45388</v>
      </c>
      <c r="D120" s="78">
        <v>0.9375</v>
      </c>
      <c r="E120" s="21">
        <v>10</v>
      </c>
      <c r="F120">
        <v>1</v>
      </c>
      <c r="G120" t="str">
        <f>VLOOKUP($E120,[1]Productos!A:P,2,FALSE)</f>
        <v>BLUE LAGOON</v>
      </c>
      <c r="H120" s="21" t="str">
        <f>VLOOKUP($E120,[1]Productos!A:P,3,FALSE)</f>
        <v>BEBIDAS</v>
      </c>
      <c r="I120" s="21" t="str">
        <f>VLOOKUP($E120,[1]Productos!A:P,4,FALSE)</f>
        <v>CÓCTELES</v>
      </c>
      <c r="K120" s="1">
        <v>17000</v>
      </c>
      <c r="L120" s="1">
        <v>17000</v>
      </c>
      <c r="M120" s="21">
        <v>5</v>
      </c>
      <c r="N120" s="21" t="e">
        <f>VLOOKUP(M120,[1]!tbl_empleados[#Data],4,0)&amp;" "&amp;VLOOKUP(M120,[1]!tbl_empleados[#Data],5,0)</f>
        <v>#REF!</v>
      </c>
      <c r="O120">
        <f t="shared" si="12"/>
        <v>2024</v>
      </c>
      <c r="P120" t="str">
        <f t="shared" si="13"/>
        <v>abril</v>
      </c>
    </row>
    <row r="121" spans="1:16" x14ac:dyDescent="0.3">
      <c r="A121" t="s">
        <v>224</v>
      </c>
      <c r="B121" s="21">
        <v>17</v>
      </c>
      <c r="C121" s="77">
        <v>45388</v>
      </c>
      <c r="D121" s="78">
        <v>0.88124999999999998</v>
      </c>
      <c r="E121" s="21">
        <v>91</v>
      </c>
      <c r="F121">
        <v>1</v>
      </c>
      <c r="G121" t="str">
        <f>VLOOKUP($E121,[1]Productos!A:P,2,FALSE)</f>
        <v>SMIRNOFF</v>
      </c>
      <c r="H121" s="21" t="str">
        <f>VLOOKUP($E121,[1]Productos!A:P,3,FALSE)</f>
        <v>BEBIDAS</v>
      </c>
      <c r="I121" s="21" t="str">
        <f>VLOOKUP($E121,[1]Productos!A:P,4,FALSE)</f>
        <v>CERVEZAS</v>
      </c>
      <c r="K121" s="1">
        <v>12000</v>
      </c>
      <c r="L121" s="1">
        <v>12000</v>
      </c>
      <c r="M121" s="21">
        <v>5</v>
      </c>
      <c r="N121" s="21" t="e">
        <f>VLOOKUP(M121,[1]!tbl_empleados[#Data],4,0)&amp;" "&amp;VLOOKUP(M121,[1]!tbl_empleados[#Data],5,0)</f>
        <v>#REF!</v>
      </c>
      <c r="O121">
        <f t="shared" si="12"/>
        <v>2024</v>
      </c>
      <c r="P121" t="str">
        <f t="shared" si="13"/>
        <v>abril</v>
      </c>
    </row>
    <row r="122" spans="1:16" x14ac:dyDescent="0.3">
      <c r="A122" t="s">
        <v>224</v>
      </c>
      <c r="B122" s="21">
        <v>17</v>
      </c>
      <c r="C122" s="77">
        <v>45388</v>
      </c>
      <c r="D122" s="78">
        <v>0.88124999999999998</v>
      </c>
      <c r="E122" s="21">
        <v>91</v>
      </c>
      <c r="F122">
        <v>1</v>
      </c>
      <c r="G122" t="str">
        <f>VLOOKUP($E122,[1]Productos!A:P,2,FALSE)</f>
        <v>SMIRNOFF</v>
      </c>
      <c r="H122" s="21" t="str">
        <f>VLOOKUP($E122,[1]Productos!A:P,3,FALSE)</f>
        <v>BEBIDAS</v>
      </c>
      <c r="I122" s="21" t="str">
        <f>VLOOKUP($E122,[1]Productos!A:P,4,FALSE)</f>
        <v>CERVEZAS</v>
      </c>
      <c r="K122" s="1">
        <v>12000</v>
      </c>
      <c r="L122" s="1">
        <v>12000</v>
      </c>
      <c r="M122" s="21">
        <v>5</v>
      </c>
      <c r="N122" s="21" t="e">
        <f>VLOOKUP(M122,[1]!tbl_empleados[#Data],4,0)&amp;" "&amp;VLOOKUP(M122,[1]!tbl_empleados[#Data],5,0)</f>
        <v>#REF!</v>
      </c>
      <c r="O122">
        <f t="shared" si="12"/>
        <v>2024</v>
      </c>
      <c r="P122" t="str">
        <f t="shared" si="13"/>
        <v>abril</v>
      </c>
    </row>
    <row r="123" spans="1:16" x14ac:dyDescent="0.3">
      <c r="A123" t="s">
        <v>224</v>
      </c>
      <c r="B123" s="21">
        <v>17</v>
      </c>
      <c r="C123" s="77">
        <v>45388</v>
      </c>
      <c r="D123" s="78">
        <v>0.9194444444444444</v>
      </c>
      <c r="E123" s="21">
        <v>38</v>
      </c>
      <c r="F123">
        <v>2</v>
      </c>
      <c r="G123" t="str">
        <f>VLOOKUP($E123,[1]Productos!A:P,2,FALSE)</f>
        <v>COSTEÑITA</v>
      </c>
      <c r="H123" s="21" t="str">
        <f>VLOOKUP($E123,[1]Productos!A:P,3,FALSE)</f>
        <v>BEBIDAS</v>
      </c>
      <c r="I123" s="21" t="str">
        <f>VLOOKUP($E123,[1]Productos!A:P,4,FALSE)</f>
        <v>CERVEZAS</v>
      </c>
      <c r="K123" s="1">
        <v>3000</v>
      </c>
      <c r="L123" s="1">
        <v>6000</v>
      </c>
      <c r="M123" s="21">
        <v>5</v>
      </c>
      <c r="N123" s="21" t="e">
        <f>VLOOKUP(M123,[1]!tbl_empleados[#Data],4,0)&amp;" "&amp;VLOOKUP(M123,[1]!tbl_empleados[#Data],5,0)</f>
        <v>#REF!</v>
      </c>
      <c r="O123">
        <f t="shared" si="12"/>
        <v>2024</v>
      </c>
      <c r="P123" t="str">
        <f t="shared" si="13"/>
        <v>abril</v>
      </c>
    </row>
    <row r="124" spans="1:16" x14ac:dyDescent="0.3">
      <c r="A124" t="s">
        <v>224</v>
      </c>
      <c r="B124" s="21">
        <v>17</v>
      </c>
      <c r="C124" s="77">
        <v>45388</v>
      </c>
      <c r="D124" s="78">
        <v>0.94444444444444453</v>
      </c>
      <c r="E124" s="21">
        <v>38</v>
      </c>
      <c r="F124">
        <v>2</v>
      </c>
      <c r="G124" t="str">
        <f>VLOOKUP($E124,[1]Productos!A:P,2,FALSE)</f>
        <v>COSTEÑITA</v>
      </c>
      <c r="H124" s="21" t="str">
        <f>VLOOKUP($E124,[1]Productos!A:P,3,FALSE)</f>
        <v>BEBIDAS</v>
      </c>
      <c r="I124" s="21" t="str">
        <f>VLOOKUP($E124,[1]Productos!A:P,4,FALSE)</f>
        <v>CERVEZAS</v>
      </c>
      <c r="K124" s="1">
        <v>3000</v>
      </c>
      <c r="L124" s="1">
        <v>6000</v>
      </c>
      <c r="M124" s="21">
        <v>5</v>
      </c>
      <c r="N124" s="21" t="e">
        <f>VLOOKUP(M124,[1]!tbl_empleados[#Data],4,0)&amp;" "&amp;VLOOKUP(M124,[1]!tbl_empleados[#Data],5,0)</f>
        <v>#REF!</v>
      </c>
      <c r="O124">
        <f t="shared" si="12"/>
        <v>2024</v>
      </c>
      <c r="P124" t="str">
        <f t="shared" si="13"/>
        <v>abril</v>
      </c>
    </row>
    <row r="125" spans="1:16" x14ac:dyDescent="0.3">
      <c r="A125" t="s">
        <v>224</v>
      </c>
      <c r="B125" s="21">
        <v>17</v>
      </c>
      <c r="C125" s="77">
        <v>45388</v>
      </c>
      <c r="D125" s="78">
        <v>0.95972222222222225</v>
      </c>
      <c r="E125" s="21">
        <v>38</v>
      </c>
      <c r="F125">
        <v>1</v>
      </c>
      <c r="G125" t="str">
        <f>VLOOKUP($E125,[1]Productos!A:P,2,FALSE)</f>
        <v>COSTEÑITA</v>
      </c>
      <c r="H125" s="21" t="str">
        <f>VLOOKUP($E125,[1]Productos!A:P,3,FALSE)</f>
        <v>BEBIDAS</v>
      </c>
      <c r="I125" s="21" t="str">
        <f>VLOOKUP($E125,[1]Productos!A:P,4,FALSE)</f>
        <v>CERVEZAS</v>
      </c>
      <c r="K125" s="1">
        <v>3000</v>
      </c>
      <c r="L125" s="1">
        <v>3000</v>
      </c>
      <c r="M125" s="21">
        <v>5</v>
      </c>
      <c r="N125" s="21" t="e">
        <f>VLOOKUP(M125,[1]!tbl_empleados[#Data],4,0)&amp;" "&amp;VLOOKUP(M125,[1]!tbl_empleados[#Data],5,0)</f>
        <v>#REF!</v>
      </c>
      <c r="O125">
        <f t="shared" si="12"/>
        <v>2024</v>
      </c>
      <c r="P125" t="str">
        <f t="shared" si="13"/>
        <v>abril</v>
      </c>
    </row>
    <row r="126" spans="1:16" x14ac:dyDescent="0.3">
      <c r="A126" t="s">
        <v>225</v>
      </c>
      <c r="B126" s="21">
        <v>18</v>
      </c>
      <c r="C126" s="77">
        <v>45388</v>
      </c>
      <c r="D126" s="78">
        <v>0.89166666666666661</v>
      </c>
      <c r="E126" s="21">
        <v>38</v>
      </c>
      <c r="F126">
        <v>2</v>
      </c>
      <c r="G126" t="str">
        <f>VLOOKUP($E126,[1]Productos!A:P,2,FALSE)</f>
        <v>COSTEÑITA</v>
      </c>
      <c r="H126" s="21" t="str">
        <f>VLOOKUP($E126,[1]Productos!A:P,3,FALSE)</f>
        <v>BEBIDAS</v>
      </c>
      <c r="I126" s="21" t="str">
        <f>VLOOKUP($E126,[1]Productos!A:P,4,FALSE)</f>
        <v>CERVEZAS</v>
      </c>
      <c r="K126" s="1">
        <v>3000</v>
      </c>
      <c r="L126" s="1">
        <v>6000</v>
      </c>
      <c r="M126" s="21">
        <v>5</v>
      </c>
      <c r="N126" s="21" t="e">
        <f>VLOOKUP(M126,[1]!tbl_empleados[#Data],4,0)&amp;" "&amp;VLOOKUP(M126,[1]!tbl_empleados[#Data],5,0)</f>
        <v>#REF!</v>
      </c>
      <c r="O126">
        <f t="shared" si="12"/>
        <v>2024</v>
      </c>
      <c r="P126" t="str">
        <f t="shared" si="13"/>
        <v>abril</v>
      </c>
    </row>
    <row r="127" spans="1:16" x14ac:dyDescent="0.3">
      <c r="A127" t="s">
        <v>225</v>
      </c>
      <c r="B127" s="21">
        <v>18</v>
      </c>
      <c r="C127" s="77">
        <v>45388</v>
      </c>
      <c r="D127" s="78">
        <v>0.92013888888888884</v>
      </c>
      <c r="E127" s="21">
        <v>38</v>
      </c>
      <c r="F127">
        <v>2</v>
      </c>
      <c r="G127" t="str">
        <f>VLOOKUP($E127,[1]Productos!A:P,2,FALSE)</f>
        <v>COSTEÑITA</v>
      </c>
      <c r="H127" s="21" t="str">
        <f>VLOOKUP($E127,[1]Productos!A:P,3,FALSE)</f>
        <v>BEBIDAS</v>
      </c>
      <c r="I127" s="21" t="str">
        <f>VLOOKUP($E127,[1]Productos!A:P,4,FALSE)</f>
        <v>CERVEZAS</v>
      </c>
      <c r="K127" s="1">
        <v>3000</v>
      </c>
      <c r="L127" s="1">
        <v>6000</v>
      </c>
      <c r="M127" s="21">
        <v>5</v>
      </c>
      <c r="N127" s="21" t="e">
        <f>VLOOKUP(M127,[1]!tbl_empleados[#Data],4,0)&amp;" "&amp;VLOOKUP(M127,[1]!tbl_empleados[#Data],5,0)</f>
        <v>#REF!</v>
      </c>
      <c r="O127">
        <f t="shared" si="12"/>
        <v>2024</v>
      </c>
      <c r="P127" t="str">
        <f t="shared" si="13"/>
        <v>abril</v>
      </c>
    </row>
    <row r="128" spans="1:16" x14ac:dyDescent="0.3">
      <c r="A128" t="s">
        <v>223</v>
      </c>
      <c r="B128" s="21">
        <v>10</v>
      </c>
      <c r="C128" s="77">
        <v>45388</v>
      </c>
      <c r="D128" s="78">
        <v>0.95972222222222225</v>
      </c>
      <c r="E128" s="21">
        <v>38</v>
      </c>
      <c r="F128">
        <v>2</v>
      </c>
      <c r="G128" t="str">
        <f>VLOOKUP($E128,[1]Productos!A:P,2,FALSE)</f>
        <v>COSTEÑITA</v>
      </c>
      <c r="H128" s="21" t="str">
        <f>VLOOKUP($E128,[1]Productos!A:P,3,FALSE)</f>
        <v>BEBIDAS</v>
      </c>
      <c r="I128" s="21" t="str">
        <f>VLOOKUP($E128,[1]Productos!A:P,4,FALSE)</f>
        <v>CERVEZAS</v>
      </c>
      <c r="K128" s="1">
        <v>3000</v>
      </c>
      <c r="L128" s="1">
        <v>6000</v>
      </c>
      <c r="M128" s="21">
        <v>5</v>
      </c>
      <c r="N128" s="21" t="e">
        <f>VLOOKUP(M128,[1]!tbl_empleados[#Data],4,0)&amp;" "&amp;VLOOKUP(M128,[1]!tbl_empleados[#Data],5,0)</f>
        <v>#REF!</v>
      </c>
      <c r="O128">
        <f t="shared" si="12"/>
        <v>2024</v>
      </c>
      <c r="P128" t="str">
        <f t="shared" si="13"/>
        <v>abril</v>
      </c>
    </row>
    <row r="129" spans="1:16" x14ac:dyDescent="0.3">
      <c r="A129" t="s">
        <v>226</v>
      </c>
      <c r="B129" s="21">
        <v>1</v>
      </c>
      <c r="C129" s="77">
        <v>45388</v>
      </c>
      <c r="D129" s="78">
        <v>0.94861111111111107</v>
      </c>
      <c r="E129" s="21">
        <v>38</v>
      </c>
      <c r="F129">
        <v>1</v>
      </c>
      <c r="G129" t="str">
        <f>VLOOKUP($E129,[1]Productos!A:P,2,FALSE)</f>
        <v>COSTEÑITA</v>
      </c>
      <c r="H129" s="21" t="str">
        <f>VLOOKUP($E129,[1]Productos!A:P,3,FALSE)</f>
        <v>BEBIDAS</v>
      </c>
      <c r="I129" s="21" t="str">
        <f>VLOOKUP($E129,[1]Productos!A:P,4,FALSE)</f>
        <v>CERVEZAS</v>
      </c>
      <c r="K129" s="1">
        <v>3000</v>
      </c>
      <c r="L129" s="1">
        <v>3000</v>
      </c>
      <c r="M129" s="21">
        <v>5</v>
      </c>
      <c r="N129" s="21" t="e">
        <f>VLOOKUP(M129,[1]!tbl_empleados[#Data],4,0)&amp;" "&amp;VLOOKUP(M129,[1]!tbl_empleados[#Data],5,0)</f>
        <v>#REF!</v>
      </c>
      <c r="O129">
        <f t="shared" si="12"/>
        <v>2024</v>
      </c>
      <c r="P129" t="str">
        <f t="shared" si="13"/>
        <v>abril</v>
      </c>
    </row>
    <row r="130" spans="1:16" x14ac:dyDescent="0.3">
      <c r="A130" t="s">
        <v>226</v>
      </c>
      <c r="B130" s="21">
        <v>1</v>
      </c>
      <c r="C130" s="77">
        <v>45388</v>
      </c>
      <c r="D130" s="78">
        <v>0.94861111111111107</v>
      </c>
      <c r="E130" s="21">
        <v>38</v>
      </c>
      <c r="F130">
        <v>1</v>
      </c>
      <c r="G130" t="str">
        <f>VLOOKUP($E130,[1]Productos!A:P,2,FALSE)</f>
        <v>COSTEÑITA</v>
      </c>
      <c r="H130" s="21" t="str">
        <f>VLOOKUP($E130,[1]Productos!A:P,3,FALSE)</f>
        <v>BEBIDAS</v>
      </c>
      <c r="I130" s="21" t="str">
        <f>VLOOKUP($E130,[1]Productos!A:P,4,FALSE)</f>
        <v>CERVEZAS</v>
      </c>
      <c r="K130" s="1">
        <v>3000</v>
      </c>
      <c r="L130" s="1">
        <v>3000</v>
      </c>
      <c r="M130" s="21">
        <v>5</v>
      </c>
      <c r="N130" s="21" t="e">
        <f>VLOOKUP(M130,[1]!tbl_empleados[#Data],4,0)&amp;" "&amp;VLOOKUP(M130,[1]!tbl_empleados[#Data],5,0)</f>
        <v>#REF!</v>
      </c>
      <c r="O130">
        <f t="shared" si="12"/>
        <v>2024</v>
      </c>
      <c r="P130" t="str">
        <f t="shared" si="13"/>
        <v>abril</v>
      </c>
    </row>
    <row r="131" spans="1:16" x14ac:dyDescent="0.3">
      <c r="A131" t="s">
        <v>226</v>
      </c>
      <c r="B131" s="21">
        <v>1</v>
      </c>
      <c r="C131" s="77">
        <v>45388</v>
      </c>
      <c r="D131" s="78">
        <v>0.94861111111111107</v>
      </c>
      <c r="E131" s="21">
        <v>38</v>
      </c>
      <c r="F131">
        <v>1</v>
      </c>
      <c r="G131" t="str">
        <f>VLOOKUP($E131,[1]Productos!A:P,2,FALSE)</f>
        <v>COSTEÑITA</v>
      </c>
      <c r="H131" s="21" t="str">
        <f>VLOOKUP($E131,[1]Productos!A:P,3,FALSE)</f>
        <v>BEBIDAS</v>
      </c>
      <c r="I131" s="21" t="str">
        <f>VLOOKUP($E131,[1]Productos!A:P,4,FALSE)</f>
        <v>CERVEZAS</v>
      </c>
      <c r="K131" s="1">
        <v>3000</v>
      </c>
      <c r="L131" s="1">
        <v>3000</v>
      </c>
      <c r="M131" s="21">
        <v>5</v>
      </c>
      <c r="N131" s="21" t="e">
        <f>VLOOKUP(M131,[1]!tbl_empleados[#Data],4,0)&amp;" "&amp;VLOOKUP(M131,[1]!tbl_empleados[#Data],5,0)</f>
        <v>#REF!</v>
      </c>
      <c r="O131">
        <f t="shared" si="12"/>
        <v>2024</v>
      </c>
      <c r="P131" t="str">
        <f t="shared" si="13"/>
        <v>abril</v>
      </c>
    </row>
    <row r="132" spans="1:16" x14ac:dyDescent="0.3">
      <c r="A132" t="s">
        <v>226</v>
      </c>
      <c r="B132" s="21">
        <v>1</v>
      </c>
      <c r="C132" s="77">
        <v>45388</v>
      </c>
      <c r="D132" s="78">
        <v>0.94861111111111107</v>
      </c>
      <c r="E132" s="21">
        <v>47</v>
      </c>
      <c r="F132">
        <v>1</v>
      </c>
      <c r="G132" t="str">
        <f>VLOOKUP($E132,[1]Productos!A:P,2,FALSE)</f>
        <v>MICHELADA</v>
      </c>
      <c r="H132" s="21" t="str">
        <f>VLOOKUP($E132,[1]Productos!A:P,3,FALSE)</f>
        <v>BEBIDAS</v>
      </c>
      <c r="I132" s="21" t="str">
        <f>VLOOKUP($E132,[1]Productos!A:P,4,FALSE)</f>
        <v>CERVEZAS</v>
      </c>
      <c r="K132" s="1">
        <v>2000</v>
      </c>
      <c r="L132" s="1">
        <v>2000</v>
      </c>
      <c r="M132" s="21">
        <v>5</v>
      </c>
      <c r="N132" s="21" t="e">
        <f>VLOOKUP(M132,[1]!tbl_empleados[#Data],4,0)&amp;" "&amp;VLOOKUP(M132,[1]!tbl_empleados[#Data],5,0)</f>
        <v>#REF!</v>
      </c>
      <c r="O132">
        <f t="shared" si="12"/>
        <v>2024</v>
      </c>
      <c r="P132" t="str">
        <f t="shared" si="13"/>
        <v>abril</v>
      </c>
    </row>
    <row r="133" spans="1:16" x14ac:dyDescent="0.3">
      <c r="A133" t="s">
        <v>226</v>
      </c>
      <c r="B133" s="21">
        <v>1</v>
      </c>
      <c r="C133" s="77">
        <v>45388</v>
      </c>
      <c r="D133" s="78">
        <v>0.95972222222222225</v>
      </c>
      <c r="E133" s="21">
        <v>38</v>
      </c>
      <c r="F133">
        <v>2</v>
      </c>
      <c r="G133" t="str">
        <f>VLOOKUP($E133,[1]Productos!A:P,2,FALSE)</f>
        <v>COSTEÑITA</v>
      </c>
      <c r="H133" s="21" t="str">
        <f>VLOOKUP($E133,[1]Productos!A:P,3,FALSE)</f>
        <v>BEBIDAS</v>
      </c>
      <c r="I133" s="21" t="str">
        <f>VLOOKUP($E133,[1]Productos!A:P,4,FALSE)</f>
        <v>CERVEZAS</v>
      </c>
      <c r="K133" s="1">
        <v>3000</v>
      </c>
      <c r="L133" s="1">
        <v>6000</v>
      </c>
      <c r="M133" s="21">
        <v>5</v>
      </c>
      <c r="N133" s="21" t="e">
        <f>VLOOKUP(M133,[1]!tbl_empleados[#Data],4,0)&amp;" "&amp;VLOOKUP(M133,[1]!tbl_empleados[#Data],5,0)</f>
        <v>#REF!</v>
      </c>
      <c r="O133">
        <f t="shared" si="12"/>
        <v>2024</v>
      </c>
      <c r="P133" t="str">
        <f t="shared" si="13"/>
        <v>abril</v>
      </c>
    </row>
    <row r="134" spans="1:16" x14ac:dyDescent="0.3">
      <c r="A134" t="s">
        <v>227</v>
      </c>
      <c r="B134" s="21">
        <v>3</v>
      </c>
      <c r="C134" s="77">
        <v>45388</v>
      </c>
      <c r="D134" s="78">
        <v>0.91319444444444453</v>
      </c>
      <c r="E134" s="21">
        <v>38</v>
      </c>
      <c r="F134">
        <v>4</v>
      </c>
      <c r="G134" t="str">
        <f>VLOOKUP($E134,[1]Productos!A:P,2,FALSE)</f>
        <v>COSTEÑITA</v>
      </c>
      <c r="H134" s="21" t="str">
        <f>VLOOKUP($E134,[1]Productos!A:P,3,FALSE)</f>
        <v>BEBIDAS</v>
      </c>
      <c r="I134" s="21" t="str">
        <f>VLOOKUP($E134,[1]Productos!A:P,4,FALSE)</f>
        <v>CERVEZAS</v>
      </c>
      <c r="K134" s="1">
        <v>3000</v>
      </c>
      <c r="L134" s="1">
        <v>12000</v>
      </c>
      <c r="M134" s="21">
        <v>5</v>
      </c>
      <c r="N134" s="21" t="e">
        <f>VLOOKUP(M134,[1]!tbl_empleados[#Data],4,0)&amp;" "&amp;VLOOKUP(M134,[1]!tbl_empleados[#Data],5,0)</f>
        <v>#REF!</v>
      </c>
      <c r="O134">
        <f t="shared" si="12"/>
        <v>2024</v>
      </c>
      <c r="P134" t="str">
        <f t="shared" si="13"/>
        <v>abril</v>
      </c>
    </row>
    <row r="135" spans="1:16" x14ac:dyDescent="0.3">
      <c r="A135" t="s">
        <v>227</v>
      </c>
      <c r="B135" s="21">
        <v>3</v>
      </c>
      <c r="C135" s="77">
        <v>45388</v>
      </c>
      <c r="D135" s="78">
        <v>0.91805555555555562</v>
      </c>
      <c r="E135" s="21">
        <v>38</v>
      </c>
      <c r="F135">
        <v>4</v>
      </c>
      <c r="G135" t="str">
        <f>VLOOKUP($E135,[1]Productos!A:P,2,FALSE)</f>
        <v>COSTEÑITA</v>
      </c>
      <c r="H135" s="21" t="str">
        <f>VLOOKUP($E135,[1]Productos!A:P,3,FALSE)</f>
        <v>BEBIDAS</v>
      </c>
      <c r="I135" s="21" t="str">
        <f>VLOOKUP($E135,[1]Productos!A:P,4,FALSE)</f>
        <v>CERVEZAS</v>
      </c>
      <c r="K135" s="1">
        <v>3000</v>
      </c>
      <c r="L135" s="1">
        <v>12000</v>
      </c>
      <c r="M135" s="21">
        <v>5</v>
      </c>
      <c r="N135" s="21" t="e">
        <f>VLOOKUP(M135,[1]!tbl_empleados[#Data],4,0)&amp;" "&amp;VLOOKUP(M135,[1]!tbl_empleados[#Data],5,0)</f>
        <v>#REF!</v>
      </c>
      <c r="O135">
        <f t="shared" si="12"/>
        <v>2024</v>
      </c>
      <c r="P135" t="str">
        <f t="shared" si="13"/>
        <v>abril</v>
      </c>
    </row>
    <row r="136" spans="1:16" x14ac:dyDescent="0.3">
      <c r="A136" t="s">
        <v>227</v>
      </c>
      <c r="B136" s="21">
        <v>3</v>
      </c>
      <c r="C136" s="77">
        <v>45388</v>
      </c>
      <c r="D136" s="78">
        <v>0.9375</v>
      </c>
      <c r="E136" s="21">
        <v>38</v>
      </c>
      <c r="F136">
        <v>4</v>
      </c>
      <c r="G136" t="str">
        <f>VLOOKUP($E136,[1]Productos!A:P,2,FALSE)</f>
        <v>COSTEÑITA</v>
      </c>
      <c r="H136" s="21" t="str">
        <f>VLOOKUP($E136,[1]Productos!A:P,3,FALSE)</f>
        <v>BEBIDAS</v>
      </c>
      <c r="I136" s="21" t="str">
        <f>VLOOKUP($E136,[1]Productos!A:P,4,FALSE)</f>
        <v>CERVEZAS</v>
      </c>
      <c r="K136" s="1">
        <v>3000</v>
      </c>
      <c r="L136" s="1">
        <v>12000</v>
      </c>
      <c r="M136" s="21">
        <v>5</v>
      </c>
      <c r="N136" s="21" t="e">
        <f>VLOOKUP(M136,[1]!tbl_empleados[#Data],4,0)&amp;" "&amp;VLOOKUP(M136,[1]!tbl_empleados[#Data],5,0)</f>
        <v>#REF!</v>
      </c>
      <c r="O136">
        <f t="shared" si="12"/>
        <v>2024</v>
      </c>
      <c r="P136" t="str">
        <f t="shared" si="13"/>
        <v>abril</v>
      </c>
    </row>
    <row r="137" spans="1:16" x14ac:dyDescent="0.3">
      <c r="A137" t="s">
        <v>227</v>
      </c>
      <c r="B137" s="21">
        <v>3</v>
      </c>
      <c r="C137" s="77">
        <v>45388</v>
      </c>
      <c r="D137" s="78">
        <v>0.94791666666666663</v>
      </c>
      <c r="E137" s="21">
        <v>38</v>
      </c>
      <c r="F137">
        <v>4</v>
      </c>
      <c r="G137" t="str">
        <f>VLOOKUP($E137,[1]Productos!A:P,2,FALSE)</f>
        <v>COSTEÑITA</v>
      </c>
      <c r="H137" s="21" t="str">
        <f>VLOOKUP($E137,[1]Productos!A:P,3,FALSE)</f>
        <v>BEBIDAS</v>
      </c>
      <c r="I137" s="21" t="str">
        <f>VLOOKUP($E137,[1]Productos!A:P,4,FALSE)</f>
        <v>CERVEZAS</v>
      </c>
      <c r="K137" s="1">
        <v>3000</v>
      </c>
      <c r="L137" s="1">
        <v>12000</v>
      </c>
      <c r="M137" s="21">
        <v>5</v>
      </c>
      <c r="N137" s="21" t="e">
        <f>VLOOKUP(M137,[1]!tbl_empleados[#Data],4,0)&amp;" "&amp;VLOOKUP(M137,[1]!tbl_empleados[#Data],5,0)</f>
        <v>#REF!</v>
      </c>
      <c r="O137">
        <f t="shared" si="12"/>
        <v>2024</v>
      </c>
      <c r="P137" t="str">
        <f t="shared" si="13"/>
        <v>abril</v>
      </c>
    </row>
    <row r="138" spans="1:16" x14ac:dyDescent="0.3">
      <c r="A138" t="s">
        <v>227</v>
      </c>
      <c r="B138" s="21">
        <v>3</v>
      </c>
      <c r="C138" s="77">
        <v>45388</v>
      </c>
      <c r="D138" s="78">
        <v>0.94930555555555562</v>
      </c>
      <c r="E138" s="21">
        <v>38</v>
      </c>
      <c r="F138">
        <v>2</v>
      </c>
      <c r="G138" t="str">
        <f>VLOOKUP($E138,[1]Productos!A:P,2,FALSE)</f>
        <v>COSTEÑITA</v>
      </c>
      <c r="H138" s="21" t="str">
        <f>VLOOKUP($E138,[1]Productos!A:P,3,FALSE)</f>
        <v>BEBIDAS</v>
      </c>
      <c r="I138" s="21" t="str">
        <f>VLOOKUP($E138,[1]Productos!A:P,4,FALSE)</f>
        <v>CERVEZAS</v>
      </c>
      <c r="K138" s="1">
        <v>3000</v>
      </c>
      <c r="L138" s="1">
        <v>6000</v>
      </c>
      <c r="M138" s="21">
        <v>5</v>
      </c>
      <c r="N138" s="21" t="e">
        <f>VLOOKUP(M138,[1]!tbl_empleados[#Data],4,0)&amp;" "&amp;VLOOKUP(M138,[1]!tbl_empleados[#Data],5,0)</f>
        <v>#REF!</v>
      </c>
      <c r="O138">
        <f t="shared" si="12"/>
        <v>2024</v>
      </c>
      <c r="P138" t="str">
        <f t="shared" si="13"/>
        <v>abril</v>
      </c>
    </row>
    <row r="139" spans="1:16" x14ac:dyDescent="0.3">
      <c r="A139" t="s">
        <v>227</v>
      </c>
      <c r="B139" s="21">
        <v>3</v>
      </c>
      <c r="C139" s="77">
        <v>45388</v>
      </c>
      <c r="D139" s="78">
        <v>0.96805555555555556</v>
      </c>
      <c r="E139" s="21">
        <v>38</v>
      </c>
      <c r="F139">
        <v>4</v>
      </c>
      <c r="G139" t="str">
        <f>VLOOKUP($E139,[1]Productos!A:P,2,FALSE)</f>
        <v>COSTEÑITA</v>
      </c>
      <c r="H139" s="21" t="str">
        <f>VLOOKUP($E139,[1]Productos!A:P,3,FALSE)</f>
        <v>BEBIDAS</v>
      </c>
      <c r="I139" s="21" t="str">
        <f>VLOOKUP($E139,[1]Productos!A:P,4,FALSE)</f>
        <v>CERVEZAS</v>
      </c>
      <c r="K139" s="1">
        <v>3000</v>
      </c>
      <c r="L139" s="1">
        <v>12000</v>
      </c>
      <c r="M139" s="21">
        <v>5</v>
      </c>
      <c r="N139" s="21" t="e">
        <f>VLOOKUP(M139,[1]!tbl_empleados[#Data],4,0)&amp;" "&amp;VLOOKUP(M139,[1]!tbl_empleados[#Data],5,0)</f>
        <v>#REF!</v>
      </c>
      <c r="O139">
        <f t="shared" si="12"/>
        <v>2024</v>
      </c>
      <c r="P139" t="str">
        <f t="shared" si="13"/>
        <v>abril</v>
      </c>
    </row>
    <row r="140" spans="1:16" x14ac:dyDescent="0.3">
      <c r="A140" t="s">
        <v>228</v>
      </c>
      <c r="B140" s="21">
        <v>9</v>
      </c>
      <c r="C140" s="77">
        <v>45388</v>
      </c>
      <c r="D140" s="78">
        <v>0.84583333333333333</v>
      </c>
      <c r="E140" s="21">
        <v>45</v>
      </c>
      <c r="F140">
        <v>1</v>
      </c>
      <c r="G140" t="str">
        <f>VLOOKUP($E140,[1]Productos!A:P,2,FALSE)</f>
        <v>POKER</v>
      </c>
      <c r="H140" s="21" t="str">
        <f>VLOOKUP($E140,[1]Productos!A:P,3,FALSE)</f>
        <v>BEBIDAS</v>
      </c>
      <c r="I140" s="21" t="str">
        <f>VLOOKUP($E140,[1]Productos!A:P,4,FALSE)</f>
        <v>CERVEZAS</v>
      </c>
      <c r="K140" s="1">
        <v>3000</v>
      </c>
      <c r="L140" s="1">
        <v>3000</v>
      </c>
      <c r="M140" s="21">
        <v>5</v>
      </c>
      <c r="N140" s="21" t="e">
        <f>VLOOKUP(M140,[1]!tbl_empleados[#Data],4,0)&amp;" "&amp;VLOOKUP(M140,[1]!tbl_empleados[#Data],5,0)</f>
        <v>#REF!</v>
      </c>
      <c r="O140">
        <f t="shared" si="12"/>
        <v>2024</v>
      </c>
      <c r="P140" t="str">
        <f t="shared" si="13"/>
        <v>abril</v>
      </c>
    </row>
    <row r="141" spans="1:16" x14ac:dyDescent="0.3">
      <c r="A141" t="s">
        <v>228</v>
      </c>
      <c r="B141" s="21">
        <v>9</v>
      </c>
      <c r="C141" s="77">
        <v>45388</v>
      </c>
      <c r="D141" s="78">
        <v>0.84583333333333333</v>
      </c>
      <c r="E141" s="21">
        <v>20</v>
      </c>
      <c r="F141">
        <v>1</v>
      </c>
      <c r="G141" t="str">
        <f>VLOOKUP($E141,[1]Productos!A:P,2,FALSE)</f>
        <v>SODA TRADICIONAL</v>
      </c>
      <c r="H141" s="21" t="str">
        <f>VLOOKUP($E141,[1]Productos!A:P,3,FALSE)</f>
        <v>BEBIDAS</v>
      </c>
      <c r="I141" s="21" t="str">
        <f>VLOOKUP($E141,[1]Productos!A:P,4,FALSE)</f>
        <v>SODAS SABORIZADAS</v>
      </c>
      <c r="K141" s="1">
        <v>10000</v>
      </c>
      <c r="L141" s="1">
        <v>10000</v>
      </c>
      <c r="M141" s="21">
        <v>5</v>
      </c>
      <c r="N141" s="21" t="e">
        <f>VLOOKUP(M141,[1]!tbl_empleados[#Data],4,0)&amp;" "&amp;VLOOKUP(M141,[1]!tbl_empleados[#Data],5,0)</f>
        <v>#REF!</v>
      </c>
      <c r="O141">
        <f t="shared" si="12"/>
        <v>2024</v>
      </c>
      <c r="P141" t="str">
        <f t="shared" si="13"/>
        <v>abril</v>
      </c>
    </row>
    <row r="142" spans="1:16" x14ac:dyDescent="0.3">
      <c r="A142" t="s">
        <v>228</v>
      </c>
      <c r="B142" s="21">
        <v>9</v>
      </c>
      <c r="C142" s="77">
        <v>45388</v>
      </c>
      <c r="D142" s="78">
        <v>0.96597222222222223</v>
      </c>
      <c r="E142" s="21">
        <v>44</v>
      </c>
      <c r="F142">
        <v>1</v>
      </c>
      <c r="G142" t="str">
        <f>VLOOKUP($E142,[1]Productos!A:P,2,FALSE)</f>
        <v>HEINEKEN</v>
      </c>
      <c r="H142" s="21" t="str">
        <f>VLOOKUP($E142,[1]Productos!A:P,3,FALSE)</f>
        <v>BEBIDAS</v>
      </c>
      <c r="I142" s="21" t="str">
        <f>VLOOKUP($E142,[1]Productos!A:P,4,FALSE)</f>
        <v>CERVEZAS</v>
      </c>
      <c r="K142" s="1">
        <v>4000</v>
      </c>
      <c r="L142" s="1">
        <v>4000</v>
      </c>
      <c r="M142" s="21">
        <v>5</v>
      </c>
      <c r="N142" s="21" t="e">
        <f>VLOOKUP(M142,[1]!tbl_empleados[#Data],4,0)&amp;" "&amp;VLOOKUP(M142,[1]!tbl_empleados[#Data],5,0)</f>
        <v>#REF!</v>
      </c>
      <c r="O142">
        <f t="shared" si="12"/>
        <v>2024</v>
      </c>
      <c r="P142" t="str">
        <f t="shared" si="13"/>
        <v>abril</v>
      </c>
    </row>
    <row r="143" spans="1:16" x14ac:dyDescent="0.3">
      <c r="A143" t="s">
        <v>228</v>
      </c>
      <c r="B143" s="21">
        <v>9</v>
      </c>
      <c r="C143" s="77">
        <v>45388</v>
      </c>
      <c r="D143" s="78">
        <v>0.97291666666666676</v>
      </c>
      <c r="E143" s="21">
        <v>40</v>
      </c>
      <c r="F143">
        <v>1</v>
      </c>
      <c r="G143" t="str">
        <f>VLOOKUP($E143,[1]Productos!A:P,2,FALSE)</f>
        <v>AGUILA NEGRA</v>
      </c>
      <c r="H143" s="21" t="str">
        <f>VLOOKUP($E143,[1]Productos!A:P,3,FALSE)</f>
        <v>BEBIDAS</v>
      </c>
      <c r="I143" s="21" t="str">
        <f>VLOOKUP($E143,[1]Productos!A:P,4,FALSE)</f>
        <v>CERVEZAS</v>
      </c>
      <c r="K143" s="1">
        <v>3500</v>
      </c>
      <c r="L143" s="1">
        <v>3500</v>
      </c>
      <c r="M143" s="21">
        <v>5</v>
      </c>
      <c r="N143" s="21" t="e">
        <f>VLOOKUP(M143,[1]!tbl_empleados[#Data],4,0)&amp;" "&amp;VLOOKUP(M143,[1]!tbl_empleados[#Data],5,0)</f>
        <v>#REF!</v>
      </c>
      <c r="O143">
        <f t="shared" si="12"/>
        <v>2024</v>
      </c>
      <c r="P143" t="str">
        <f t="shared" si="13"/>
        <v>abril</v>
      </c>
    </row>
    <row r="144" spans="1:16" x14ac:dyDescent="0.3">
      <c r="A144" t="s">
        <v>226</v>
      </c>
      <c r="B144" s="21">
        <v>1</v>
      </c>
      <c r="C144" s="77">
        <v>45388</v>
      </c>
      <c r="D144" s="78">
        <v>0.97430555555555554</v>
      </c>
      <c r="E144" s="21">
        <v>38</v>
      </c>
      <c r="F144">
        <v>2</v>
      </c>
      <c r="G144" t="str">
        <f>VLOOKUP($E144,[1]Productos!A:P,2,FALSE)</f>
        <v>COSTEÑITA</v>
      </c>
      <c r="H144" s="21" t="str">
        <f>VLOOKUP($E144,[1]Productos!A:P,3,FALSE)</f>
        <v>BEBIDAS</v>
      </c>
      <c r="I144" s="21" t="str">
        <f>VLOOKUP($E144,[1]Productos!A:P,4,FALSE)</f>
        <v>CERVEZAS</v>
      </c>
      <c r="K144" s="1">
        <v>3000</v>
      </c>
      <c r="L144" s="1">
        <v>6000</v>
      </c>
      <c r="M144" s="21">
        <v>5</v>
      </c>
      <c r="N144" s="21" t="e">
        <f>VLOOKUP(M144,[1]!tbl_empleados[#Data],4,0)&amp;" "&amp;VLOOKUP(M144,[1]!tbl_empleados[#Data],5,0)</f>
        <v>#REF!</v>
      </c>
      <c r="O144">
        <f t="shared" si="12"/>
        <v>2024</v>
      </c>
      <c r="P144" t="str">
        <f t="shared" si="13"/>
        <v>abril</v>
      </c>
    </row>
    <row r="145" spans="1:16" x14ac:dyDescent="0.3">
      <c r="A145" t="s">
        <v>229</v>
      </c>
      <c r="B145" s="21">
        <v>17</v>
      </c>
      <c r="C145" s="77">
        <v>45389</v>
      </c>
      <c r="D145" s="78">
        <v>1.0416666666666666E-2</v>
      </c>
      <c r="E145" s="21">
        <v>38</v>
      </c>
      <c r="F145">
        <v>10</v>
      </c>
      <c r="G145" t="str">
        <f>VLOOKUP($E145,[1]Productos!A:P,2,FALSE)</f>
        <v>COSTEÑITA</v>
      </c>
      <c r="H145" s="21" t="str">
        <f>VLOOKUP($E145,[1]Productos!A:P,3,FALSE)</f>
        <v>BEBIDAS</v>
      </c>
      <c r="I145" s="21" t="str">
        <f>VLOOKUP($E145,[1]Productos!A:P,4,FALSE)</f>
        <v>CERVEZAS</v>
      </c>
      <c r="K145" s="1">
        <v>3000</v>
      </c>
      <c r="L145" s="1">
        <v>30000</v>
      </c>
      <c r="M145" s="21">
        <v>5</v>
      </c>
      <c r="N145" s="21" t="e">
        <f>VLOOKUP(M145,[1]!tbl_empleados[#Data],4,0)&amp;" "&amp;VLOOKUP(M145,[1]!tbl_empleados[#Data],5,0)</f>
        <v>#REF!</v>
      </c>
      <c r="O145">
        <f t="shared" si="12"/>
        <v>2024</v>
      </c>
      <c r="P145" t="str">
        <f t="shared" si="13"/>
        <v>abril</v>
      </c>
    </row>
    <row r="146" spans="1:16" x14ac:dyDescent="0.3">
      <c r="A146" t="s">
        <v>229</v>
      </c>
      <c r="B146" s="21">
        <v>17</v>
      </c>
      <c r="C146" s="77">
        <v>45389</v>
      </c>
      <c r="D146" s="78">
        <v>1.0416666666666666E-2</v>
      </c>
      <c r="E146" s="21">
        <v>91</v>
      </c>
      <c r="F146">
        <v>2</v>
      </c>
      <c r="G146" t="str">
        <f>VLOOKUP($E146,[1]Productos!A:P,2,FALSE)</f>
        <v>SMIRNOFF</v>
      </c>
      <c r="H146" s="21" t="str">
        <f>VLOOKUP($E146,[1]Productos!A:P,3,FALSE)</f>
        <v>BEBIDAS</v>
      </c>
      <c r="I146" s="21" t="str">
        <f>VLOOKUP($E146,[1]Productos!A:P,4,FALSE)</f>
        <v>CERVEZAS</v>
      </c>
      <c r="K146" s="1">
        <v>12000</v>
      </c>
      <c r="L146" s="1">
        <v>24000</v>
      </c>
      <c r="M146" s="21">
        <v>5</v>
      </c>
      <c r="N146" s="21" t="e">
        <f>VLOOKUP(M146,[1]!tbl_empleados[#Data],4,0)&amp;" "&amp;VLOOKUP(M146,[1]!tbl_empleados[#Data],5,0)</f>
        <v>#REF!</v>
      </c>
      <c r="O146">
        <f t="shared" si="12"/>
        <v>2024</v>
      </c>
      <c r="P146" t="str">
        <f t="shared" si="13"/>
        <v>abril</v>
      </c>
    </row>
    <row r="147" spans="1:16" x14ac:dyDescent="0.3">
      <c r="A147" t="s">
        <v>230</v>
      </c>
      <c r="B147" s="21">
        <v>3</v>
      </c>
      <c r="C147" s="77">
        <v>45389</v>
      </c>
      <c r="D147" s="78">
        <v>6.5277777777777782E-2</v>
      </c>
      <c r="E147" s="21">
        <v>44</v>
      </c>
      <c r="F147">
        <v>1</v>
      </c>
      <c r="G147" t="str">
        <f>VLOOKUP($E147,[1]Productos!A:P,2,FALSE)</f>
        <v>HEINEKEN</v>
      </c>
      <c r="H147" s="21" t="str">
        <f>VLOOKUP($E147,[1]Productos!A:P,3,FALSE)</f>
        <v>BEBIDAS</v>
      </c>
      <c r="I147" s="21" t="str">
        <f>VLOOKUP($E147,[1]Productos!A:P,4,FALSE)</f>
        <v>CERVEZAS</v>
      </c>
      <c r="K147" s="1">
        <v>4000</v>
      </c>
      <c r="L147" s="1">
        <v>4000</v>
      </c>
      <c r="M147" s="21">
        <v>5</v>
      </c>
      <c r="N147" s="21" t="e">
        <f>VLOOKUP(M147,[1]!tbl_empleados[#Data],4,0)&amp;" "&amp;VLOOKUP(M147,[1]!tbl_empleados[#Data],5,0)</f>
        <v>#REF!</v>
      </c>
      <c r="O147">
        <f t="shared" si="12"/>
        <v>2024</v>
      </c>
      <c r="P147" t="str">
        <f t="shared" si="13"/>
        <v>abril</v>
      </c>
    </row>
    <row r="148" spans="1:16" x14ac:dyDescent="0.3">
      <c r="A148" t="s">
        <v>230</v>
      </c>
      <c r="B148" s="21">
        <v>3</v>
      </c>
      <c r="C148" s="77">
        <v>45389</v>
      </c>
      <c r="D148" s="78">
        <v>6.5277777777777782E-2</v>
      </c>
      <c r="E148" s="21">
        <v>40</v>
      </c>
      <c r="F148">
        <v>3</v>
      </c>
      <c r="G148" t="str">
        <f>VLOOKUP($E148,[1]Productos!A:P,2,FALSE)</f>
        <v>AGUILA NEGRA</v>
      </c>
      <c r="H148" s="21" t="str">
        <f>VLOOKUP($E148,[1]Productos!A:P,3,FALSE)</f>
        <v>BEBIDAS</v>
      </c>
      <c r="I148" s="21" t="str">
        <f>VLOOKUP($E148,[1]Productos!A:P,4,FALSE)</f>
        <v>CERVEZAS</v>
      </c>
      <c r="K148" s="1">
        <v>3500</v>
      </c>
      <c r="L148" s="1">
        <v>10500</v>
      </c>
      <c r="M148" s="21">
        <v>5</v>
      </c>
      <c r="N148" s="21" t="e">
        <f>VLOOKUP(M148,[1]!tbl_empleados[#Data],4,0)&amp;" "&amp;VLOOKUP(M148,[1]!tbl_empleados[#Data],5,0)</f>
        <v>#REF!</v>
      </c>
      <c r="O148">
        <f t="shared" si="12"/>
        <v>2024</v>
      </c>
      <c r="P148" t="str">
        <f t="shared" si="13"/>
        <v>abril</v>
      </c>
    </row>
    <row r="149" spans="1:16" x14ac:dyDescent="0.3">
      <c r="A149" t="s">
        <v>230</v>
      </c>
      <c r="B149" s="21">
        <v>3</v>
      </c>
      <c r="C149" s="77">
        <v>45389</v>
      </c>
      <c r="D149" s="78">
        <v>6.5277777777777782E-2</v>
      </c>
      <c r="E149" s="21">
        <v>47</v>
      </c>
      <c r="F149">
        <v>1</v>
      </c>
      <c r="G149" t="str">
        <f>VLOOKUP($E149,[1]Productos!A:P,2,FALSE)</f>
        <v>MICHELADA</v>
      </c>
      <c r="H149" s="21" t="str">
        <f>VLOOKUP($E149,[1]Productos!A:P,3,FALSE)</f>
        <v>BEBIDAS</v>
      </c>
      <c r="I149" s="21" t="str">
        <f>VLOOKUP($E149,[1]Productos!A:P,4,FALSE)</f>
        <v>CERVEZAS</v>
      </c>
      <c r="K149" s="1">
        <v>2000</v>
      </c>
      <c r="L149" s="1">
        <v>2000</v>
      </c>
      <c r="M149" s="21">
        <v>5</v>
      </c>
      <c r="N149" s="21" t="e">
        <f>VLOOKUP(M149,[1]!tbl_empleados[#Data],4,0)&amp;" "&amp;VLOOKUP(M149,[1]!tbl_empleados[#Data],5,0)</f>
        <v>#REF!</v>
      </c>
      <c r="O149">
        <f t="shared" si="12"/>
        <v>2024</v>
      </c>
      <c r="P149" t="str">
        <f t="shared" si="13"/>
        <v>abril</v>
      </c>
    </row>
    <row r="150" spans="1:16" x14ac:dyDescent="0.3">
      <c r="A150" t="s">
        <v>230</v>
      </c>
      <c r="B150" s="21">
        <v>3</v>
      </c>
      <c r="C150" s="77">
        <v>45389</v>
      </c>
      <c r="D150" s="78">
        <v>6.5277777777777782E-2</v>
      </c>
      <c r="E150" s="21">
        <v>29</v>
      </c>
      <c r="F150">
        <v>2</v>
      </c>
      <c r="G150" t="str">
        <f>VLOOKUP($E150,[1]Productos!A:P,2,FALSE)</f>
        <v>AGUA</v>
      </c>
      <c r="H150" s="21" t="str">
        <f>VLOOKUP($E150,[1]Productos!A:P,3,FALSE)</f>
        <v>BEBIDAS</v>
      </c>
      <c r="I150" s="21" t="str">
        <f>VLOOKUP($E150,[1]Productos!A:P,4,FALSE)</f>
        <v>OTROS</v>
      </c>
      <c r="K150" s="1">
        <v>2000</v>
      </c>
      <c r="L150" s="1">
        <v>4000</v>
      </c>
      <c r="M150" s="21">
        <v>5</v>
      </c>
      <c r="N150" s="21" t="e">
        <f>VLOOKUP(M150,[1]!tbl_empleados[#Data],4,0)&amp;" "&amp;VLOOKUP(M150,[1]!tbl_empleados[#Data],5,0)</f>
        <v>#REF!</v>
      </c>
      <c r="O150">
        <f t="shared" si="12"/>
        <v>2024</v>
      </c>
      <c r="P150" t="str">
        <f t="shared" si="13"/>
        <v>abril</v>
      </c>
    </row>
    <row r="151" spans="1:16" x14ac:dyDescent="0.3">
      <c r="A151" t="s">
        <v>230</v>
      </c>
      <c r="B151" s="21">
        <v>3</v>
      </c>
      <c r="C151" s="77">
        <v>45389</v>
      </c>
      <c r="D151" s="78">
        <v>6.5277777777777782E-2</v>
      </c>
      <c r="E151" s="21">
        <v>49</v>
      </c>
      <c r="F151">
        <v>1</v>
      </c>
      <c r="G151" t="str">
        <f>VLOOKUP($E151,[1]Productos!A:P,2,FALSE)</f>
        <v>AGUARDIENTE SIN AZUCAR (DOBLE TAPA VERDE)</v>
      </c>
      <c r="H151" s="21" t="str">
        <f>VLOOKUP($E151,[1]Productos!A:P,3,FALSE)</f>
        <v>LICORES</v>
      </c>
      <c r="I151" s="21" t="str">
        <f>VLOOKUP($E151,[1]Productos!A:P,4,FALSE)</f>
        <v>AGUARDIENTE</v>
      </c>
      <c r="K151" s="1">
        <v>70000</v>
      </c>
      <c r="L151" s="1">
        <v>70000</v>
      </c>
      <c r="M151" s="21">
        <v>5</v>
      </c>
      <c r="N151" s="21" t="e">
        <f>VLOOKUP(M151,[1]!tbl_empleados[#Data],4,0)&amp;" "&amp;VLOOKUP(M151,[1]!tbl_empleados[#Data],5,0)</f>
        <v>#REF!</v>
      </c>
      <c r="O151">
        <f t="shared" si="12"/>
        <v>2024</v>
      </c>
      <c r="P151" t="str">
        <f t="shared" si="13"/>
        <v>abril</v>
      </c>
    </row>
    <row r="152" spans="1:16" x14ac:dyDescent="0.3">
      <c r="A152" t="s">
        <v>230</v>
      </c>
      <c r="B152" s="21">
        <v>3</v>
      </c>
      <c r="C152" s="77">
        <v>45389</v>
      </c>
      <c r="D152" s="78">
        <v>6.5277777777777782E-2</v>
      </c>
      <c r="E152" s="21">
        <v>20</v>
      </c>
      <c r="F152">
        <v>1</v>
      </c>
      <c r="G152" t="str">
        <f>VLOOKUP($E152,[1]Productos!A:P,2,FALSE)</f>
        <v>SODA TRADICIONAL</v>
      </c>
      <c r="H152" s="21" t="str">
        <f>VLOOKUP($E152,[1]Productos!A:P,3,FALSE)</f>
        <v>BEBIDAS</v>
      </c>
      <c r="I152" s="21" t="str">
        <f>VLOOKUP($E152,[1]Productos!A:P,4,FALSE)</f>
        <v>SODAS SABORIZADAS</v>
      </c>
      <c r="K152" s="1">
        <v>10000</v>
      </c>
      <c r="L152" s="1">
        <v>10000</v>
      </c>
      <c r="M152" s="21">
        <v>5</v>
      </c>
      <c r="N152" s="21" t="e">
        <f>VLOOKUP(M152,[1]!tbl_empleados[#Data],4,0)&amp;" "&amp;VLOOKUP(M152,[1]!tbl_empleados[#Data],5,0)</f>
        <v>#REF!</v>
      </c>
      <c r="O152">
        <f t="shared" si="12"/>
        <v>2024</v>
      </c>
      <c r="P152" t="str">
        <f t="shared" si="13"/>
        <v>abril</v>
      </c>
    </row>
    <row r="153" spans="1:16" x14ac:dyDescent="0.3">
      <c r="A153" t="s">
        <v>230</v>
      </c>
      <c r="B153" s="21">
        <v>3</v>
      </c>
      <c r="C153" s="77">
        <v>45389</v>
      </c>
      <c r="D153" s="78">
        <v>6.5972222222222224E-2</v>
      </c>
      <c r="E153" s="21">
        <v>45</v>
      </c>
      <c r="F153">
        <v>1</v>
      </c>
      <c r="G153" t="str">
        <f>VLOOKUP($E153,[1]Productos!A:P,2,FALSE)</f>
        <v>POKER</v>
      </c>
      <c r="H153" s="21" t="str">
        <f>VLOOKUP($E153,[1]Productos!A:P,3,FALSE)</f>
        <v>BEBIDAS</v>
      </c>
      <c r="I153" s="21" t="str">
        <f>VLOOKUP($E153,[1]Productos!A:P,4,FALSE)</f>
        <v>CERVEZAS</v>
      </c>
      <c r="K153" s="1">
        <v>3000</v>
      </c>
      <c r="L153" s="1">
        <v>3000</v>
      </c>
      <c r="M153" s="21">
        <v>5</v>
      </c>
      <c r="N153" s="21" t="e">
        <f>VLOOKUP(M153,[1]!tbl_empleados[#Data],4,0)&amp;" "&amp;VLOOKUP(M153,[1]!tbl_empleados[#Data],5,0)</f>
        <v>#REF!</v>
      </c>
      <c r="O153">
        <f t="shared" si="12"/>
        <v>2024</v>
      </c>
      <c r="P153" t="str">
        <f t="shared" si="13"/>
        <v>abril</v>
      </c>
    </row>
    <row r="154" spans="1:16" x14ac:dyDescent="0.3">
      <c r="A154" t="s">
        <v>231</v>
      </c>
      <c r="B154" s="21">
        <v>9</v>
      </c>
      <c r="C154" s="77">
        <v>45389</v>
      </c>
      <c r="D154" s="78">
        <v>7.7777777777777779E-2</v>
      </c>
      <c r="E154" s="21">
        <v>40</v>
      </c>
      <c r="F154">
        <v>7</v>
      </c>
      <c r="G154" t="str">
        <f>VLOOKUP($E154,[1]Productos!A:P,2,FALSE)</f>
        <v>AGUILA NEGRA</v>
      </c>
      <c r="H154" s="21" t="str">
        <f>VLOOKUP($E154,[1]Productos!A:P,3,FALSE)</f>
        <v>BEBIDAS</v>
      </c>
      <c r="I154" s="21" t="str">
        <f>VLOOKUP($E154,[1]Productos!A:P,4,FALSE)</f>
        <v>CERVEZAS</v>
      </c>
      <c r="K154" s="1">
        <v>3500</v>
      </c>
      <c r="L154" s="1">
        <v>24500</v>
      </c>
      <c r="M154" s="21">
        <v>5</v>
      </c>
      <c r="N154" s="21" t="e">
        <f>VLOOKUP(M154,[1]!tbl_empleados[#Data],4,0)&amp;" "&amp;VLOOKUP(M154,[1]!tbl_empleados[#Data],5,0)</f>
        <v>#REF!</v>
      </c>
      <c r="O154">
        <f t="shared" si="12"/>
        <v>2024</v>
      </c>
      <c r="P154" t="str">
        <f t="shared" si="13"/>
        <v>abril</v>
      </c>
    </row>
    <row r="155" spans="1:16" x14ac:dyDescent="0.3">
      <c r="A155" t="s">
        <v>231</v>
      </c>
      <c r="B155" s="21">
        <v>9</v>
      </c>
      <c r="C155" s="77">
        <v>45389</v>
      </c>
      <c r="D155" s="78">
        <v>7.7777777777777779E-2</v>
      </c>
      <c r="E155" s="21">
        <v>47</v>
      </c>
      <c r="F155">
        <v>1</v>
      </c>
      <c r="G155" t="str">
        <f>VLOOKUP($E155,[1]Productos!A:P,2,FALSE)</f>
        <v>MICHELADA</v>
      </c>
      <c r="H155" s="21" t="str">
        <f>VLOOKUP($E155,[1]Productos!A:P,3,FALSE)</f>
        <v>BEBIDAS</v>
      </c>
      <c r="I155" s="21" t="str">
        <f>VLOOKUP($E155,[1]Productos!A:P,4,FALSE)</f>
        <v>CERVEZAS</v>
      </c>
      <c r="K155" s="1">
        <v>2000</v>
      </c>
      <c r="L155" s="1">
        <v>2000</v>
      </c>
      <c r="M155" s="21">
        <v>5</v>
      </c>
      <c r="N155" s="21" t="e">
        <f>VLOOKUP(M155,[1]!tbl_empleados[#Data],4,0)&amp;" "&amp;VLOOKUP(M155,[1]!tbl_empleados[#Data],5,0)</f>
        <v>#REF!</v>
      </c>
      <c r="O155">
        <f t="shared" si="12"/>
        <v>2024</v>
      </c>
      <c r="P155" t="str">
        <f t="shared" si="13"/>
        <v>abril</v>
      </c>
    </row>
    <row r="156" spans="1:16" x14ac:dyDescent="0.3">
      <c r="A156" t="s">
        <v>232</v>
      </c>
      <c r="B156" s="21">
        <v>1</v>
      </c>
      <c r="C156" s="77">
        <v>45389</v>
      </c>
      <c r="D156" s="78">
        <v>7.8472222222222221E-2</v>
      </c>
      <c r="E156" s="21">
        <v>44</v>
      </c>
      <c r="F156">
        <v>6</v>
      </c>
      <c r="G156" t="str">
        <f>VLOOKUP($E156,[1]Productos!A:P,2,FALSE)</f>
        <v>HEINEKEN</v>
      </c>
      <c r="H156" s="21" t="str">
        <f>VLOOKUP($E156,[1]Productos!A:P,3,FALSE)</f>
        <v>BEBIDAS</v>
      </c>
      <c r="I156" s="21" t="str">
        <f>VLOOKUP($E156,[1]Productos!A:P,4,FALSE)</f>
        <v>CERVEZAS</v>
      </c>
      <c r="K156" s="1">
        <v>4000</v>
      </c>
      <c r="L156" s="1">
        <v>24000</v>
      </c>
      <c r="M156" s="21">
        <v>5</v>
      </c>
      <c r="N156" s="21" t="e">
        <f>VLOOKUP(M156,[1]!tbl_empleados[#Data],4,0)&amp;" "&amp;VLOOKUP(M156,[1]!tbl_empleados[#Data],5,0)</f>
        <v>#REF!</v>
      </c>
      <c r="O156">
        <f>YEAR(C156)</f>
        <v>2024</v>
      </c>
      <c r="P156" t="str">
        <f>TEXT((C156),"mmmm")</f>
        <v>abril</v>
      </c>
    </row>
    <row r="157" spans="1:16" x14ac:dyDescent="0.3">
      <c r="A157" t="s">
        <v>233</v>
      </c>
      <c r="B157" s="21">
        <v>1</v>
      </c>
      <c r="C157" s="77">
        <v>45389</v>
      </c>
      <c r="D157" s="78">
        <v>8.2638888888888887E-2</v>
      </c>
      <c r="E157" s="21">
        <v>38</v>
      </c>
      <c r="F157">
        <v>54</v>
      </c>
      <c r="G157" t="str">
        <f>VLOOKUP($E157,[1]Productos!A:P,2,FALSE)</f>
        <v>COSTEÑITA</v>
      </c>
      <c r="H157" s="21" t="str">
        <f>VLOOKUP($E157,[1]Productos!A:P,3,FALSE)</f>
        <v>BEBIDAS</v>
      </c>
      <c r="I157" s="21" t="str">
        <f>VLOOKUP($E157,[1]Productos!A:P,4,FALSE)</f>
        <v>CERVEZAS</v>
      </c>
      <c r="K157" s="1">
        <v>3000</v>
      </c>
      <c r="L157" s="1">
        <v>162000</v>
      </c>
      <c r="M157" s="21">
        <v>5</v>
      </c>
      <c r="N157" s="21" t="e">
        <f>VLOOKUP(M157,[1]!tbl_empleados[#Data],4,0)&amp;" "&amp;VLOOKUP(M157,[1]!tbl_empleados[#Data],5,0)</f>
        <v>#REF!</v>
      </c>
      <c r="O157">
        <f t="shared" ref="O157:O159" si="14">YEAR(C157)</f>
        <v>2024</v>
      </c>
      <c r="P157" t="str">
        <f t="shared" ref="P157:P159" si="15">TEXT((C157),"mmmm")</f>
        <v>abril</v>
      </c>
    </row>
    <row r="158" spans="1:16" x14ac:dyDescent="0.3">
      <c r="A158" t="s">
        <v>233</v>
      </c>
      <c r="B158" s="21">
        <v>1</v>
      </c>
      <c r="C158" s="77">
        <v>45389</v>
      </c>
      <c r="D158" s="78">
        <v>8.3333333333333329E-2</v>
      </c>
      <c r="E158" s="21">
        <v>29</v>
      </c>
      <c r="F158">
        <v>1</v>
      </c>
      <c r="G158" t="str">
        <f>VLOOKUP($E158,[1]Productos!A:P,2,FALSE)</f>
        <v>AGUA</v>
      </c>
      <c r="H158" s="21" t="str">
        <f>VLOOKUP($E158,[1]Productos!A:P,3,FALSE)</f>
        <v>BEBIDAS</v>
      </c>
      <c r="I158" s="21" t="str">
        <f>VLOOKUP($E158,[1]Productos!A:P,4,FALSE)</f>
        <v>OTROS</v>
      </c>
      <c r="K158" s="1">
        <v>2000</v>
      </c>
      <c r="L158" s="1">
        <v>2000</v>
      </c>
      <c r="M158" s="21">
        <v>5</v>
      </c>
      <c r="N158" s="21" t="e">
        <f>VLOOKUP(M158,[1]!tbl_empleados[#Data],4,0)&amp;" "&amp;VLOOKUP(M158,[1]!tbl_empleados[#Data],5,0)</f>
        <v>#REF!</v>
      </c>
      <c r="O158">
        <f t="shared" si="14"/>
        <v>2024</v>
      </c>
      <c r="P158" t="str">
        <f t="shared" si="15"/>
        <v>abril</v>
      </c>
    </row>
    <row r="159" spans="1:16" x14ac:dyDescent="0.3">
      <c r="A159" t="s">
        <v>233</v>
      </c>
      <c r="B159" s="21">
        <v>1</v>
      </c>
      <c r="C159" s="77">
        <v>45389</v>
      </c>
      <c r="D159" s="78">
        <v>8.3333333333333329E-2</v>
      </c>
      <c r="E159" s="21">
        <v>20</v>
      </c>
      <c r="F159">
        <v>1</v>
      </c>
      <c r="G159" t="str">
        <f>VLOOKUP($E159,[1]Productos!A:P,2,FALSE)</f>
        <v>SODA TRADICIONAL</v>
      </c>
      <c r="H159" s="21" t="str">
        <f>VLOOKUP($E159,[1]Productos!A:P,3,FALSE)</f>
        <v>BEBIDAS</v>
      </c>
      <c r="I159" s="21" t="str">
        <f>VLOOKUP($E159,[1]Productos!A:P,4,FALSE)</f>
        <v>SODAS SABORIZADAS</v>
      </c>
      <c r="K159" s="1">
        <v>10000</v>
      </c>
      <c r="L159" s="1">
        <v>10000</v>
      </c>
      <c r="M159" s="21">
        <v>5</v>
      </c>
      <c r="N159" s="21" t="e">
        <f>VLOOKUP(M159,[1]!tbl_empleados[#Data],4,0)&amp;" "&amp;VLOOKUP(M159,[1]!tbl_empleados[#Data],5,0)</f>
        <v>#REF!</v>
      </c>
      <c r="O159">
        <f t="shared" si="14"/>
        <v>2024</v>
      </c>
      <c r="P159" t="str">
        <f t="shared" si="15"/>
        <v>abril</v>
      </c>
    </row>
    <row r="160" spans="1:16" x14ac:dyDescent="0.3">
      <c r="A160" t="s">
        <v>234</v>
      </c>
      <c r="B160" s="21">
        <v>1</v>
      </c>
      <c r="C160" s="77">
        <v>45389</v>
      </c>
      <c r="D160" s="78">
        <v>0.1173611111111111</v>
      </c>
      <c r="E160" s="21">
        <v>38</v>
      </c>
      <c r="F160">
        <v>4</v>
      </c>
      <c r="G160" t="str">
        <f>VLOOKUP($E160,[1]Productos!A:P,2,FALSE)</f>
        <v>COSTEÑITA</v>
      </c>
      <c r="H160" s="21" t="str">
        <f>VLOOKUP($E160,[1]Productos!A:P,3,FALSE)</f>
        <v>BEBIDAS</v>
      </c>
      <c r="I160" s="21" t="str">
        <f>VLOOKUP($E160,[1]Productos!A:P,4,FALSE)</f>
        <v>CERVEZAS</v>
      </c>
      <c r="K160" s="1">
        <v>3000</v>
      </c>
      <c r="L160" s="1">
        <v>12000</v>
      </c>
      <c r="M160" s="21">
        <v>5</v>
      </c>
      <c r="N160" s="21" t="e">
        <f>VLOOKUP(M160,[1]!tbl_empleados[#Data],4,0)&amp;" "&amp;VLOOKUP(M160,[1]!tbl_empleados[#Data],5,0)</f>
        <v>#REF!</v>
      </c>
      <c r="O160">
        <f>YEAR(C160)</f>
        <v>2024</v>
      </c>
      <c r="P160" t="str">
        <f>TEXT((C160),"mmmm")</f>
        <v>abril</v>
      </c>
    </row>
    <row r="161" spans="1:16" x14ac:dyDescent="0.3">
      <c r="A161" t="s">
        <v>235</v>
      </c>
      <c r="B161" s="21">
        <v>17</v>
      </c>
      <c r="C161" s="77">
        <v>45389</v>
      </c>
      <c r="D161" s="78">
        <v>0.71666666666666667</v>
      </c>
      <c r="E161" s="21">
        <v>53</v>
      </c>
      <c r="F161">
        <v>1</v>
      </c>
      <c r="G161" t="str">
        <f>VLOOKUP($E161,[1]Productos!A:P,2,FALSE)</f>
        <v>AGUARDIENTE AMARILLO</v>
      </c>
      <c r="H161" s="21" t="str">
        <f>VLOOKUP($E161,[1]Productos!A:P,3,FALSE)</f>
        <v>LICORES</v>
      </c>
      <c r="I161" s="21" t="str">
        <f>VLOOKUP($E161,[1]Productos!A:P,4,FALSE)</f>
        <v>AGUARDIENTE</v>
      </c>
      <c r="K161" s="1">
        <v>75000</v>
      </c>
      <c r="L161" s="1">
        <v>75000</v>
      </c>
      <c r="M161" s="21">
        <v>5</v>
      </c>
      <c r="N161" s="21" t="e">
        <f>VLOOKUP(M161,[1]!tbl_empleados[#Data],4,0)&amp;" "&amp;VLOOKUP(M161,[1]!tbl_empleados[#Data],5,0)</f>
        <v>#REF!</v>
      </c>
      <c r="O161">
        <f>YEAR(C161)</f>
        <v>2024</v>
      </c>
      <c r="P161" t="str">
        <f>TEXT((C161),"mmmm")</f>
        <v>abril</v>
      </c>
    </row>
    <row r="162" spans="1:16" x14ac:dyDescent="0.3">
      <c r="A162" t="s">
        <v>236</v>
      </c>
      <c r="B162" s="21">
        <v>17</v>
      </c>
      <c r="C162" s="77">
        <v>45389</v>
      </c>
      <c r="D162" s="78">
        <v>0.71805555555555556</v>
      </c>
      <c r="E162" s="21">
        <v>38</v>
      </c>
      <c r="F162">
        <v>1</v>
      </c>
      <c r="G162" t="str">
        <f>VLOOKUP($E162,[1]Productos!A:P,2,FALSE)</f>
        <v>COSTEÑITA</v>
      </c>
      <c r="H162" s="21" t="str">
        <f>VLOOKUP($E162,[1]Productos!A:P,3,FALSE)</f>
        <v>BEBIDAS</v>
      </c>
      <c r="I162" s="21" t="str">
        <f>VLOOKUP($E162,[1]Productos!A:P,4,FALSE)</f>
        <v>CERVEZAS</v>
      </c>
      <c r="K162" s="1">
        <v>3000</v>
      </c>
      <c r="L162" s="1">
        <v>3000</v>
      </c>
      <c r="M162" s="21">
        <v>5</v>
      </c>
      <c r="N162" s="21" t="e">
        <f>VLOOKUP(M162,[1]!tbl_empleados[#Data],4,0)&amp;" "&amp;VLOOKUP(M162,[1]!tbl_empleados[#Data],5,0)</f>
        <v>#REF!</v>
      </c>
      <c r="O162">
        <f>YEAR(C162)</f>
        <v>2024</v>
      </c>
      <c r="P162" t="str">
        <f>TEXT((C162),"mmmm")</f>
        <v>abril</v>
      </c>
    </row>
    <row r="163" spans="1:16" x14ac:dyDescent="0.3">
      <c r="A163" t="s">
        <v>237</v>
      </c>
      <c r="B163" s="21">
        <v>1</v>
      </c>
      <c r="C163" s="77">
        <v>45389</v>
      </c>
      <c r="D163" s="78">
        <v>0.68472222222222223</v>
      </c>
      <c r="E163" s="21">
        <v>20</v>
      </c>
      <c r="F163">
        <v>1</v>
      </c>
      <c r="G163" t="str">
        <f>VLOOKUP($E163,[1]Productos!A:P,2,FALSE)</f>
        <v>SODA TRADICIONAL</v>
      </c>
      <c r="H163" s="21" t="str">
        <f>VLOOKUP($E163,[1]Productos!A:P,3,FALSE)</f>
        <v>BEBIDAS</v>
      </c>
      <c r="I163" s="21" t="str">
        <f>VLOOKUP($E163,[1]Productos!A:P,4,FALSE)</f>
        <v>SODAS SABORIZADAS</v>
      </c>
      <c r="K163" s="1">
        <v>10000</v>
      </c>
      <c r="L163" s="1">
        <v>10000</v>
      </c>
      <c r="M163" s="21">
        <v>5</v>
      </c>
      <c r="N163" s="21" t="e">
        <f>VLOOKUP(M163,[1]!tbl_empleados[#Data],4,0)&amp;" "&amp;VLOOKUP(M163,[1]!tbl_empleados[#Data],5,0)</f>
        <v>#REF!</v>
      </c>
      <c r="O163">
        <f t="shared" ref="O163:O178" si="16">YEAR(C163)</f>
        <v>2024</v>
      </c>
      <c r="P163" t="str">
        <f t="shared" ref="P163:P178" si="17">TEXT((C163),"mmmm")</f>
        <v>abril</v>
      </c>
    </row>
    <row r="164" spans="1:16" x14ac:dyDescent="0.3">
      <c r="A164" t="s">
        <v>237</v>
      </c>
      <c r="B164" s="21">
        <v>1</v>
      </c>
      <c r="C164" s="77">
        <v>45389</v>
      </c>
      <c r="D164" s="78">
        <v>0.68472222222222223</v>
      </c>
      <c r="E164" s="21">
        <v>37</v>
      </c>
      <c r="F164">
        <v>1</v>
      </c>
      <c r="G164" t="str">
        <f>VLOOKUP($E164,[1]Productos!A:P,2,FALSE)</f>
        <v>SUERO ELECTROLIT JAMAICA</v>
      </c>
      <c r="H164" s="21" t="str">
        <f>VLOOKUP($E164,[1]Productos!A:P,3,FALSE)</f>
        <v>BEBIDAS</v>
      </c>
      <c r="I164" s="21" t="str">
        <f>VLOOKUP($E164,[1]Productos!A:P,4,FALSE)</f>
        <v>OTROS</v>
      </c>
      <c r="K164" s="1">
        <v>10000</v>
      </c>
      <c r="L164" s="1">
        <v>10000</v>
      </c>
      <c r="M164" s="21">
        <v>5</v>
      </c>
      <c r="N164" s="21" t="e">
        <f>VLOOKUP(M164,[1]!tbl_empleados[#Data],4,0)&amp;" "&amp;VLOOKUP(M164,[1]!tbl_empleados[#Data],5,0)</f>
        <v>#REF!</v>
      </c>
      <c r="O164">
        <f t="shared" si="16"/>
        <v>2024</v>
      </c>
      <c r="P164" t="str">
        <f t="shared" si="17"/>
        <v>abril</v>
      </c>
    </row>
    <row r="165" spans="1:16" x14ac:dyDescent="0.3">
      <c r="A165" t="s">
        <v>237</v>
      </c>
      <c r="B165" s="21">
        <v>1</v>
      </c>
      <c r="C165" s="77">
        <v>45389</v>
      </c>
      <c r="D165" s="78">
        <v>0.68541666666666667</v>
      </c>
      <c r="E165" s="21">
        <v>53</v>
      </c>
      <c r="F165">
        <v>1</v>
      </c>
      <c r="G165" t="str">
        <f>VLOOKUP($E165,[1]Productos!A:P,2,FALSE)</f>
        <v>AGUARDIENTE AMARILLO</v>
      </c>
      <c r="H165" s="21" t="str">
        <f>VLOOKUP($E165,[1]Productos!A:P,3,FALSE)</f>
        <v>LICORES</v>
      </c>
      <c r="I165" s="21" t="str">
        <f>VLOOKUP($E165,[1]Productos!A:P,4,FALSE)</f>
        <v>AGUARDIENTE</v>
      </c>
      <c r="K165" s="1">
        <v>75000</v>
      </c>
      <c r="L165" s="1">
        <v>75000</v>
      </c>
      <c r="M165" s="21">
        <v>5</v>
      </c>
      <c r="N165" s="21" t="e">
        <f>VLOOKUP(M165,[1]!tbl_empleados[#Data],4,0)&amp;" "&amp;VLOOKUP(M165,[1]!tbl_empleados[#Data],5,0)</f>
        <v>#REF!</v>
      </c>
      <c r="O165">
        <f t="shared" si="16"/>
        <v>2024</v>
      </c>
      <c r="P165" t="str">
        <f t="shared" si="17"/>
        <v>abril</v>
      </c>
    </row>
    <row r="166" spans="1:16" x14ac:dyDescent="0.3">
      <c r="A166" t="s">
        <v>237</v>
      </c>
      <c r="B166" s="21">
        <v>1</v>
      </c>
      <c r="C166" s="77">
        <v>45389</v>
      </c>
      <c r="D166" s="78">
        <v>0.68611111111111101</v>
      </c>
      <c r="E166" s="21">
        <v>31</v>
      </c>
      <c r="F166">
        <v>1</v>
      </c>
      <c r="G166" t="str">
        <f>VLOOKUP($E166,[1]Productos!A:P,2,FALSE)</f>
        <v>COCA COLA</v>
      </c>
      <c r="H166" s="21" t="str">
        <f>VLOOKUP($E166,[1]Productos!A:P,3,FALSE)</f>
        <v>BEBIDAS</v>
      </c>
      <c r="I166" s="21" t="str">
        <f>VLOOKUP($E166,[1]Productos!A:P,4,FALSE)</f>
        <v>OTROS</v>
      </c>
      <c r="K166" s="1">
        <v>4000</v>
      </c>
      <c r="L166" s="1">
        <v>4000</v>
      </c>
      <c r="M166" s="21">
        <v>5</v>
      </c>
      <c r="N166" s="21" t="e">
        <f>VLOOKUP(M166,[1]!tbl_empleados[#Data],4,0)&amp;" "&amp;VLOOKUP(M166,[1]!tbl_empleados[#Data],5,0)</f>
        <v>#REF!</v>
      </c>
      <c r="O166">
        <f t="shared" si="16"/>
        <v>2024</v>
      </c>
      <c r="P166" t="str">
        <f t="shared" si="17"/>
        <v>abril</v>
      </c>
    </row>
    <row r="167" spans="1:16" x14ac:dyDescent="0.3">
      <c r="A167" t="s">
        <v>237</v>
      </c>
      <c r="B167" s="21">
        <v>1</v>
      </c>
      <c r="C167" s="77">
        <v>45389</v>
      </c>
      <c r="D167" s="78">
        <v>0.68611111111111101</v>
      </c>
      <c r="E167" s="21">
        <v>93</v>
      </c>
      <c r="F167">
        <v>1</v>
      </c>
      <c r="G167" t="str">
        <f>VLOOKUP($E167,[1]Productos!A:P,2,FALSE)</f>
        <v>SPRITE</v>
      </c>
      <c r="H167" s="21" t="str">
        <f>VLOOKUP($E167,[1]Productos!A:P,3,FALSE)</f>
        <v>BEBIDAS</v>
      </c>
      <c r="I167" s="21" t="str">
        <f>VLOOKUP($E167,[1]Productos!A:P,4,FALSE)</f>
        <v>OTROS</v>
      </c>
      <c r="K167" s="1">
        <v>4000</v>
      </c>
      <c r="L167" s="1">
        <v>4000</v>
      </c>
      <c r="M167" s="21">
        <v>5</v>
      </c>
      <c r="N167" s="21" t="e">
        <f>VLOOKUP(M167,[1]!tbl_empleados[#Data],4,0)&amp;" "&amp;VLOOKUP(M167,[1]!tbl_empleados[#Data],5,0)</f>
        <v>#REF!</v>
      </c>
      <c r="O167">
        <f t="shared" si="16"/>
        <v>2024</v>
      </c>
      <c r="P167" t="str">
        <f t="shared" si="17"/>
        <v>abril</v>
      </c>
    </row>
    <row r="168" spans="1:16" x14ac:dyDescent="0.3">
      <c r="A168" t="s">
        <v>237</v>
      </c>
      <c r="B168" s="21">
        <v>1</v>
      </c>
      <c r="C168" s="77">
        <v>45389</v>
      </c>
      <c r="D168" s="78">
        <v>0.69236111111111109</v>
      </c>
      <c r="E168" s="21">
        <v>20</v>
      </c>
      <c r="F168">
        <v>1</v>
      </c>
      <c r="G168" t="str">
        <f>VLOOKUP($E168,[1]Productos!A:P,2,FALSE)</f>
        <v>SODA TRADICIONAL</v>
      </c>
      <c r="H168" s="21" t="str">
        <f>VLOOKUP($E168,[1]Productos!A:P,3,FALSE)</f>
        <v>BEBIDAS</v>
      </c>
      <c r="I168" s="21" t="str">
        <f>VLOOKUP($E168,[1]Productos!A:P,4,FALSE)</f>
        <v>SODAS SABORIZADAS</v>
      </c>
      <c r="K168" s="1">
        <v>10000</v>
      </c>
      <c r="L168" s="1">
        <v>10000</v>
      </c>
      <c r="M168" s="21">
        <v>5</v>
      </c>
      <c r="N168" s="21" t="e">
        <f>VLOOKUP(M168,[1]!tbl_empleados[#Data],4,0)&amp;" "&amp;VLOOKUP(M168,[1]!tbl_empleados[#Data],5,0)</f>
        <v>#REF!</v>
      </c>
      <c r="O168">
        <f t="shared" si="16"/>
        <v>2024</v>
      </c>
      <c r="P168" t="str">
        <f t="shared" si="17"/>
        <v>abril</v>
      </c>
    </row>
    <row r="169" spans="1:16" x14ac:dyDescent="0.3">
      <c r="A169" t="s">
        <v>237</v>
      </c>
      <c r="B169" s="21">
        <v>1</v>
      </c>
      <c r="C169" s="77">
        <v>45389</v>
      </c>
      <c r="D169" s="78">
        <v>0.74791666666666667</v>
      </c>
      <c r="E169" s="21">
        <v>33</v>
      </c>
      <c r="F169">
        <v>1</v>
      </c>
      <c r="G169" t="str">
        <f>VLOOKUP($E169,[1]Productos!A:P,2,FALSE)</f>
        <v>SUERO ELECTROLIT FRESSA</v>
      </c>
      <c r="H169" s="21" t="str">
        <f>VLOOKUP($E169,[1]Productos!A:P,3,FALSE)</f>
        <v>BEBIDAS</v>
      </c>
      <c r="I169" s="21" t="str">
        <f>VLOOKUP($E169,[1]Productos!A:P,4,FALSE)</f>
        <v>OTROS</v>
      </c>
      <c r="K169" s="1">
        <v>10000</v>
      </c>
      <c r="L169" s="1">
        <v>10000</v>
      </c>
      <c r="M169" s="21">
        <v>5</v>
      </c>
      <c r="N169" s="21" t="e">
        <f>VLOOKUP(M169,[1]!tbl_empleados[#Data],4,0)&amp;" "&amp;VLOOKUP(M169,[1]!tbl_empleados[#Data],5,0)</f>
        <v>#REF!</v>
      </c>
      <c r="O169">
        <f t="shared" si="16"/>
        <v>2024</v>
      </c>
      <c r="P169" t="str">
        <f t="shared" si="17"/>
        <v>abril</v>
      </c>
    </row>
    <row r="170" spans="1:16" x14ac:dyDescent="0.3">
      <c r="A170" t="s">
        <v>237</v>
      </c>
      <c r="B170" s="21">
        <v>1</v>
      </c>
      <c r="C170" s="77">
        <v>45389</v>
      </c>
      <c r="D170" s="78">
        <v>0.75694444444444453</v>
      </c>
      <c r="E170" s="21">
        <v>20</v>
      </c>
      <c r="F170">
        <v>1</v>
      </c>
      <c r="G170" t="str">
        <f>VLOOKUP($E170,[1]Productos!A:P,2,FALSE)</f>
        <v>SODA TRADICIONAL</v>
      </c>
      <c r="H170" s="21" t="str">
        <f>VLOOKUP($E170,[1]Productos!A:P,3,FALSE)</f>
        <v>BEBIDAS</v>
      </c>
      <c r="I170" s="21" t="str">
        <f>VLOOKUP($E170,[1]Productos!A:P,4,FALSE)</f>
        <v>SODAS SABORIZADAS</v>
      </c>
      <c r="K170" s="1">
        <v>10000</v>
      </c>
      <c r="L170" s="1">
        <v>10000</v>
      </c>
      <c r="M170" s="21">
        <v>5</v>
      </c>
      <c r="N170" s="21" t="e">
        <f>VLOOKUP(M170,[1]!tbl_empleados[#Data],4,0)&amp;" "&amp;VLOOKUP(M170,[1]!tbl_empleados[#Data],5,0)</f>
        <v>#REF!</v>
      </c>
      <c r="O170">
        <f t="shared" si="16"/>
        <v>2024</v>
      </c>
      <c r="P170" t="str">
        <f t="shared" si="17"/>
        <v>abril</v>
      </c>
    </row>
    <row r="171" spans="1:16" x14ac:dyDescent="0.3">
      <c r="A171" t="s">
        <v>237</v>
      </c>
      <c r="B171" s="21">
        <v>1</v>
      </c>
      <c r="C171" s="77">
        <v>45389</v>
      </c>
      <c r="D171" s="78">
        <v>0.75694444444444453</v>
      </c>
      <c r="E171" s="21">
        <v>20</v>
      </c>
      <c r="F171">
        <v>1</v>
      </c>
      <c r="G171" t="str">
        <f>VLOOKUP($E171,[1]Productos!A:P,2,FALSE)</f>
        <v>SODA TRADICIONAL</v>
      </c>
      <c r="H171" s="21" t="str">
        <f>VLOOKUP($E171,[1]Productos!A:P,3,FALSE)</f>
        <v>BEBIDAS</v>
      </c>
      <c r="I171" s="21" t="str">
        <f>VLOOKUP($E171,[1]Productos!A:P,4,FALSE)</f>
        <v>SODAS SABORIZADAS</v>
      </c>
      <c r="K171" s="1">
        <v>10000</v>
      </c>
      <c r="L171" s="1">
        <v>10000</v>
      </c>
      <c r="M171" s="21">
        <v>5</v>
      </c>
      <c r="N171" s="21" t="e">
        <f>VLOOKUP(M171,[1]!tbl_empleados[#Data],4,0)&amp;" "&amp;VLOOKUP(M171,[1]!tbl_empleados[#Data],5,0)</f>
        <v>#REF!</v>
      </c>
      <c r="O171">
        <f t="shared" si="16"/>
        <v>2024</v>
      </c>
      <c r="P171" t="str">
        <f t="shared" si="17"/>
        <v>abril</v>
      </c>
    </row>
    <row r="172" spans="1:16" x14ac:dyDescent="0.3">
      <c r="A172" t="s">
        <v>238</v>
      </c>
      <c r="B172" s="21">
        <v>5</v>
      </c>
      <c r="C172" s="77">
        <v>45389</v>
      </c>
      <c r="D172" s="78">
        <v>0.7090277777777777</v>
      </c>
      <c r="E172" s="21">
        <v>38</v>
      </c>
      <c r="F172">
        <v>3</v>
      </c>
      <c r="G172" t="str">
        <f>VLOOKUP($E172,[1]Productos!A:P,2,FALSE)</f>
        <v>COSTEÑITA</v>
      </c>
      <c r="H172" s="21" t="str">
        <f>VLOOKUP($E172,[1]Productos!A:P,3,FALSE)</f>
        <v>BEBIDAS</v>
      </c>
      <c r="I172" s="21" t="str">
        <f>VLOOKUP($E172,[1]Productos!A:P,4,FALSE)</f>
        <v>CERVEZAS</v>
      </c>
      <c r="K172" s="1">
        <v>3000</v>
      </c>
      <c r="L172" s="1">
        <v>9000</v>
      </c>
      <c r="M172" s="21">
        <v>5</v>
      </c>
      <c r="N172" s="21" t="e">
        <f>VLOOKUP(M172,[1]!tbl_empleados[#Data],4,0)&amp;" "&amp;VLOOKUP(M172,[1]!tbl_empleados[#Data],5,0)</f>
        <v>#REF!</v>
      </c>
      <c r="O172">
        <f t="shared" si="16"/>
        <v>2024</v>
      </c>
      <c r="P172" t="str">
        <f t="shared" si="17"/>
        <v>abril</v>
      </c>
    </row>
    <row r="173" spans="1:16" x14ac:dyDescent="0.3">
      <c r="A173" t="s">
        <v>238</v>
      </c>
      <c r="B173" s="21">
        <v>5</v>
      </c>
      <c r="C173" s="77">
        <v>45389</v>
      </c>
      <c r="D173" s="78">
        <v>0.7090277777777777</v>
      </c>
      <c r="E173" s="21">
        <v>50</v>
      </c>
      <c r="F173">
        <v>1</v>
      </c>
      <c r="G173" t="str">
        <f>VLOOKUP($E173,[1]Productos!A:P,2,FALSE)</f>
        <v>AGUARDIENTE SIN AZUCAR (LIMOSINA TAPA VERDE)</v>
      </c>
      <c r="H173" s="21" t="str">
        <f>VLOOKUP($E173,[1]Productos!A:P,3,FALSE)</f>
        <v>LICORES</v>
      </c>
      <c r="I173" s="21" t="str">
        <f>VLOOKUP($E173,[1]Productos!A:P,4,FALSE)</f>
        <v>AGUARDIENTE</v>
      </c>
      <c r="K173" s="1">
        <v>90000</v>
      </c>
      <c r="L173" s="1">
        <v>90000</v>
      </c>
      <c r="M173" s="21">
        <v>5</v>
      </c>
      <c r="N173" s="21" t="e">
        <f>VLOOKUP(M173,[1]!tbl_empleados[#Data],4,0)&amp;" "&amp;VLOOKUP(M173,[1]!tbl_empleados[#Data],5,0)</f>
        <v>#REF!</v>
      </c>
      <c r="O173">
        <f t="shared" si="16"/>
        <v>2024</v>
      </c>
      <c r="P173" t="str">
        <f t="shared" si="17"/>
        <v>abril</v>
      </c>
    </row>
    <row r="174" spans="1:16" x14ac:dyDescent="0.3">
      <c r="A174" t="s">
        <v>238</v>
      </c>
      <c r="B174" s="21">
        <v>5</v>
      </c>
      <c r="C174" s="77">
        <v>45389</v>
      </c>
      <c r="D174" s="78">
        <v>0.71805555555555556</v>
      </c>
      <c r="E174" s="21">
        <v>38</v>
      </c>
      <c r="F174">
        <v>2</v>
      </c>
      <c r="G174" t="str">
        <f>VLOOKUP($E174,[1]Productos!A:P,2,FALSE)</f>
        <v>COSTEÑITA</v>
      </c>
      <c r="H174" s="21" t="str">
        <f>VLOOKUP($E174,[1]Productos!A:P,3,FALSE)</f>
        <v>BEBIDAS</v>
      </c>
      <c r="I174" s="21" t="str">
        <f>VLOOKUP($E174,[1]Productos!A:P,4,FALSE)</f>
        <v>CERVEZAS</v>
      </c>
      <c r="K174" s="1">
        <v>3000</v>
      </c>
      <c r="L174" s="1">
        <v>6000</v>
      </c>
      <c r="M174" s="21">
        <v>5</v>
      </c>
      <c r="N174" s="21" t="e">
        <f>VLOOKUP(M174,[1]!tbl_empleados[#Data],4,0)&amp;" "&amp;VLOOKUP(M174,[1]!tbl_empleados[#Data],5,0)</f>
        <v>#REF!</v>
      </c>
      <c r="O174">
        <f t="shared" si="16"/>
        <v>2024</v>
      </c>
      <c r="P174" t="str">
        <f t="shared" si="17"/>
        <v>abril</v>
      </c>
    </row>
    <row r="175" spans="1:16" x14ac:dyDescent="0.3">
      <c r="A175" t="s">
        <v>238</v>
      </c>
      <c r="B175" s="21">
        <v>5</v>
      </c>
      <c r="C175" s="77">
        <v>45389</v>
      </c>
      <c r="D175" s="78">
        <v>0.7284722222222223</v>
      </c>
      <c r="E175" s="21">
        <v>38</v>
      </c>
      <c r="F175">
        <v>2</v>
      </c>
      <c r="G175" t="str">
        <f>VLOOKUP($E175,[1]Productos!A:P,2,FALSE)</f>
        <v>COSTEÑITA</v>
      </c>
      <c r="H175" s="21" t="str">
        <f>VLOOKUP($E175,[1]Productos!A:P,3,FALSE)</f>
        <v>BEBIDAS</v>
      </c>
      <c r="I175" s="21" t="str">
        <f>VLOOKUP($E175,[1]Productos!A:P,4,FALSE)</f>
        <v>CERVEZAS</v>
      </c>
      <c r="K175" s="1">
        <v>3000</v>
      </c>
      <c r="L175" s="1">
        <v>6000</v>
      </c>
      <c r="M175" s="21">
        <v>5</v>
      </c>
      <c r="N175" s="21" t="e">
        <f>VLOOKUP(M175,[1]!tbl_empleados[#Data],4,0)&amp;" "&amp;VLOOKUP(M175,[1]!tbl_empleados[#Data],5,0)</f>
        <v>#REF!</v>
      </c>
      <c r="O175">
        <f t="shared" si="16"/>
        <v>2024</v>
      </c>
      <c r="P175" t="str">
        <f t="shared" si="17"/>
        <v>abril</v>
      </c>
    </row>
    <row r="176" spans="1:16" x14ac:dyDescent="0.3">
      <c r="A176" t="s">
        <v>238</v>
      </c>
      <c r="B176" s="21">
        <v>5</v>
      </c>
      <c r="C176" s="77">
        <v>45389</v>
      </c>
      <c r="D176" s="78">
        <v>0.74305555555555547</v>
      </c>
      <c r="E176" s="21">
        <v>38</v>
      </c>
      <c r="F176">
        <v>2</v>
      </c>
      <c r="G176" t="str">
        <f>VLOOKUP($E176,[1]Productos!A:P,2,FALSE)</f>
        <v>COSTEÑITA</v>
      </c>
      <c r="H176" s="21" t="str">
        <f>VLOOKUP($E176,[1]Productos!A:P,3,FALSE)</f>
        <v>BEBIDAS</v>
      </c>
      <c r="I176" s="21" t="str">
        <f>VLOOKUP($E176,[1]Productos!A:P,4,FALSE)</f>
        <v>CERVEZAS</v>
      </c>
      <c r="K176" s="1">
        <v>3000</v>
      </c>
      <c r="L176" s="1">
        <v>6000</v>
      </c>
      <c r="M176" s="21">
        <v>5</v>
      </c>
      <c r="N176" s="21" t="e">
        <f>VLOOKUP(M176,[1]!tbl_empleados[#Data],4,0)&amp;" "&amp;VLOOKUP(M176,[1]!tbl_empleados[#Data],5,0)</f>
        <v>#REF!</v>
      </c>
      <c r="O176">
        <f t="shared" si="16"/>
        <v>2024</v>
      </c>
      <c r="P176" t="str">
        <f t="shared" si="17"/>
        <v>abril</v>
      </c>
    </row>
    <row r="177" spans="1:16" x14ac:dyDescent="0.3">
      <c r="A177" t="s">
        <v>238</v>
      </c>
      <c r="B177" s="21">
        <v>5</v>
      </c>
      <c r="C177" s="77">
        <v>45389</v>
      </c>
      <c r="D177" s="78">
        <v>0.75555555555555554</v>
      </c>
      <c r="E177" s="21">
        <v>38</v>
      </c>
      <c r="F177">
        <v>2</v>
      </c>
      <c r="G177" t="str">
        <f>VLOOKUP($E177,[1]Productos!A:P,2,FALSE)</f>
        <v>COSTEÑITA</v>
      </c>
      <c r="H177" s="21" t="str">
        <f>VLOOKUP($E177,[1]Productos!A:P,3,FALSE)</f>
        <v>BEBIDAS</v>
      </c>
      <c r="I177" s="21" t="str">
        <f>VLOOKUP($E177,[1]Productos!A:P,4,FALSE)</f>
        <v>CERVEZAS</v>
      </c>
      <c r="K177" s="1">
        <v>3000</v>
      </c>
      <c r="L177" s="1">
        <v>6000</v>
      </c>
      <c r="M177" s="21">
        <v>5</v>
      </c>
      <c r="N177" s="21" t="e">
        <f>VLOOKUP(M177,[1]!tbl_empleados[#Data],4,0)&amp;" "&amp;VLOOKUP(M177,[1]!tbl_empleados[#Data],5,0)</f>
        <v>#REF!</v>
      </c>
      <c r="O177">
        <f t="shared" si="16"/>
        <v>2024</v>
      </c>
      <c r="P177" t="str">
        <f t="shared" si="17"/>
        <v>abril</v>
      </c>
    </row>
    <row r="178" spans="1:16" x14ac:dyDescent="0.3">
      <c r="A178" t="s">
        <v>238</v>
      </c>
      <c r="B178" s="21">
        <v>5</v>
      </c>
      <c r="C178" s="77">
        <v>45389</v>
      </c>
      <c r="D178" s="78">
        <v>0.75555555555555554</v>
      </c>
      <c r="E178" s="21">
        <v>38</v>
      </c>
      <c r="F178">
        <v>1</v>
      </c>
      <c r="G178" t="str">
        <f>VLOOKUP($E178,[1]Productos!A:P,2,FALSE)</f>
        <v>COSTEÑITA</v>
      </c>
      <c r="H178" s="21" t="str">
        <f>VLOOKUP($E178,[1]Productos!A:P,3,FALSE)</f>
        <v>BEBIDAS</v>
      </c>
      <c r="I178" s="21" t="str">
        <f>VLOOKUP($E178,[1]Productos!A:P,4,FALSE)</f>
        <v>CERVEZAS</v>
      </c>
      <c r="K178" s="1">
        <v>3000</v>
      </c>
      <c r="L178" s="1">
        <v>3000</v>
      </c>
      <c r="M178" s="21">
        <v>5</v>
      </c>
      <c r="N178" s="21" t="e">
        <f>VLOOKUP(M178,[1]!tbl_empleados[#Data],4,0)&amp;" "&amp;VLOOKUP(M178,[1]!tbl_empleados[#Data],5,0)</f>
        <v>#REF!</v>
      </c>
      <c r="O178">
        <f t="shared" si="16"/>
        <v>2024</v>
      </c>
      <c r="P178" t="str">
        <f t="shared" si="17"/>
        <v>abril</v>
      </c>
    </row>
    <row r="179" spans="1:16" x14ac:dyDescent="0.3">
      <c r="A179" t="s">
        <v>239</v>
      </c>
      <c r="B179" s="21">
        <v>17</v>
      </c>
      <c r="C179" s="77">
        <v>45389</v>
      </c>
      <c r="D179" s="78">
        <v>0.85069444444444453</v>
      </c>
      <c r="E179" s="21">
        <v>39</v>
      </c>
      <c r="F179">
        <v>1</v>
      </c>
      <c r="G179" t="str">
        <f>VLOOKUP($E179,[1]Productos!A:P,2,FALSE)</f>
        <v>CORONITA</v>
      </c>
      <c r="H179" s="21" t="str">
        <f>VLOOKUP($E179,[1]Productos!A:P,3,FALSE)</f>
        <v>BEBIDAS</v>
      </c>
      <c r="I179" s="21" t="str">
        <f>VLOOKUP($E179,[1]Productos!A:P,4,FALSE)</f>
        <v>CERVEZAS</v>
      </c>
      <c r="K179" s="1">
        <v>4000</v>
      </c>
      <c r="L179" s="1">
        <v>4000</v>
      </c>
      <c r="M179" s="21">
        <v>5</v>
      </c>
      <c r="N179" s="21" t="e">
        <f>VLOOKUP(M179,[1]!tbl_empleados[#Data],4,0)&amp;" "&amp;VLOOKUP(M179,[1]!tbl_empleados[#Data],5,0)</f>
        <v>#REF!</v>
      </c>
      <c r="O179">
        <f>YEAR(C179)</f>
        <v>2024</v>
      </c>
      <c r="P179" t="str">
        <f>TEXT((C179),"mmmm")</f>
        <v>abril</v>
      </c>
    </row>
    <row r="180" spans="1:16" x14ac:dyDescent="0.3">
      <c r="A180" t="s">
        <v>240</v>
      </c>
      <c r="B180" s="21">
        <v>9</v>
      </c>
      <c r="C180" s="77">
        <v>45389</v>
      </c>
      <c r="D180" s="78">
        <v>0.86249999999999993</v>
      </c>
      <c r="E180" s="21">
        <v>3</v>
      </c>
      <c r="F180">
        <v>2</v>
      </c>
      <c r="G180" t="str">
        <f>VLOOKUP($E180,[1]Productos!A:P,2,FALSE)</f>
        <v>MARGARITA</v>
      </c>
      <c r="H180" s="21" t="str">
        <f>VLOOKUP($E180,[1]Productos!A:P,3,FALSE)</f>
        <v>BEBIDAS</v>
      </c>
      <c r="I180" s="21" t="str">
        <f>VLOOKUP($E180,[1]Productos!A:P,4,FALSE)</f>
        <v>CÓCTELES</v>
      </c>
      <c r="K180" s="1">
        <v>16000</v>
      </c>
      <c r="L180" s="1">
        <v>32000</v>
      </c>
      <c r="M180" s="21">
        <v>5</v>
      </c>
      <c r="N180" s="21" t="e">
        <f>VLOOKUP(M180,[1]!tbl_empleados[#Data],4,0)&amp;" "&amp;VLOOKUP(M180,[1]!tbl_empleados[#Data],5,0)</f>
        <v>#REF!</v>
      </c>
      <c r="O180">
        <f t="shared" ref="O180:O211" si="18">YEAR(C180)</f>
        <v>2024</v>
      </c>
      <c r="P180" t="str">
        <f t="shared" ref="P180:P211" si="19">TEXT((C180),"mmmm")</f>
        <v>abril</v>
      </c>
    </row>
    <row r="181" spans="1:16" x14ac:dyDescent="0.3">
      <c r="A181" t="s">
        <v>240</v>
      </c>
      <c r="B181" s="21">
        <v>9</v>
      </c>
      <c r="C181" s="77">
        <v>45389</v>
      </c>
      <c r="D181" s="78">
        <v>0.88958333333333339</v>
      </c>
      <c r="E181" s="21">
        <v>3</v>
      </c>
      <c r="F181">
        <v>2</v>
      </c>
      <c r="G181" t="str">
        <f>VLOOKUP($E181,[1]Productos!A:P,2,FALSE)</f>
        <v>MARGARITA</v>
      </c>
      <c r="H181" s="21" t="str">
        <f>VLOOKUP($E181,[1]Productos!A:P,3,FALSE)</f>
        <v>BEBIDAS</v>
      </c>
      <c r="I181" s="21" t="str">
        <f>VLOOKUP($E181,[1]Productos!A:P,4,FALSE)</f>
        <v>CÓCTELES</v>
      </c>
      <c r="K181" s="1">
        <v>16000</v>
      </c>
      <c r="L181" s="1">
        <v>32000</v>
      </c>
      <c r="M181" s="21">
        <v>5</v>
      </c>
      <c r="N181" s="21" t="e">
        <f>VLOOKUP(M181,[1]!tbl_empleados[#Data],4,0)&amp;" "&amp;VLOOKUP(M181,[1]!tbl_empleados[#Data],5,0)</f>
        <v>#REF!</v>
      </c>
      <c r="O181">
        <f t="shared" si="18"/>
        <v>2024</v>
      </c>
      <c r="P181" t="str">
        <f t="shared" si="19"/>
        <v>abril</v>
      </c>
    </row>
    <row r="182" spans="1:16" x14ac:dyDescent="0.3">
      <c r="A182" t="s">
        <v>241</v>
      </c>
      <c r="B182" s="21">
        <v>6</v>
      </c>
      <c r="C182" s="77">
        <v>45389</v>
      </c>
      <c r="D182" s="78">
        <v>0.91041666666666676</v>
      </c>
      <c r="E182" s="21">
        <v>38</v>
      </c>
      <c r="F182">
        <v>1</v>
      </c>
      <c r="G182" t="str">
        <f>VLOOKUP($E182,[1]Productos!A:P,2,FALSE)</f>
        <v>COSTEÑITA</v>
      </c>
      <c r="H182" s="21" t="str">
        <f>VLOOKUP($E182,[1]Productos!A:P,3,FALSE)</f>
        <v>BEBIDAS</v>
      </c>
      <c r="I182" s="21" t="str">
        <f>VLOOKUP($E182,[1]Productos!A:P,4,FALSE)</f>
        <v>CERVEZAS</v>
      </c>
      <c r="K182" s="1">
        <v>3000</v>
      </c>
      <c r="L182" s="1">
        <v>3000</v>
      </c>
      <c r="M182" s="21">
        <v>5</v>
      </c>
      <c r="N182" s="21" t="e">
        <f>VLOOKUP(M182,[1]!tbl_empleados[#Data],4,0)&amp;" "&amp;VLOOKUP(M182,[1]!tbl_empleados[#Data],5,0)</f>
        <v>#REF!</v>
      </c>
      <c r="O182">
        <f t="shared" si="18"/>
        <v>2024</v>
      </c>
      <c r="P182" t="str">
        <f t="shared" si="19"/>
        <v>abril</v>
      </c>
    </row>
    <row r="183" spans="1:16" x14ac:dyDescent="0.3">
      <c r="A183" t="s">
        <v>241</v>
      </c>
      <c r="B183" s="21">
        <v>6</v>
      </c>
      <c r="C183" s="77">
        <v>45389</v>
      </c>
      <c r="D183" s="78">
        <v>0.91041666666666676</v>
      </c>
      <c r="E183" s="21">
        <v>53</v>
      </c>
      <c r="F183">
        <v>1</v>
      </c>
      <c r="G183" t="str">
        <f>VLOOKUP($E183,[1]Productos!A:P,2,FALSE)</f>
        <v>AGUARDIENTE AMARILLO</v>
      </c>
      <c r="H183" s="21" t="str">
        <f>VLOOKUP($E183,[1]Productos!A:P,3,FALSE)</f>
        <v>LICORES</v>
      </c>
      <c r="I183" s="21" t="str">
        <f>VLOOKUP($E183,[1]Productos!A:P,4,FALSE)</f>
        <v>AGUARDIENTE</v>
      </c>
      <c r="K183" s="1">
        <v>75000</v>
      </c>
      <c r="L183" s="1">
        <v>75000</v>
      </c>
      <c r="M183" s="21">
        <v>5</v>
      </c>
      <c r="N183" s="21" t="e">
        <f>VLOOKUP(M183,[1]!tbl_empleados[#Data],4,0)&amp;" "&amp;VLOOKUP(M183,[1]!tbl_empleados[#Data],5,0)</f>
        <v>#REF!</v>
      </c>
      <c r="O183">
        <f t="shared" si="18"/>
        <v>2024</v>
      </c>
      <c r="P183" t="str">
        <f t="shared" si="19"/>
        <v>abril</v>
      </c>
    </row>
    <row r="184" spans="1:16" x14ac:dyDescent="0.3">
      <c r="A184" t="s">
        <v>242</v>
      </c>
      <c r="B184" s="21">
        <v>1</v>
      </c>
      <c r="C184" s="77">
        <v>45389</v>
      </c>
      <c r="D184" s="78">
        <v>0.92499999999999993</v>
      </c>
      <c r="E184" s="21">
        <v>38</v>
      </c>
      <c r="F184">
        <v>2</v>
      </c>
      <c r="G184" t="str">
        <f>VLOOKUP($E184,[1]Productos!A:P,2,FALSE)</f>
        <v>COSTEÑITA</v>
      </c>
      <c r="H184" s="21" t="str">
        <f>VLOOKUP($E184,[1]Productos!A:P,3,FALSE)</f>
        <v>BEBIDAS</v>
      </c>
      <c r="I184" s="21" t="str">
        <f>VLOOKUP($E184,[1]Productos!A:P,4,FALSE)</f>
        <v>CERVEZAS</v>
      </c>
      <c r="K184" s="1">
        <v>3000</v>
      </c>
      <c r="L184" s="1">
        <v>6000</v>
      </c>
      <c r="M184" s="21">
        <v>5</v>
      </c>
      <c r="N184" s="21" t="e">
        <f>VLOOKUP(M184,[1]!tbl_empleados[#Data],4,0)&amp;" "&amp;VLOOKUP(M184,[1]!tbl_empleados[#Data],5,0)</f>
        <v>#REF!</v>
      </c>
      <c r="O184">
        <f t="shared" si="18"/>
        <v>2024</v>
      </c>
      <c r="P184" t="str">
        <f t="shared" si="19"/>
        <v>abril</v>
      </c>
    </row>
    <row r="185" spans="1:16" x14ac:dyDescent="0.3">
      <c r="A185" t="s">
        <v>242</v>
      </c>
      <c r="B185" s="21">
        <v>1</v>
      </c>
      <c r="C185" s="77">
        <v>45389</v>
      </c>
      <c r="D185" s="78">
        <v>0.93888888888888899</v>
      </c>
      <c r="E185" s="21">
        <v>38</v>
      </c>
      <c r="F185">
        <v>2</v>
      </c>
      <c r="G185" t="str">
        <f>VLOOKUP($E185,[1]Productos!A:P,2,FALSE)</f>
        <v>COSTEÑITA</v>
      </c>
      <c r="H185" s="21" t="str">
        <f>VLOOKUP($E185,[1]Productos!A:P,3,FALSE)</f>
        <v>BEBIDAS</v>
      </c>
      <c r="I185" s="21" t="str">
        <f>VLOOKUP($E185,[1]Productos!A:P,4,FALSE)</f>
        <v>CERVEZAS</v>
      </c>
      <c r="K185" s="1">
        <v>3000</v>
      </c>
      <c r="L185" s="1">
        <v>6000</v>
      </c>
      <c r="M185" s="21">
        <v>5</v>
      </c>
      <c r="N185" s="21" t="e">
        <f>VLOOKUP(M185,[1]!tbl_empleados[#Data],4,0)&amp;" "&amp;VLOOKUP(M185,[1]!tbl_empleados[#Data],5,0)</f>
        <v>#REF!</v>
      </c>
      <c r="O185">
        <f t="shared" si="18"/>
        <v>2024</v>
      </c>
      <c r="P185" t="str">
        <f t="shared" si="19"/>
        <v>abril</v>
      </c>
    </row>
    <row r="186" spans="1:16" x14ac:dyDescent="0.3">
      <c r="A186" t="s">
        <v>242</v>
      </c>
      <c r="B186" s="21">
        <v>1</v>
      </c>
      <c r="C186" s="77">
        <v>45389</v>
      </c>
      <c r="D186" s="78">
        <v>0.93888888888888899</v>
      </c>
      <c r="E186" s="21">
        <v>35</v>
      </c>
      <c r="F186">
        <v>1</v>
      </c>
      <c r="G186" t="str">
        <f>VLOOKUP($E186,[1]Productos!A:P,2,FALSE)</f>
        <v>SUERO ELECTROLIT FRESA-KIWI</v>
      </c>
      <c r="H186" s="21" t="str">
        <f>VLOOKUP($E186,[1]Productos!A:P,3,FALSE)</f>
        <v>BEBIDAS</v>
      </c>
      <c r="I186" s="21" t="str">
        <f>VLOOKUP($E186,[1]Productos!A:P,4,FALSE)</f>
        <v>OTROS</v>
      </c>
      <c r="K186" s="1">
        <v>10000</v>
      </c>
      <c r="L186" s="1">
        <v>10000</v>
      </c>
      <c r="M186" s="21">
        <v>5</v>
      </c>
      <c r="N186" s="21" t="e">
        <f>VLOOKUP(M186,[1]!tbl_empleados[#Data],4,0)&amp;" "&amp;VLOOKUP(M186,[1]!tbl_empleados[#Data],5,0)</f>
        <v>#REF!</v>
      </c>
      <c r="O186">
        <f t="shared" si="18"/>
        <v>2024</v>
      </c>
      <c r="P186" t="str">
        <f t="shared" si="19"/>
        <v>abril</v>
      </c>
    </row>
    <row r="187" spans="1:16" x14ac:dyDescent="0.3">
      <c r="A187" t="s">
        <v>243</v>
      </c>
      <c r="B187" s="21">
        <v>17</v>
      </c>
      <c r="C187" s="77">
        <v>45389</v>
      </c>
      <c r="D187" s="78">
        <v>0.88750000000000007</v>
      </c>
      <c r="E187" s="21">
        <v>38</v>
      </c>
      <c r="F187">
        <v>2</v>
      </c>
      <c r="G187" t="str">
        <f>VLOOKUP($E187,[1]Productos!A:P,2,FALSE)</f>
        <v>COSTEÑITA</v>
      </c>
      <c r="H187" s="21" t="str">
        <f>VLOOKUP($E187,[1]Productos!A:P,3,FALSE)</f>
        <v>BEBIDAS</v>
      </c>
      <c r="I187" s="21" t="str">
        <f>VLOOKUP($E187,[1]Productos!A:P,4,FALSE)</f>
        <v>CERVEZAS</v>
      </c>
      <c r="K187" s="1">
        <v>3000</v>
      </c>
      <c r="L187" s="1">
        <v>6000</v>
      </c>
      <c r="M187" s="21">
        <v>5</v>
      </c>
      <c r="N187" s="21" t="e">
        <f>VLOOKUP(M187,[1]!tbl_empleados[#Data],4,0)&amp;" "&amp;VLOOKUP(M187,[1]!tbl_empleados[#Data],5,0)</f>
        <v>#REF!</v>
      </c>
      <c r="O187">
        <f t="shared" si="18"/>
        <v>2024</v>
      </c>
      <c r="P187" t="str">
        <f t="shared" si="19"/>
        <v>abril</v>
      </c>
    </row>
    <row r="188" spans="1:16" x14ac:dyDescent="0.3">
      <c r="A188" t="s">
        <v>243</v>
      </c>
      <c r="B188" s="21">
        <v>17</v>
      </c>
      <c r="C188" s="77">
        <v>45389</v>
      </c>
      <c r="D188" s="78">
        <v>0.91388888888888886</v>
      </c>
      <c r="E188" s="21">
        <v>38</v>
      </c>
      <c r="F188">
        <v>3</v>
      </c>
      <c r="G188" t="str">
        <f>VLOOKUP($E188,[1]Productos!A:P,2,FALSE)</f>
        <v>COSTEÑITA</v>
      </c>
      <c r="H188" s="21" t="str">
        <f>VLOOKUP($E188,[1]Productos!A:P,3,FALSE)</f>
        <v>BEBIDAS</v>
      </c>
      <c r="I188" s="21" t="str">
        <f>VLOOKUP($E188,[1]Productos!A:P,4,FALSE)</f>
        <v>CERVEZAS</v>
      </c>
      <c r="K188" s="1">
        <v>3000</v>
      </c>
      <c r="L188" s="1">
        <v>9000</v>
      </c>
      <c r="M188" s="21">
        <v>5</v>
      </c>
      <c r="N188" s="21" t="e">
        <f>VLOOKUP(M188,[1]!tbl_empleados[#Data],4,0)&amp;" "&amp;VLOOKUP(M188,[1]!tbl_empleados[#Data],5,0)</f>
        <v>#REF!</v>
      </c>
      <c r="O188">
        <f t="shared" si="18"/>
        <v>2024</v>
      </c>
      <c r="P188" t="str">
        <f t="shared" si="19"/>
        <v>abril</v>
      </c>
    </row>
    <row r="189" spans="1:16" x14ac:dyDescent="0.3">
      <c r="A189" t="s">
        <v>243</v>
      </c>
      <c r="B189" s="21">
        <v>17</v>
      </c>
      <c r="C189" s="77">
        <v>45389</v>
      </c>
      <c r="D189" s="78">
        <v>0.92222222222222217</v>
      </c>
      <c r="E189" s="21">
        <v>38</v>
      </c>
      <c r="F189">
        <v>1</v>
      </c>
      <c r="G189" t="str">
        <f>VLOOKUP($E189,[1]Productos!A:P,2,FALSE)</f>
        <v>COSTEÑITA</v>
      </c>
      <c r="H189" s="21" t="str">
        <f>VLOOKUP($E189,[1]Productos!A:P,3,FALSE)</f>
        <v>BEBIDAS</v>
      </c>
      <c r="I189" s="21" t="str">
        <f>VLOOKUP($E189,[1]Productos!A:P,4,FALSE)</f>
        <v>CERVEZAS</v>
      </c>
      <c r="K189" s="1">
        <v>3000</v>
      </c>
      <c r="L189" s="1">
        <v>3000</v>
      </c>
      <c r="M189" s="21">
        <v>5</v>
      </c>
      <c r="N189" s="21" t="e">
        <f>VLOOKUP(M189,[1]!tbl_empleados[#Data],4,0)&amp;" "&amp;VLOOKUP(M189,[1]!tbl_empleados[#Data],5,0)</f>
        <v>#REF!</v>
      </c>
      <c r="O189">
        <f t="shared" si="18"/>
        <v>2024</v>
      </c>
      <c r="P189" t="str">
        <f t="shared" si="19"/>
        <v>abril</v>
      </c>
    </row>
    <row r="190" spans="1:16" x14ac:dyDescent="0.3">
      <c r="A190" t="s">
        <v>243</v>
      </c>
      <c r="B190" s="21">
        <v>17</v>
      </c>
      <c r="C190" s="77">
        <v>45389</v>
      </c>
      <c r="D190" s="78">
        <v>0.92986111111111114</v>
      </c>
      <c r="E190" s="21">
        <v>38</v>
      </c>
      <c r="F190">
        <v>1</v>
      </c>
      <c r="G190" t="str">
        <f>VLOOKUP($E190,[1]Productos!A:P,2,FALSE)</f>
        <v>COSTEÑITA</v>
      </c>
      <c r="H190" s="21" t="str">
        <f>VLOOKUP($E190,[1]Productos!A:P,3,FALSE)</f>
        <v>BEBIDAS</v>
      </c>
      <c r="I190" s="21" t="str">
        <f>VLOOKUP($E190,[1]Productos!A:P,4,FALSE)</f>
        <v>CERVEZAS</v>
      </c>
      <c r="K190" s="1">
        <v>3000</v>
      </c>
      <c r="L190" s="1">
        <v>3000</v>
      </c>
      <c r="M190" s="21">
        <v>5</v>
      </c>
      <c r="N190" s="21" t="e">
        <f>VLOOKUP(M190,[1]!tbl_empleados[#Data],4,0)&amp;" "&amp;VLOOKUP(M190,[1]!tbl_empleados[#Data],5,0)</f>
        <v>#REF!</v>
      </c>
      <c r="O190">
        <f t="shared" si="18"/>
        <v>2024</v>
      </c>
      <c r="P190" t="str">
        <f t="shared" si="19"/>
        <v>abril</v>
      </c>
    </row>
    <row r="191" spans="1:16" x14ac:dyDescent="0.3">
      <c r="A191" t="s">
        <v>243</v>
      </c>
      <c r="B191" s="21">
        <v>17</v>
      </c>
      <c r="C191" s="77">
        <v>45389</v>
      </c>
      <c r="D191" s="78">
        <v>0.94236111111111109</v>
      </c>
      <c r="E191" s="21">
        <v>38</v>
      </c>
      <c r="F191">
        <v>1</v>
      </c>
      <c r="G191" t="str">
        <f>VLOOKUP($E191,[1]Productos!A:P,2,FALSE)</f>
        <v>COSTEÑITA</v>
      </c>
      <c r="H191" s="21" t="str">
        <f>VLOOKUP($E191,[1]Productos!A:P,3,FALSE)</f>
        <v>BEBIDAS</v>
      </c>
      <c r="I191" s="21" t="str">
        <f>VLOOKUP($E191,[1]Productos!A:P,4,FALSE)</f>
        <v>CERVEZAS</v>
      </c>
      <c r="K191" s="1">
        <v>3000</v>
      </c>
      <c r="L191" s="1">
        <v>3000</v>
      </c>
      <c r="M191" s="21">
        <v>5</v>
      </c>
      <c r="N191" s="21" t="e">
        <f>VLOOKUP(M191,[1]!tbl_empleados[#Data],4,0)&amp;" "&amp;VLOOKUP(M191,[1]!tbl_empleados[#Data],5,0)</f>
        <v>#REF!</v>
      </c>
      <c r="O191">
        <f t="shared" si="18"/>
        <v>2024</v>
      </c>
      <c r="P191" t="str">
        <f t="shared" si="19"/>
        <v>abril</v>
      </c>
    </row>
    <row r="192" spans="1:16" x14ac:dyDescent="0.3">
      <c r="A192" t="s">
        <v>243</v>
      </c>
      <c r="B192" s="21">
        <v>17</v>
      </c>
      <c r="C192" s="77">
        <v>45389</v>
      </c>
      <c r="D192" s="78">
        <v>0.96666666666666667</v>
      </c>
      <c r="E192" s="21">
        <v>38</v>
      </c>
      <c r="F192">
        <v>1</v>
      </c>
      <c r="G192" t="str">
        <f>VLOOKUP($E192,[1]Productos!A:P,2,FALSE)</f>
        <v>COSTEÑITA</v>
      </c>
      <c r="H192" s="21" t="str">
        <f>VLOOKUP($E192,[1]Productos!A:P,3,FALSE)</f>
        <v>BEBIDAS</v>
      </c>
      <c r="I192" s="21" t="str">
        <f>VLOOKUP($E192,[1]Productos!A:P,4,FALSE)</f>
        <v>CERVEZAS</v>
      </c>
      <c r="K192" s="1">
        <v>3000</v>
      </c>
      <c r="L192" s="1">
        <v>3000</v>
      </c>
      <c r="M192" s="21">
        <v>5</v>
      </c>
      <c r="N192" s="21" t="e">
        <f>VLOOKUP(M192,[1]!tbl_empleados[#Data],4,0)&amp;" "&amp;VLOOKUP(M192,[1]!tbl_empleados[#Data],5,0)</f>
        <v>#REF!</v>
      </c>
      <c r="O192">
        <f t="shared" si="18"/>
        <v>2024</v>
      </c>
      <c r="P192" t="str">
        <f t="shared" si="19"/>
        <v>abril</v>
      </c>
    </row>
    <row r="193" spans="1:16" x14ac:dyDescent="0.3">
      <c r="A193" t="s">
        <v>243</v>
      </c>
      <c r="B193" s="21">
        <v>17</v>
      </c>
      <c r="C193" s="77">
        <v>45389</v>
      </c>
      <c r="D193" s="78">
        <v>0.97152777777777777</v>
      </c>
      <c r="E193" s="21">
        <v>38</v>
      </c>
      <c r="F193">
        <v>2</v>
      </c>
      <c r="G193" t="str">
        <f>VLOOKUP($E193,[1]Productos!A:P,2,FALSE)</f>
        <v>COSTEÑITA</v>
      </c>
      <c r="H193" s="21" t="str">
        <f>VLOOKUP($E193,[1]Productos!A:P,3,FALSE)</f>
        <v>BEBIDAS</v>
      </c>
      <c r="I193" s="21" t="str">
        <f>VLOOKUP($E193,[1]Productos!A:P,4,FALSE)</f>
        <v>CERVEZAS</v>
      </c>
      <c r="K193" s="1">
        <v>3000</v>
      </c>
      <c r="L193" s="1">
        <v>6000</v>
      </c>
      <c r="M193" s="21">
        <v>5</v>
      </c>
      <c r="N193" s="21" t="e">
        <f>VLOOKUP(M193,[1]!tbl_empleados[#Data],4,0)&amp;" "&amp;VLOOKUP(M193,[1]!tbl_empleados[#Data],5,0)</f>
        <v>#REF!</v>
      </c>
      <c r="O193">
        <f t="shared" si="18"/>
        <v>2024</v>
      </c>
      <c r="P193" t="str">
        <f t="shared" si="19"/>
        <v>abril</v>
      </c>
    </row>
    <row r="194" spans="1:16" x14ac:dyDescent="0.3">
      <c r="A194" t="s">
        <v>243</v>
      </c>
      <c r="B194" s="21">
        <v>17</v>
      </c>
      <c r="C194" s="77">
        <v>45389</v>
      </c>
      <c r="D194" s="78">
        <v>0.97222222222222221</v>
      </c>
      <c r="E194" s="21">
        <v>38</v>
      </c>
      <c r="F194">
        <v>1</v>
      </c>
      <c r="G194" t="str">
        <f>VLOOKUP($E194,[1]Productos!A:P,2,FALSE)</f>
        <v>COSTEÑITA</v>
      </c>
      <c r="H194" s="21" t="str">
        <f>VLOOKUP($E194,[1]Productos!A:P,3,FALSE)</f>
        <v>BEBIDAS</v>
      </c>
      <c r="I194" s="21" t="str">
        <f>VLOOKUP($E194,[1]Productos!A:P,4,FALSE)</f>
        <v>CERVEZAS</v>
      </c>
      <c r="K194" s="1">
        <v>3000</v>
      </c>
      <c r="L194" s="1">
        <v>3000</v>
      </c>
      <c r="M194" s="21">
        <v>5</v>
      </c>
      <c r="N194" s="21" t="e">
        <f>VLOOKUP(M194,[1]!tbl_empleados[#Data],4,0)&amp;" "&amp;VLOOKUP(M194,[1]!tbl_empleados[#Data],5,0)</f>
        <v>#REF!</v>
      </c>
      <c r="O194">
        <f t="shared" si="18"/>
        <v>2024</v>
      </c>
      <c r="P194" t="str">
        <f t="shared" si="19"/>
        <v>abril</v>
      </c>
    </row>
    <row r="195" spans="1:16" x14ac:dyDescent="0.3">
      <c r="A195" t="s">
        <v>244</v>
      </c>
      <c r="B195" s="21">
        <v>5</v>
      </c>
      <c r="C195" s="77">
        <v>45389</v>
      </c>
      <c r="D195" s="78">
        <v>0.85902777777777783</v>
      </c>
      <c r="E195" s="21">
        <v>38</v>
      </c>
      <c r="F195">
        <v>3</v>
      </c>
      <c r="G195" t="str">
        <f>VLOOKUP($E195,[1]Productos!A:P,2,FALSE)</f>
        <v>COSTEÑITA</v>
      </c>
      <c r="H195" s="21" t="str">
        <f>VLOOKUP($E195,[1]Productos!A:P,3,FALSE)</f>
        <v>BEBIDAS</v>
      </c>
      <c r="I195" s="21" t="str">
        <f>VLOOKUP($E195,[1]Productos!A:P,4,FALSE)</f>
        <v>CERVEZAS</v>
      </c>
      <c r="K195" s="1">
        <v>3000</v>
      </c>
      <c r="L195" s="1">
        <v>9000</v>
      </c>
      <c r="M195" s="21">
        <v>5</v>
      </c>
      <c r="N195" s="21" t="e">
        <f>VLOOKUP(M195,[1]!tbl_empleados[#Data],4,0)&amp;" "&amp;VLOOKUP(M195,[1]!tbl_empleados[#Data],5,0)</f>
        <v>#REF!</v>
      </c>
      <c r="O195">
        <f t="shared" si="18"/>
        <v>2024</v>
      </c>
      <c r="P195" t="str">
        <f t="shared" si="19"/>
        <v>abril</v>
      </c>
    </row>
    <row r="196" spans="1:16" x14ac:dyDescent="0.3">
      <c r="A196" t="s">
        <v>244</v>
      </c>
      <c r="B196" s="21">
        <v>5</v>
      </c>
      <c r="C196" s="77">
        <v>45389</v>
      </c>
      <c r="D196" s="78">
        <v>0.8618055555555556</v>
      </c>
      <c r="E196" s="21">
        <v>39</v>
      </c>
      <c r="F196">
        <v>1</v>
      </c>
      <c r="G196" t="str">
        <f>VLOOKUP($E196,[1]Productos!A:P,2,FALSE)</f>
        <v>CORONITA</v>
      </c>
      <c r="H196" s="21" t="str">
        <f>VLOOKUP($E196,[1]Productos!A:P,3,FALSE)</f>
        <v>BEBIDAS</v>
      </c>
      <c r="I196" s="21" t="str">
        <f>VLOOKUP($E196,[1]Productos!A:P,4,FALSE)</f>
        <v>CERVEZAS</v>
      </c>
      <c r="K196" s="1">
        <v>4000</v>
      </c>
      <c r="L196" s="1">
        <v>4000</v>
      </c>
      <c r="M196" s="21">
        <v>5</v>
      </c>
      <c r="N196" s="21" t="e">
        <f>VLOOKUP(M196,[1]!tbl_empleados[#Data],4,0)&amp;" "&amp;VLOOKUP(M196,[1]!tbl_empleados[#Data],5,0)</f>
        <v>#REF!</v>
      </c>
      <c r="O196">
        <f t="shared" si="18"/>
        <v>2024</v>
      </c>
      <c r="P196" t="str">
        <f t="shared" si="19"/>
        <v>abril</v>
      </c>
    </row>
    <row r="197" spans="1:16" x14ac:dyDescent="0.3">
      <c r="A197" t="s">
        <v>244</v>
      </c>
      <c r="B197" s="21">
        <v>5</v>
      </c>
      <c r="C197" s="77">
        <v>45389</v>
      </c>
      <c r="D197" s="78">
        <v>0.86944444444444446</v>
      </c>
      <c r="E197" s="21">
        <v>29</v>
      </c>
      <c r="F197">
        <v>1</v>
      </c>
      <c r="G197" t="str">
        <f>VLOOKUP($E197,[1]Productos!A:P,2,FALSE)</f>
        <v>AGUA</v>
      </c>
      <c r="H197" s="21" t="str">
        <f>VLOOKUP($E197,[1]Productos!A:P,3,FALSE)</f>
        <v>BEBIDAS</v>
      </c>
      <c r="I197" s="21" t="str">
        <f>VLOOKUP($E197,[1]Productos!A:P,4,FALSE)</f>
        <v>OTROS</v>
      </c>
      <c r="K197" s="1">
        <v>2000</v>
      </c>
      <c r="L197" s="1">
        <v>2000</v>
      </c>
      <c r="M197" s="21">
        <v>5</v>
      </c>
      <c r="N197" s="21" t="e">
        <f>VLOOKUP(M197,[1]!tbl_empleados[#Data],4,0)&amp;" "&amp;VLOOKUP(M197,[1]!tbl_empleados[#Data],5,0)</f>
        <v>#REF!</v>
      </c>
      <c r="O197">
        <f t="shared" si="18"/>
        <v>2024</v>
      </c>
      <c r="P197" t="str">
        <f t="shared" si="19"/>
        <v>abril</v>
      </c>
    </row>
    <row r="198" spans="1:16" x14ac:dyDescent="0.3">
      <c r="A198" t="s">
        <v>244</v>
      </c>
      <c r="B198" s="21">
        <v>5</v>
      </c>
      <c r="C198" s="77">
        <v>45389</v>
      </c>
      <c r="D198" s="78">
        <v>0.87986111111111109</v>
      </c>
      <c r="E198" s="21">
        <v>38</v>
      </c>
      <c r="F198">
        <v>7</v>
      </c>
      <c r="G198" t="str">
        <f>VLOOKUP($E198,[1]Productos!A:P,2,FALSE)</f>
        <v>COSTEÑITA</v>
      </c>
      <c r="H198" s="21" t="str">
        <f>VLOOKUP($E198,[1]Productos!A:P,3,FALSE)</f>
        <v>BEBIDAS</v>
      </c>
      <c r="I198" s="21" t="str">
        <f>VLOOKUP($E198,[1]Productos!A:P,4,FALSE)</f>
        <v>CERVEZAS</v>
      </c>
      <c r="K198" s="1">
        <v>3000</v>
      </c>
      <c r="L198" s="1">
        <v>21000</v>
      </c>
      <c r="M198" s="21">
        <v>5</v>
      </c>
      <c r="N198" s="21" t="e">
        <f>VLOOKUP(M198,[1]!tbl_empleados[#Data],4,0)&amp;" "&amp;VLOOKUP(M198,[1]!tbl_empleados[#Data],5,0)</f>
        <v>#REF!</v>
      </c>
      <c r="O198">
        <f t="shared" si="18"/>
        <v>2024</v>
      </c>
      <c r="P198" t="str">
        <f t="shared" si="19"/>
        <v>abril</v>
      </c>
    </row>
    <row r="199" spans="1:16" x14ac:dyDescent="0.3">
      <c r="A199" t="s">
        <v>244</v>
      </c>
      <c r="B199" s="21">
        <v>5</v>
      </c>
      <c r="C199" s="77">
        <v>45389</v>
      </c>
      <c r="D199" s="78">
        <v>0.87986111111111109</v>
      </c>
      <c r="E199" s="21">
        <v>39</v>
      </c>
      <c r="F199">
        <v>1</v>
      </c>
      <c r="G199" t="str">
        <f>VLOOKUP($E199,[1]Productos!A:P,2,FALSE)</f>
        <v>CORONITA</v>
      </c>
      <c r="H199" s="21" t="str">
        <f>VLOOKUP($E199,[1]Productos!A:P,3,FALSE)</f>
        <v>BEBIDAS</v>
      </c>
      <c r="I199" s="21" t="str">
        <f>VLOOKUP($E199,[1]Productos!A:P,4,FALSE)</f>
        <v>CERVEZAS</v>
      </c>
      <c r="K199" s="1">
        <v>4000</v>
      </c>
      <c r="L199" s="1">
        <v>4000</v>
      </c>
      <c r="M199" s="21">
        <v>5</v>
      </c>
      <c r="N199" s="21" t="e">
        <f>VLOOKUP(M199,[1]!tbl_empleados[#Data],4,0)&amp;" "&amp;VLOOKUP(M199,[1]!tbl_empleados[#Data],5,0)</f>
        <v>#REF!</v>
      </c>
      <c r="O199">
        <f t="shared" si="18"/>
        <v>2024</v>
      </c>
      <c r="P199" t="str">
        <f t="shared" si="19"/>
        <v>abril</v>
      </c>
    </row>
    <row r="200" spans="1:16" x14ac:dyDescent="0.3">
      <c r="A200" t="s">
        <v>244</v>
      </c>
      <c r="B200" s="21">
        <v>5</v>
      </c>
      <c r="C200" s="77">
        <v>45389</v>
      </c>
      <c r="D200" s="78">
        <v>0.90694444444444444</v>
      </c>
      <c r="E200" s="21">
        <v>38</v>
      </c>
      <c r="F200">
        <v>4</v>
      </c>
      <c r="G200" t="str">
        <f>VLOOKUP($E200,[1]Productos!A:P,2,FALSE)</f>
        <v>COSTEÑITA</v>
      </c>
      <c r="H200" s="21" t="str">
        <f>VLOOKUP($E200,[1]Productos!A:P,3,FALSE)</f>
        <v>BEBIDAS</v>
      </c>
      <c r="I200" s="21" t="str">
        <f>VLOOKUP($E200,[1]Productos!A:P,4,FALSE)</f>
        <v>CERVEZAS</v>
      </c>
      <c r="K200" s="1">
        <v>3000</v>
      </c>
      <c r="L200" s="1">
        <v>12000</v>
      </c>
      <c r="M200" s="21">
        <v>5</v>
      </c>
      <c r="N200" s="21" t="e">
        <f>VLOOKUP(M200,[1]!tbl_empleados[#Data],4,0)&amp;" "&amp;VLOOKUP(M200,[1]!tbl_empleados[#Data],5,0)</f>
        <v>#REF!</v>
      </c>
      <c r="O200">
        <f t="shared" si="18"/>
        <v>2024</v>
      </c>
      <c r="P200" t="str">
        <f t="shared" si="19"/>
        <v>abril</v>
      </c>
    </row>
    <row r="201" spans="1:16" x14ac:dyDescent="0.3">
      <c r="A201" t="s">
        <v>244</v>
      </c>
      <c r="B201" s="21">
        <v>5</v>
      </c>
      <c r="C201" s="77">
        <v>45389</v>
      </c>
      <c r="D201" s="78">
        <v>0.90694444444444444</v>
      </c>
      <c r="E201" s="21">
        <v>39</v>
      </c>
      <c r="F201">
        <v>2</v>
      </c>
      <c r="G201" t="str">
        <f>VLOOKUP($E201,[1]Productos!A:P,2,FALSE)</f>
        <v>CORONITA</v>
      </c>
      <c r="H201" s="21" t="str">
        <f>VLOOKUP($E201,[1]Productos!A:P,3,FALSE)</f>
        <v>BEBIDAS</v>
      </c>
      <c r="I201" s="21" t="str">
        <f>VLOOKUP($E201,[1]Productos!A:P,4,FALSE)</f>
        <v>CERVEZAS</v>
      </c>
      <c r="K201" s="1">
        <v>4000</v>
      </c>
      <c r="L201" s="1">
        <v>8000</v>
      </c>
      <c r="M201" s="21">
        <v>5</v>
      </c>
      <c r="N201" s="21" t="e">
        <f>VLOOKUP(M201,[1]!tbl_empleados[#Data],4,0)&amp;" "&amp;VLOOKUP(M201,[1]!tbl_empleados[#Data],5,0)</f>
        <v>#REF!</v>
      </c>
      <c r="O201">
        <f t="shared" si="18"/>
        <v>2024</v>
      </c>
      <c r="P201" t="str">
        <f t="shared" si="19"/>
        <v>abril</v>
      </c>
    </row>
    <row r="202" spans="1:16" x14ac:dyDescent="0.3">
      <c r="A202" t="s">
        <v>244</v>
      </c>
      <c r="B202" s="21">
        <v>5</v>
      </c>
      <c r="C202" s="77">
        <v>45389</v>
      </c>
      <c r="D202" s="78">
        <v>0.90694444444444444</v>
      </c>
      <c r="E202" s="21">
        <v>20</v>
      </c>
      <c r="F202">
        <v>1</v>
      </c>
      <c r="G202" t="str">
        <f>VLOOKUP($E202,[1]Productos!A:P,2,FALSE)</f>
        <v>SODA TRADICIONAL</v>
      </c>
      <c r="H202" s="21" t="str">
        <f>VLOOKUP($E202,[1]Productos!A:P,3,FALSE)</f>
        <v>BEBIDAS</v>
      </c>
      <c r="I202" s="21" t="str">
        <f>VLOOKUP($E202,[1]Productos!A:P,4,FALSE)</f>
        <v>SODAS SABORIZADAS</v>
      </c>
      <c r="K202" s="1">
        <v>10000</v>
      </c>
      <c r="L202" s="1">
        <v>10000</v>
      </c>
      <c r="M202" s="21">
        <v>5</v>
      </c>
      <c r="N202" s="21" t="e">
        <f>VLOOKUP(M202,[1]!tbl_empleados[#Data],4,0)&amp;" "&amp;VLOOKUP(M202,[1]!tbl_empleados[#Data],5,0)</f>
        <v>#REF!</v>
      </c>
      <c r="O202">
        <f t="shared" si="18"/>
        <v>2024</v>
      </c>
      <c r="P202" t="str">
        <f t="shared" si="19"/>
        <v>abril</v>
      </c>
    </row>
    <row r="203" spans="1:16" x14ac:dyDescent="0.3">
      <c r="A203" t="s">
        <v>244</v>
      </c>
      <c r="B203" s="21">
        <v>5</v>
      </c>
      <c r="C203" s="77">
        <v>45389</v>
      </c>
      <c r="D203" s="78">
        <v>0.92638888888888893</v>
      </c>
      <c r="E203" s="21">
        <v>39</v>
      </c>
      <c r="F203">
        <v>2</v>
      </c>
      <c r="G203" t="str">
        <f>VLOOKUP($E203,[1]Productos!A:P,2,FALSE)</f>
        <v>CORONITA</v>
      </c>
      <c r="H203" s="21" t="str">
        <f>VLOOKUP($E203,[1]Productos!A:P,3,FALSE)</f>
        <v>BEBIDAS</v>
      </c>
      <c r="I203" s="21" t="str">
        <f>VLOOKUP($E203,[1]Productos!A:P,4,FALSE)</f>
        <v>CERVEZAS</v>
      </c>
      <c r="K203" s="1">
        <v>4000</v>
      </c>
      <c r="L203" s="1">
        <v>8000</v>
      </c>
      <c r="M203" s="21">
        <v>5</v>
      </c>
      <c r="N203" s="21" t="e">
        <f>VLOOKUP(M203,[1]!tbl_empleados[#Data],4,0)&amp;" "&amp;VLOOKUP(M203,[1]!tbl_empleados[#Data],5,0)</f>
        <v>#REF!</v>
      </c>
      <c r="O203">
        <f t="shared" si="18"/>
        <v>2024</v>
      </c>
      <c r="P203" t="str">
        <f t="shared" si="19"/>
        <v>abril</v>
      </c>
    </row>
    <row r="204" spans="1:16" x14ac:dyDescent="0.3">
      <c r="A204" t="s">
        <v>244</v>
      </c>
      <c r="B204" s="21">
        <v>5</v>
      </c>
      <c r="C204" s="77">
        <v>45389</v>
      </c>
      <c r="D204" s="78">
        <v>0.92708333333333337</v>
      </c>
      <c r="E204" s="21">
        <v>38</v>
      </c>
      <c r="F204">
        <v>1</v>
      </c>
      <c r="G204" t="str">
        <f>VLOOKUP($E204,[1]Productos!A:P,2,FALSE)</f>
        <v>COSTEÑITA</v>
      </c>
      <c r="H204" s="21" t="str">
        <f>VLOOKUP($E204,[1]Productos!A:P,3,FALSE)</f>
        <v>BEBIDAS</v>
      </c>
      <c r="I204" s="21" t="str">
        <f>VLOOKUP($E204,[1]Productos!A:P,4,FALSE)</f>
        <v>CERVEZAS</v>
      </c>
      <c r="K204" s="1">
        <v>3000</v>
      </c>
      <c r="L204" s="1">
        <v>3000</v>
      </c>
      <c r="M204" s="21">
        <v>5</v>
      </c>
      <c r="N204" s="21" t="e">
        <f>VLOOKUP(M204,[1]!tbl_empleados[#Data],4,0)&amp;" "&amp;VLOOKUP(M204,[1]!tbl_empleados[#Data],5,0)</f>
        <v>#REF!</v>
      </c>
      <c r="O204">
        <f t="shared" si="18"/>
        <v>2024</v>
      </c>
      <c r="P204" t="str">
        <f t="shared" si="19"/>
        <v>abril</v>
      </c>
    </row>
    <row r="205" spans="1:16" x14ac:dyDescent="0.3">
      <c r="A205" t="s">
        <v>244</v>
      </c>
      <c r="B205" s="21">
        <v>5</v>
      </c>
      <c r="C205" s="77">
        <v>45389</v>
      </c>
      <c r="D205" s="78">
        <v>0.9277777777777777</v>
      </c>
      <c r="E205" s="21">
        <v>32</v>
      </c>
      <c r="F205">
        <v>1</v>
      </c>
      <c r="G205" t="str">
        <f>VLOOKUP($E205,[1]Productos!A:P,2,FALSE)</f>
        <v>SUERO ELECTROLIT UVA</v>
      </c>
      <c r="H205" s="21" t="str">
        <f>VLOOKUP($E205,[1]Productos!A:P,3,FALSE)</f>
        <v>BEBIDAS</v>
      </c>
      <c r="I205" s="21" t="str">
        <f>VLOOKUP($E205,[1]Productos!A:P,4,FALSE)</f>
        <v>OTROS</v>
      </c>
      <c r="K205" s="1">
        <v>10000</v>
      </c>
      <c r="L205" s="1">
        <v>10000</v>
      </c>
      <c r="M205" s="21">
        <v>5</v>
      </c>
      <c r="N205" s="21" t="e">
        <f>VLOOKUP(M205,[1]!tbl_empleados[#Data],4,0)&amp;" "&amp;VLOOKUP(M205,[1]!tbl_empleados[#Data],5,0)</f>
        <v>#REF!</v>
      </c>
      <c r="O205">
        <f t="shared" si="18"/>
        <v>2024</v>
      </c>
      <c r="P205" t="str">
        <f t="shared" si="19"/>
        <v>abril</v>
      </c>
    </row>
    <row r="206" spans="1:16" x14ac:dyDescent="0.3">
      <c r="A206" t="s">
        <v>244</v>
      </c>
      <c r="B206" s="21">
        <v>5</v>
      </c>
      <c r="C206" s="77">
        <v>45389</v>
      </c>
      <c r="D206" s="78">
        <v>0.94791666666666663</v>
      </c>
      <c r="E206" s="21">
        <v>39</v>
      </c>
      <c r="F206">
        <v>2</v>
      </c>
      <c r="G206" t="str">
        <f>VLOOKUP($E206,[1]Productos!A:P,2,FALSE)</f>
        <v>CORONITA</v>
      </c>
      <c r="H206" s="21" t="str">
        <f>VLOOKUP($E206,[1]Productos!A:P,3,FALSE)</f>
        <v>BEBIDAS</v>
      </c>
      <c r="I206" s="21" t="str">
        <f>VLOOKUP($E206,[1]Productos!A:P,4,FALSE)</f>
        <v>CERVEZAS</v>
      </c>
      <c r="K206" s="1">
        <v>4000</v>
      </c>
      <c r="L206" s="1">
        <v>8000</v>
      </c>
      <c r="M206" s="21">
        <v>5</v>
      </c>
      <c r="N206" s="21" t="e">
        <f>VLOOKUP(M206,[1]!tbl_empleados[#Data],4,0)&amp;" "&amp;VLOOKUP(M206,[1]!tbl_empleados[#Data],5,0)</f>
        <v>#REF!</v>
      </c>
      <c r="O206">
        <f t="shared" si="18"/>
        <v>2024</v>
      </c>
      <c r="P206" t="str">
        <f t="shared" si="19"/>
        <v>abril</v>
      </c>
    </row>
    <row r="207" spans="1:16" x14ac:dyDescent="0.3">
      <c r="A207" t="s">
        <v>244</v>
      </c>
      <c r="B207" s="21">
        <v>5</v>
      </c>
      <c r="C207" s="77">
        <v>45389</v>
      </c>
      <c r="D207" s="78">
        <v>0.94791666666666663</v>
      </c>
      <c r="E207" s="21">
        <v>37</v>
      </c>
      <c r="F207">
        <v>1</v>
      </c>
      <c r="G207" t="str">
        <f>VLOOKUP($E207,[1]Productos!A:P,2,FALSE)</f>
        <v>SUERO ELECTROLIT JAMAICA</v>
      </c>
      <c r="H207" s="21" t="str">
        <f>VLOOKUP($E207,[1]Productos!A:P,3,FALSE)</f>
        <v>BEBIDAS</v>
      </c>
      <c r="I207" s="21" t="str">
        <f>VLOOKUP($E207,[1]Productos!A:P,4,FALSE)</f>
        <v>OTROS</v>
      </c>
      <c r="K207" s="1">
        <v>10000</v>
      </c>
      <c r="L207" s="1">
        <v>10000</v>
      </c>
      <c r="M207" s="21">
        <v>5</v>
      </c>
      <c r="N207" s="21" t="e">
        <f>VLOOKUP(M207,[1]!tbl_empleados[#Data],4,0)&amp;" "&amp;VLOOKUP(M207,[1]!tbl_empleados[#Data],5,0)</f>
        <v>#REF!</v>
      </c>
      <c r="O207">
        <f t="shared" si="18"/>
        <v>2024</v>
      </c>
      <c r="P207" t="str">
        <f t="shared" si="19"/>
        <v>abril</v>
      </c>
    </row>
    <row r="208" spans="1:16" x14ac:dyDescent="0.3">
      <c r="A208" t="s">
        <v>244</v>
      </c>
      <c r="B208" s="21">
        <v>5</v>
      </c>
      <c r="C208" s="77">
        <v>45389</v>
      </c>
      <c r="D208" s="78">
        <v>0.94861111111111107</v>
      </c>
      <c r="E208" s="21">
        <v>39</v>
      </c>
      <c r="F208">
        <v>1</v>
      </c>
      <c r="G208" t="str">
        <f>VLOOKUP($E208,[1]Productos!A:P,2,FALSE)</f>
        <v>CORONITA</v>
      </c>
      <c r="H208" s="21" t="str">
        <f>VLOOKUP($E208,[1]Productos!A:P,3,FALSE)</f>
        <v>BEBIDAS</v>
      </c>
      <c r="I208" s="21" t="str">
        <f>VLOOKUP($E208,[1]Productos!A:P,4,FALSE)</f>
        <v>CERVEZAS</v>
      </c>
      <c r="K208" s="1">
        <v>4000</v>
      </c>
      <c r="L208" s="1">
        <v>4000</v>
      </c>
      <c r="M208" s="21">
        <v>5</v>
      </c>
      <c r="N208" s="21" t="e">
        <f>VLOOKUP(M208,[1]!tbl_empleados[#Data],4,0)&amp;" "&amp;VLOOKUP(M208,[1]!tbl_empleados[#Data],5,0)</f>
        <v>#REF!</v>
      </c>
      <c r="O208">
        <f t="shared" si="18"/>
        <v>2024</v>
      </c>
      <c r="P208" t="str">
        <f t="shared" si="19"/>
        <v>abril</v>
      </c>
    </row>
    <row r="209" spans="1:16" x14ac:dyDescent="0.3">
      <c r="A209" t="s">
        <v>244</v>
      </c>
      <c r="B209" s="21">
        <v>5</v>
      </c>
      <c r="C209" s="77">
        <v>45389</v>
      </c>
      <c r="D209" s="78">
        <v>0.96388888888888891</v>
      </c>
      <c r="E209" s="21">
        <v>39</v>
      </c>
      <c r="F209">
        <v>3</v>
      </c>
      <c r="G209" t="str">
        <f>VLOOKUP($E209,[1]Productos!A:P,2,FALSE)</f>
        <v>CORONITA</v>
      </c>
      <c r="H209" s="21" t="str">
        <f>VLOOKUP($E209,[1]Productos!A:P,3,FALSE)</f>
        <v>BEBIDAS</v>
      </c>
      <c r="I209" s="21" t="str">
        <f>VLOOKUP($E209,[1]Productos!A:P,4,FALSE)</f>
        <v>CERVEZAS</v>
      </c>
      <c r="K209" s="1">
        <v>4000</v>
      </c>
      <c r="L209" s="1">
        <v>12000</v>
      </c>
      <c r="M209" s="21">
        <v>5</v>
      </c>
      <c r="N209" s="21" t="e">
        <f>VLOOKUP(M209,[1]!tbl_empleados[#Data],4,0)&amp;" "&amp;VLOOKUP(M209,[1]!tbl_empleados[#Data],5,0)</f>
        <v>#REF!</v>
      </c>
      <c r="O209">
        <f t="shared" si="18"/>
        <v>2024</v>
      </c>
      <c r="P209" t="str">
        <f t="shared" si="19"/>
        <v>abril</v>
      </c>
    </row>
    <row r="210" spans="1:16" x14ac:dyDescent="0.3">
      <c r="A210" t="s">
        <v>244</v>
      </c>
      <c r="B210" s="21">
        <v>5</v>
      </c>
      <c r="C210" s="77">
        <v>45389</v>
      </c>
      <c r="D210" s="78">
        <v>0.96388888888888891</v>
      </c>
      <c r="E210" s="21">
        <v>50</v>
      </c>
      <c r="F210">
        <v>2</v>
      </c>
      <c r="G210" t="str">
        <f>VLOOKUP($E210,[1]Productos!A:P,2,FALSE)</f>
        <v>AGUARDIENTE SIN AZUCAR (LIMOSINA TAPA VERDE)</v>
      </c>
      <c r="H210" s="21" t="str">
        <f>VLOOKUP($E210,[1]Productos!A:P,3,FALSE)</f>
        <v>LICORES</v>
      </c>
      <c r="I210" s="21" t="str">
        <f>VLOOKUP($E210,[1]Productos!A:P,4,FALSE)</f>
        <v>AGUARDIENTE</v>
      </c>
      <c r="K210" s="1">
        <v>90000</v>
      </c>
      <c r="L210" s="1">
        <v>180000</v>
      </c>
      <c r="M210" s="21">
        <v>5</v>
      </c>
      <c r="N210" s="21" t="e">
        <f>VLOOKUP(M210,[1]!tbl_empleados[#Data],4,0)&amp;" "&amp;VLOOKUP(M210,[1]!tbl_empleados[#Data],5,0)</f>
        <v>#REF!</v>
      </c>
      <c r="O210">
        <f t="shared" si="18"/>
        <v>2024</v>
      </c>
      <c r="P210" t="str">
        <f t="shared" si="19"/>
        <v>abril</v>
      </c>
    </row>
    <row r="211" spans="1:16" x14ac:dyDescent="0.3">
      <c r="A211" t="s">
        <v>244</v>
      </c>
      <c r="B211" s="21">
        <v>5</v>
      </c>
      <c r="C211" s="77">
        <v>45389</v>
      </c>
      <c r="D211" s="78">
        <v>0.97222222222222221</v>
      </c>
      <c r="E211" s="21">
        <v>39</v>
      </c>
      <c r="F211">
        <v>1</v>
      </c>
      <c r="G211" t="str">
        <f>VLOOKUP($E211,[1]Productos!A:P,2,FALSE)</f>
        <v>CORONITA</v>
      </c>
      <c r="H211" s="21" t="str">
        <f>VLOOKUP($E211,[1]Productos!A:P,3,FALSE)</f>
        <v>BEBIDAS</v>
      </c>
      <c r="I211" s="21" t="str">
        <f>VLOOKUP($E211,[1]Productos!A:P,4,FALSE)</f>
        <v>CERVEZAS</v>
      </c>
      <c r="K211" s="1">
        <v>4000</v>
      </c>
      <c r="L211" s="1">
        <v>4000</v>
      </c>
      <c r="M211" s="21">
        <v>5</v>
      </c>
      <c r="N211" s="21" t="e">
        <f>VLOOKUP(M211,[1]!tbl_empleados[#Data],4,0)&amp;" "&amp;VLOOKUP(M211,[1]!tbl_empleados[#Data],5,0)</f>
        <v>#REF!</v>
      </c>
      <c r="O211">
        <f t="shared" si="18"/>
        <v>2024</v>
      </c>
      <c r="P211" t="str">
        <f t="shared" si="19"/>
        <v>abril</v>
      </c>
    </row>
    <row r="212" spans="1:16" x14ac:dyDescent="0.3">
      <c r="A212" t="s">
        <v>245</v>
      </c>
      <c r="B212" s="21">
        <v>5</v>
      </c>
      <c r="C212" s="77">
        <v>45389</v>
      </c>
      <c r="D212" s="78">
        <v>0.99444444444444446</v>
      </c>
      <c r="E212" s="21">
        <v>38</v>
      </c>
      <c r="F212">
        <v>1</v>
      </c>
      <c r="G212" t="str">
        <f>VLOOKUP($E212,[1]Productos!A:P,2,FALSE)</f>
        <v>COSTEÑITA</v>
      </c>
      <c r="H212" s="21" t="str">
        <f>VLOOKUP($E212,[1]Productos!A:P,3,FALSE)</f>
        <v>BEBIDAS</v>
      </c>
      <c r="I212" s="21" t="str">
        <f>VLOOKUP($E212,[1]Productos!A:P,4,FALSE)</f>
        <v>CERVEZAS</v>
      </c>
      <c r="K212" s="1">
        <v>3000</v>
      </c>
      <c r="L212" s="1">
        <v>3000</v>
      </c>
      <c r="M212" s="21">
        <v>5</v>
      </c>
      <c r="N212" s="21" t="e">
        <f>VLOOKUP(M212,[1]!tbl_empleados[#Data],4,0)&amp;" "&amp;VLOOKUP(M212,[1]!tbl_empleados[#Data],5,0)</f>
        <v>#REF!</v>
      </c>
      <c r="O212">
        <f>YEAR(C212)</f>
        <v>2024</v>
      </c>
      <c r="P212" t="str">
        <f>TEXT((C212),"mmmm")</f>
        <v>abril</v>
      </c>
    </row>
    <row r="213" spans="1:16" x14ac:dyDescent="0.3">
      <c r="A213" t="s">
        <v>246</v>
      </c>
      <c r="B213" s="21">
        <v>17</v>
      </c>
      <c r="C213" s="77">
        <v>45389</v>
      </c>
      <c r="D213" s="78">
        <v>0.99930555555555556</v>
      </c>
      <c r="E213" s="21">
        <v>39</v>
      </c>
      <c r="F213">
        <v>5</v>
      </c>
      <c r="G213" t="str">
        <f>VLOOKUP($E213,[1]Productos!A:P,2,FALSE)</f>
        <v>CORONITA</v>
      </c>
      <c r="H213" s="21" t="str">
        <f>VLOOKUP($E213,[1]Productos!A:P,3,FALSE)</f>
        <v>BEBIDAS</v>
      </c>
      <c r="I213" s="21" t="str">
        <f>VLOOKUP($E213,[1]Productos!A:P,4,FALSE)</f>
        <v>CERVEZAS</v>
      </c>
      <c r="K213" s="1">
        <v>4000</v>
      </c>
      <c r="L213" s="1">
        <v>20000</v>
      </c>
      <c r="M213" s="21">
        <v>5</v>
      </c>
      <c r="N213" s="21" t="e">
        <f>VLOOKUP(M213,[1]!tbl_empleados[#Data],4,0)&amp;" "&amp;VLOOKUP(M213,[1]!tbl_empleados[#Data],5,0)</f>
        <v>#REF!</v>
      </c>
      <c r="O213">
        <f>YEAR(C213)</f>
        <v>2024</v>
      </c>
      <c r="P213" t="str">
        <f>TEXT((C213),"mmmm")</f>
        <v>abril</v>
      </c>
    </row>
    <row r="214" spans="1:16" x14ac:dyDescent="0.3">
      <c r="A214" t="s">
        <v>247</v>
      </c>
      <c r="B214" s="21">
        <v>2</v>
      </c>
      <c r="C214" s="77">
        <v>45392</v>
      </c>
      <c r="D214" s="78">
        <v>0.8340277777777777</v>
      </c>
      <c r="E214" s="21">
        <v>38</v>
      </c>
      <c r="F214">
        <v>2</v>
      </c>
      <c r="G214" t="str">
        <f>VLOOKUP($E214,[1]Productos!A:P,2,FALSE)</f>
        <v>COSTEÑITA</v>
      </c>
      <c r="H214" s="21" t="str">
        <f>VLOOKUP($E214,[1]Productos!A:P,3,FALSE)</f>
        <v>BEBIDAS</v>
      </c>
      <c r="I214" s="21" t="str">
        <f>VLOOKUP($E214,[1]Productos!A:P,4,FALSE)</f>
        <v>CERVEZAS</v>
      </c>
      <c r="K214" s="1">
        <v>3000</v>
      </c>
      <c r="L214" s="1">
        <v>6000</v>
      </c>
      <c r="M214" s="21">
        <v>5</v>
      </c>
      <c r="N214" s="21" t="e">
        <f>VLOOKUP(M214,[1]!tbl_empleados[#Data],4,0)&amp;" "&amp;VLOOKUP(M214,[1]!tbl_empleados[#Data],5,0)</f>
        <v>#REF!</v>
      </c>
      <c r="O214">
        <f t="shared" ref="O214:O215" si="20">YEAR(C214)</f>
        <v>2024</v>
      </c>
      <c r="P214" t="str">
        <f t="shared" ref="P214:P215" si="21">TEXT((C214),"mmmm")</f>
        <v>abril</v>
      </c>
    </row>
    <row r="215" spans="1:16" x14ac:dyDescent="0.3">
      <c r="A215" t="s">
        <v>247</v>
      </c>
      <c r="B215" s="21">
        <v>2</v>
      </c>
      <c r="C215" s="77">
        <v>45392</v>
      </c>
      <c r="D215" s="78">
        <v>0.8340277777777777</v>
      </c>
      <c r="E215" s="21">
        <v>47</v>
      </c>
      <c r="F215">
        <v>1</v>
      </c>
      <c r="G215" t="str">
        <f>VLOOKUP($E215,[1]Productos!A:P,2,FALSE)</f>
        <v>MICHELADA</v>
      </c>
      <c r="H215" s="21" t="str">
        <f>VLOOKUP($E215,[1]Productos!A:P,3,FALSE)</f>
        <v>BEBIDAS</v>
      </c>
      <c r="I215" s="21" t="str">
        <f>VLOOKUP($E215,[1]Productos!A:P,4,FALSE)</f>
        <v>CERVEZAS</v>
      </c>
      <c r="K215" s="1">
        <v>2000</v>
      </c>
      <c r="L215" s="1">
        <v>2000</v>
      </c>
      <c r="M215" s="21">
        <v>5</v>
      </c>
      <c r="N215" s="21" t="e">
        <f>VLOOKUP(M215,[1]!tbl_empleados[#Data],4,0)&amp;" "&amp;VLOOKUP(M215,[1]!tbl_empleados[#Data],5,0)</f>
        <v>#REF!</v>
      </c>
      <c r="O215">
        <f t="shared" si="20"/>
        <v>2024</v>
      </c>
      <c r="P215" t="str">
        <f t="shared" si="21"/>
        <v>abril</v>
      </c>
    </row>
    <row r="216" spans="1:16" x14ac:dyDescent="0.3">
      <c r="A216" t="s">
        <v>248</v>
      </c>
      <c r="B216" s="21">
        <v>9</v>
      </c>
      <c r="C216" s="77">
        <v>45392</v>
      </c>
      <c r="D216" s="78">
        <v>0.83611111111111114</v>
      </c>
      <c r="E216" s="21">
        <v>403</v>
      </c>
      <c r="F216">
        <v>1</v>
      </c>
      <c r="G216" t="str">
        <f>VLOOKUP($E216,[1]Productos!A:P,2,FALSE)</f>
        <v>MARGARITA 2X1</v>
      </c>
      <c r="H216" s="21" t="str">
        <f>VLOOKUP($E216,[1]Productos!A:P,3,FALSE)</f>
        <v>PROMOCIONES</v>
      </c>
      <c r="I216" s="21" t="str">
        <f>VLOOKUP($E216,[1]Productos!A:P,4,FALSE)</f>
        <v>CÓCTELES</v>
      </c>
      <c r="K216" s="1">
        <v>16000</v>
      </c>
      <c r="L216" s="1">
        <v>16000</v>
      </c>
      <c r="M216" s="21">
        <v>5</v>
      </c>
      <c r="N216" s="21" t="e">
        <f>VLOOKUP(M216,[1]!tbl_empleados[#Data],4,0)&amp;" "&amp;VLOOKUP(M216,[1]!tbl_empleados[#Data],5,0)</f>
        <v>#REF!</v>
      </c>
      <c r="O216">
        <f>YEAR(C216)</f>
        <v>2024</v>
      </c>
      <c r="P216" t="str">
        <f>TEXT((C216),"mmmm")</f>
        <v>abril</v>
      </c>
    </row>
    <row r="217" spans="1:16" x14ac:dyDescent="0.3">
      <c r="A217" t="s">
        <v>249</v>
      </c>
      <c r="B217" s="21">
        <v>17</v>
      </c>
      <c r="C217" s="77">
        <v>45392</v>
      </c>
      <c r="D217" s="78">
        <v>0.88124999999999998</v>
      </c>
      <c r="E217" s="21">
        <v>39</v>
      </c>
      <c r="F217">
        <v>2</v>
      </c>
      <c r="G217" t="str">
        <f>VLOOKUP($E217,[1]Productos!A:P,2,FALSE)</f>
        <v>CORONITA</v>
      </c>
      <c r="H217" s="21" t="str">
        <f>VLOOKUP($E217,[1]Productos!A:P,3,FALSE)</f>
        <v>BEBIDAS</v>
      </c>
      <c r="I217" s="21" t="str">
        <f>VLOOKUP($E217,[1]Productos!A:P,4,FALSE)</f>
        <v>CERVEZAS</v>
      </c>
      <c r="K217" s="1">
        <v>4000</v>
      </c>
      <c r="L217" s="1">
        <v>8000</v>
      </c>
      <c r="M217" s="21">
        <v>5</v>
      </c>
      <c r="N217" s="21" t="e">
        <f>VLOOKUP(M217,[1]!tbl_empleados[#Data],4,0)&amp;" "&amp;VLOOKUP(M217,[1]!tbl_empleados[#Data],5,0)</f>
        <v>#REF!</v>
      </c>
      <c r="O217">
        <f>YEAR(C217)</f>
        <v>2024</v>
      </c>
      <c r="P217" t="str">
        <f>TEXT((C217),"mmmm")</f>
        <v>abril</v>
      </c>
    </row>
    <row r="218" spans="1:16" x14ac:dyDescent="0.3">
      <c r="A218" t="s">
        <v>250</v>
      </c>
      <c r="B218" s="21">
        <v>5</v>
      </c>
      <c r="C218" s="77">
        <v>45392</v>
      </c>
      <c r="D218" s="78">
        <v>0.8569444444444444</v>
      </c>
      <c r="E218" s="21">
        <v>38</v>
      </c>
      <c r="F218">
        <v>2</v>
      </c>
      <c r="G218" t="str">
        <f>VLOOKUP($E218,[1]Productos!A:P,2,FALSE)</f>
        <v>COSTEÑITA</v>
      </c>
      <c r="H218" s="21" t="str">
        <f>VLOOKUP($E218,[1]Productos!A:P,3,FALSE)</f>
        <v>BEBIDAS</v>
      </c>
      <c r="I218" s="21" t="str">
        <f>VLOOKUP($E218,[1]Productos!A:P,4,FALSE)</f>
        <v>CERVEZAS</v>
      </c>
      <c r="K218" s="1">
        <v>3000</v>
      </c>
      <c r="L218" s="1">
        <v>6000</v>
      </c>
      <c r="M218" s="21">
        <v>5</v>
      </c>
      <c r="N218" s="21" t="e">
        <f>VLOOKUP(M218,[1]!tbl_empleados[#Data],4,0)&amp;" "&amp;VLOOKUP(M218,[1]!tbl_empleados[#Data],5,0)</f>
        <v>#REF!</v>
      </c>
      <c r="O218">
        <f t="shared" ref="O218:O234" si="22">YEAR(C218)</f>
        <v>2024</v>
      </c>
      <c r="P218" t="str">
        <f t="shared" ref="P218:P234" si="23">TEXT((C218),"mmmm")</f>
        <v>abril</v>
      </c>
    </row>
    <row r="219" spans="1:16" x14ac:dyDescent="0.3">
      <c r="A219" t="s">
        <v>250</v>
      </c>
      <c r="B219" s="21">
        <v>5</v>
      </c>
      <c r="C219" s="77">
        <v>45392</v>
      </c>
      <c r="D219" s="78">
        <v>0.85763888888888884</v>
      </c>
      <c r="E219" s="21">
        <v>46</v>
      </c>
      <c r="F219">
        <v>1</v>
      </c>
      <c r="G219" t="str">
        <f>VLOOKUP($E219,[1]Productos!A:P,2,FALSE)</f>
        <v>BUDWEISER</v>
      </c>
      <c r="H219" s="21" t="str">
        <f>VLOOKUP($E219,[1]Productos!A:P,3,FALSE)</f>
        <v>BEBIDAS</v>
      </c>
      <c r="I219" s="21" t="str">
        <f>VLOOKUP($E219,[1]Productos!A:P,4,FALSE)</f>
        <v>CERVEZAS</v>
      </c>
      <c r="K219" s="1">
        <v>3000</v>
      </c>
      <c r="L219" s="1">
        <v>3000</v>
      </c>
      <c r="M219" s="21">
        <v>5</v>
      </c>
      <c r="N219" s="21" t="e">
        <f>VLOOKUP(M219,[1]!tbl_empleados[#Data],4,0)&amp;" "&amp;VLOOKUP(M219,[1]!tbl_empleados[#Data],5,0)</f>
        <v>#REF!</v>
      </c>
      <c r="O219">
        <f t="shared" si="22"/>
        <v>2024</v>
      </c>
      <c r="P219" t="str">
        <f t="shared" si="23"/>
        <v>abril</v>
      </c>
    </row>
    <row r="220" spans="1:16" x14ac:dyDescent="0.3">
      <c r="A220" t="s">
        <v>250</v>
      </c>
      <c r="B220" s="21">
        <v>5</v>
      </c>
      <c r="C220" s="77">
        <v>45392</v>
      </c>
      <c r="D220" s="78">
        <v>0.87361111111111101</v>
      </c>
      <c r="E220" s="21">
        <v>38</v>
      </c>
      <c r="F220">
        <v>2</v>
      </c>
      <c r="G220" t="str">
        <f>VLOOKUP($E220,[1]Productos!A:P,2,FALSE)</f>
        <v>COSTEÑITA</v>
      </c>
      <c r="H220" s="21" t="str">
        <f>VLOOKUP($E220,[1]Productos!A:P,3,FALSE)</f>
        <v>BEBIDAS</v>
      </c>
      <c r="I220" s="21" t="str">
        <f>VLOOKUP($E220,[1]Productos!A:P,4,FALSE)</f>
        <v>CERVEZAS</v>
      </c>
      <c r="K220" s="1">
        <v>3000</v>
      </c>
      <c r="L220" s="1">
        <v>6000</v>
      </c>
      <c r="M220" s="21">
        <v>5</v>
      </c>
      <c r="N220" s="21" t="e">
        <f>VLOOKUP(M220,[1]!tbl_empleados[#Data],4,0)&amp;" "&amp;VLOOKUP(M220,[1]!tbl_empleados[#Data],5,0)</f>
        <v>#REF!</v>
      </c>
      <c r="O220">
        <f t="shared" si="22"/>
        <v>2024</v>
      </c>
      <c r="P220" t="str">
        <f t="shared" si="23"/>
        <v>abril</v>
      </c>
    </row>
    <row r="221" spans="1:16" x14ac:dyDescent="0.3">
      <c r="A221" t="s">
        <v>250</v>
      </c>
      <c r="B221" s="21">
        <v>5</v>
      </c>
      <c r="C221" s="77">
        <v>45392</v>
      </c>
      <c r="D221" s="78">
        <v>0.87361111111111101</v>
      </c>
      <c r="E221" s="21">
        <v>46</v>
      </c>
      <c r="F221">
        <v>1</v>
      </c>
      <c r="G221" t="str">
        <f>VLOOKUP($E221,[1]Productos!A:P,2,FALSE)</f>
        <v>BUDWEISER</v>
      </c>
      <c r="H221" s="21" t="str">
        <f>VLOOKUP($E221,[1]Productos!A:P,3,FALSE)</f>
        <v>BEBIDAS</v>
      </c>
      <c r="I221" s="21" t="str">
        <f>VLOOKUP($E221,[1]Productos!A:P,4,FALSE)</f>
        <v>CERVEZAS</v>
      </c>
      <c r="K221" s="1">
        <v>3000</v>
      </c>
      <c r="L221" s="1">
        <v>3000</v>
      </c>
      <c r="M221" s="21">
        <v>5</v>
      </c>
      <c r="N221" s="21" t="e">
        <f>VLOOKUP(M221,[1]!tbl_empleados[#Data],4,0)&amp;" "&amp;VLOOKUP(M221,[1]!tbl_empleados[#Data],5,0)</f>
        <v>#REF!</v>
      </c>
      <c r="O221">
        <f t="shared" si="22"/>
        <v>2024</v>
      </c>
      <c r="P221" t="str">
        <f t="shared" si="23"/>
        <v>abril</v>
      </c>
    </row>
    <row r="222" spans="1:16" x14ac:dyDescent="0.3">
      <c r="A222" t="s">
        <v>251</v>
      </c>
      <c r="B222" s="21">
        <v>3</v>
      </c>
      <c r="C222" s="77">
        <v>45392</v>
      </c>
      <c r="D222" s="78">
        <v>0.8340277777777777</v>
      </c>
      <c r="E222" s="21">
        <v>44</v>
      </c>
      <c r="F222">
        <v>2</v>
      </c>
      <c r="G222" t="str">
        <f>VLOOKUP($E222,[1]Productos!A:P,2,FALSE)</f>
        <v>HEINEKEN</v>
      </c>
      <c r="H222" s="21" t="str">
        <f>VLOOKUP($E222,[1]Productos!A:P,3,FALSE)</f>
        <v>BEBIDAS</v>
      </c>
      <c r="I222" s="21" t="str">
        <f>VLOOKUP($E222,[1]Productos!A:P,4,FALSE)</f>
        <v>CERVEZAS</v>
      </c>
      <c r="K222" s="1">
        <v>4000</v>
      </c>
      <c r="L222" s="1">
        <v>8000</v>
      </c>
      <c r="M222" s="21">
        <v>5</v>
      </c>
      <c r="N222" s="21" t="e">
        <f>VLOOKUP(M222,[1]!tbl_empleados[#Data],4,0)&amp;" "&amp;VLOOKUP(M222,[1]!tbl_empleados[#Data],5,0)</f>
        <v>#REF!</v>
      </c>
      <c r="O222">
        <f t="shared" si="22"/>
        <v>2024</v>
      </c>
      <c r="P222" t="str">
        <f t="shared" si="23"/>
        <v>abril</v>
      </c>
    </row>
    <row r="223" spans="1:16" x14ac:dyDescent="0.3">
      <c r="A223" t="s">
        <v>251</v>
      </c>
      <c r="B223" s="21">
        <v>3</v>
      </c>
      <c r="C223" s="77">
        <v>45392</v>
      </c>
      <c r="D223" s="78">
        <v>0.8340277777777777</v>
      </c>
      <c r="E223" s="21">
        <v>39</v>
      </c>
      <c r="F223">
        <v>2</v>
      </c>
      <c r="G223" t="str">
        <f>VLOOKUP($E223,[1]Productos!A:P,2,FALSE)</f>
        <v>CORONITA</v>
      </c>
      <c r="H223" s="21" t="str">
        <f>VLOOKUP($E223,[1]Productos!A:P,3,FALSE)</f>
        <v>BEBIDAS</v>
      </c>
      <c r="I223" s="21" t="str">
        <f>VLOOKUP($E223,[1]Productos!A:P,4,FALSE)</f>
        <v>CERVEZAS</v>
      </c>
      <c r="K223" s="1">
        <v>4000</v>
      </c>
      <c r="L223" s="1">
        <v>8000</v>
      </c>
      <c r="M223" s="21">
        <v>5</v>
      </c>
      <c r="N223" s="21" t="e">
        <f>VLOOKUP(M223,[1]!tbl_empleados[#Data],4,0)&amp;" "&amp;VLOOKUP(M223,[1]!tbl_empleados[#Data],5,0)</f>
        <v>#REF!</v>
      </c>
      <c r="O223">
        <f t="shared" si="22"/>
        <v>2024</v>
      </c>
      <c r="P223" t="str">
        <f t="shared" si="23"/>
        <v>abril</v>
      </c>
    </row>
    <row r="224" spans="1:16" x14ac:dyDescent="0.3">
      <c r="A224" t="s">
        <v>251</v>
      </c>
      <c r="B224" s="21">
        <v>3</v>
      </c>
      <c r="C224" s="77">
        <v>45392</v>
      </c>
      <c r="D224" s="78">
        <v>0.8340277777777777</v>
      </c>
      <c r="E224" s="21">
        <v>47</v>
      </c>
      <c r="F224">
        <v>2</v>
      </c>
      <c r="G224" t="str">
        <f>VLOOKUP($E224,[1]Productos!A:P,2,FALSE)</f>
        <v>MICHELADA</v>
      </c>
      <c r="H224" s="21" t="str">
        <f>VLOOKUP($E224,[1]Productos!A:P,3,FALSE)</f>
        <v>BEBIDAS</v>
      </c>
      <c r="I224" s="21" t="str">
        <f>VLOOKUP($E224,[1]Productos!A:P,4,FALSE)</f>
        <v>CERVEZAS</v>
      </c>
      <c r="K224" s="1">
        <v>2000</v>
      </c>
      <c r="L224" s="1">
        <v>4000</v>
      </c>
      <c r="M224" s="21">
        <v>5</v>
      </c>
      <c r="N224" s="21" t="e">
        <f>VLOOKUP(M224,[1]!tbl_empleados[#Data],4,0)&amp;" "&amp;VLOOKUP(M224,[1]!tbl_empleados[#Data],5,0)</f>
        <v>#REF!</v>
      </c>
      <c r="O224">
        <f t="shared" si="22"/>
        <v>2024</v>
      </c>
      <c r="P224" t="str">
        <f t="shared" si="23"/>
        <v>abril</v>
      </c>
    </row>
    <row r="225" spans="1:16" x14ac:dyDescent="0.3">
      <c r="A225" t="s">
        <v>251</v>
      </c>
      <c r="B225" s="21">
        <v>3</v>
      </c>
      <c r="C225" s="77">
        <v>45392</v>
      </c>
      <c r="D225" s="78">
        <v>0.85833333333333339</v>
      </c>
      <c r="E225" s="21">
        <v>39</v>
      </c>
      <c r="F225">
        <v>1</v>
      </c>
      <c r="G225" t="str">
        <f>VLOOKUP($E225,[1]Productos!A:P,2,FALSE)</f>
        <v>CORONITA</v>
      </c>
      <c r="H225" s="21" t="str">
        <f>VLOOKUP($E225,[1]Productos!A:P,3,FALSE)</f>
        <v>BEBIDAS</v>
      </c>
      <c r="I225" s="21" t="str">
        <f>VLOOKUP($E225,[1]Productos!A:P,4,FALSE)</f>
        <v>CERVEZAS</v>
      </c>
      <c r="K225" s="1">
        <v>4000</v>
      </c>
      <c r="L225" s="1">
        <v>4000</v>
      </c>
      <c r="M225" s="21">
        <v>5</v>
      </c>
      <c r="N225" s="21" t="e">
        <f>VLOOKUP(M225,[1]!tbl_empleados[#Data],4,0)&amp;" "&amp;VLOOKUP(M225,[1]!tbl_empleados[#Data],5,0)</f>
        <v>#REF!</v>
      </c>
      <c r="O225">
        <f t="shared" si="22"/>
        <v>2024</v>
      </c>
      <c r="P225" t="str">
        <f t="shared" si="23"/>
        <v>abril</v>
      </c>
    </row>
    <row r="226" spans="1:16" x14ac:dyDescent="0.3">
      <c r="A226" t="s">
        <v>251</v>
      </c>
      <c r="B226" s="21">
        <v>3</v>
      </c>
      <c r="C226" s="77">
        <v>45392</v>
      </c>
      <c r="D226" s="78">
        <v>0.85833333333333339</v>
      </c>
      <c r="E226" s="21">
        <v>44</v>
      </c>
      <c r="F226">
        <v>1</v>
      </c>
      <c r="G226" t="str">
        <f>VLOOKUP($E226,[1]Productos!A:P,2,FALSE)</f>
        <v>HEINEKEN</v>
      </c>
      <c r="H226" s="21" t="str">
        <f>VLOOKUP($E226,[1]Productos!A:P,3,FALSE)</f>
        <v>BEBIDAS</v>
      </c>
      <c r="I226" s="21" t="str">
        <f>VLOOKUP($E226,[1]Productos!A:P,4,FALSE)</f>
        <v>CERVEZAS</v>
      </c>
      <c r="K226" s="1">
        <v>4000</v>
      </c>
      <c r="L226" s="1">
        <v>4000</v>
      </c>
      <c r="M226" s="21">
        <v>5</v>
      </c>
      <c r="N226" s="21" t="e">
        <f>VLOOKUP(M226,[1]!tbl_empleados[#Data],4,0)&amp;" "&amp;VLOOKUP(M226,[1]!tbl_empleados[#Data],5,0)</f>
        <v>#REF!</v>
      </c>
      <c r="O226">
        <f t="shared" si="22"/>
        <v>2024</v>
      </c>
      <c r="P226" t="str">
        <f t="shared" si="23"/>
        <v>abril</v>
      </c>
    </row>
    <row r="227" spans="1:16" x14ac:dyDescent="0.3">
      <c r="A227" t="s">
        <v>251</v>
      </c>
      <c r="B227" s="21">
        <v>3</v>
      </c>
      <c r="C227" s="77">
        <v>45392</v>
      </c>
      <c r="D227" s="78">
        <v>0.88541666666666663</v>
      </c>
      <c r="E227" s="21">
        <v>39</v>
      </c>
      <c r="F227">
        <v>1</v>
      </c>
      <c r="G227" t="str">
        <f>VLOOKUP($E227,[1]Productos!A:P,2,FALSE)</f>
        <v>CORONITA</v>
      </c>
      <c r="H227" s="21" t="str">
        <f>VLOOKUP($E227,[1]Productos!A:P,3,FALSE)</f>
        <v>BEBIDAS</v>
      </c>
      <c r="I227" s="21" t="str">
        <f>VLOOKUP($E227,[1]Productos!A:P,4,FALSE)</f>
        <v>CERVEZAS</v>
      </c>
      <c r="K227" s="1">
        <v>4000</v>
      </c>
      <c r="L227" s="1">
        <v>4000</v>
      </c>
      <c r="M227" s="21">
        <v>5</v>
      </c>
      <c r="N227" s="21" t="e">
        <f>VLOOKUP(M227,[1]!tbl_empleados[#Data],4,0)&amp;" "&amp;VLOOKUP(M227,[1]!tbl_empleados[#Data],5,0)</f>
        <v>#REF!</v>
      </c>
      <c r="O227">
        <f t="shared" si="22"/>
        <v>2024</v>
      </c>
      <c r="P227" t="str">
        <f t="shared" si="23"/>
        <v>abril</v>
      </c>
    </row>
    <row r="228" spans="1:16" x14ac:dyDescent="0.3">
      <c r="A228" t="s">
        <v>251</v>
      </c>
      <c r="B228" s="21">
        <v>3</v>
      </c>
      <c r="C228" s="77">
        <v>45392</v>
      </c>
      <c r="D228" s="78">
        <v>0.88541666666666663</v>
      </c>
      <c r="E228" s="21">
        <v>44</v>
      </c>
      <c r="F228">
        <v>1</v>
      </c>
      <c r="G228" t="str">
        <f>VLOOKUP($E228,[1]Productos!A:P,2,FALSE)</f>
        <v>HEINEKEN</v>
      </c>
      <c r="H228" s="21" t="str">
        <f>VLOOKUP($E228,[1]Productos!A:P,3,FALSE)</f>
        <v>BEBIDAS</v>
      </c>
      <c r="I228" s="21" t="str">
        <f>VLOOKUP($E228,[1]Productos!A:P,4,FALSE)</f>
        <v>CERVEZAS</v>
      </c>
      <c r="K228" s="1">
        <v>4000</v>
      </c>
      <c r="L228" s="1">
        <v>4000</v>
      </c>
      <c r="M228" s="21">
        <v>5</v>
      </c>
      <c r="N228" s="21" t="e">
        <f>VLOOKUP(M228,[1]!tbl_empleados[#Data],4,0)&amp;" "&amp;VLOOKUP(M228,[1]!tbl_empleados[#Data],5,0)</f>
        <v>#REF!</v>
      </c>
      <c r="O228">
        <f t="shared" si="22"/>
        <v>2024</v>
      </c>
      <c r="P228" t="str">
        <f t="shared" si="23"/>
        <v>abril</v>
      </c>
    </row>
    <row r="229" spans="1:16" x14ac:dyDescent="0.3">
      <c r="A229" t="s">
        <v>252</v>
      </c>
      <c r="B229" s="21">
        <v>6</v>
      </c>
      <c r="C229" s="77">
        <v>45392</v>
      </c>
      <c r="D229" s="78">
        <v>0.86944444444444446</v>
      </c>
      <c r="E229" s="21">
        <v>404</v>
      </c>
      <c r="F229">
        <v>1</v>
      </c>
      <c r="G229" t="str">
        <f>VLOOKUP($E229,[1]Productos!A:P,2,FALSE)</f>
        <v>MARGARITA MARACUYA 2X1</v>
      </c>
      <c r="H229" s="21" t="str">
        <f>VLOOKUP($E229,[1]Productos!A:P,3,FALSE)</f>
        <v>PROMOCIONES</v>
      </c>
      <c r="I229" s="21" t="str">
        <f>VLOOKUP($E229,[1]Productos!A:P,4,FALSE)</f>
        <v>CÓCTELES</v>
      </c>
      <c r="K229" s="1">
        <v>16000</v>
      </c>
      <c r="L229" s="1">
        <v>16000</v>
      </c>
      <c r="M229" s="21">
        <v>5</v>
      </c>
      <c r="N229" s="21" t="e">
        <f>VLOOKUP(M229,[1]!tbl_empleados[#Data],4,0)&amp;" "&amp;VLOOKUP(M229,[1]!tbl_empleados[#Data],5,0)</f>
        <v>#REF!</v>
      </c>
      <c r="O229">
        <f t="shared" si="22"/>
        <v>2024</v>
      </c>
      <c r="P229" t="str">
        <f t="shared" si="23"/>
        <v>abril</v>
      </c>
    </row>
    <row r="230" spans="1:16" x14ac:dyDescent="0.3">
      <c r="A230" t="s">
        <v>252</v>
      </c>
      <c r="B230" s="21">
        <v>6</v>
      </c>
      <c r="C230" s="77">
        <v>45392</v>
      </c>
      <c r="D230" s="78">
        <v>0.86944444444444446</v>
      </c>
      <c r="E230" s="21">
        <v>404</v>
      </c>
      <c r="F230">
        <v>1</v>
      </c>
      <c r="G230" t="str">
        <f>VLOOKUP($E230,[1]Productos!A:P,2,FALSE)</f>
        <v>MARGARITA MARACUYA 2X1</v>
      </c>
      <c r="H230" s="21" t="str">
        <f>VLOOKUP($E230,[1]Productos!A:P,3,FALSE)</f>
        <v>PROMOCIONES</v>
      </c>
      <c r="I230" s="21" t="str">
        <f>VLOOKUP($E230,[1]Productos!A:P,4,FALSE)</f>
        <v>CÓCTELES</v>
      </c>
      <c r="K230" s="1">
        <v>16000</v>
      </c>
      <c r="L230" s="1">
        <v>16000</v>
      </c>
      <c r="M230" s="21">
        <v>5</v>
      </c>
      <c r="N230" s="21" t="e">
        <f>VLOOKUP(M230,[1]!tbl_empleados[#Data],4,0)&amp;" "&amp;VLOOKUP(M230,[1]!tbl_empleados[#Data],5,0)</f>
        <v>#REF!</v>
      </c>
      <c r="O230">
        <f t="shared" si="22"/>
        <v>2024</v>
      </c>
      <c r="P230" t="str">
        <f t="shared" si="23"/>
        <v>abril</v>
      </c>
    </row>
    <row r="231" spans="1:16" x14ac:dyDescent="0.3">
      <c r="A231" t="s">
        <v>252</v>
      </c>
      <c r="B231" s="21">
        <v>6</v>
      </c>
      <c r="C231" s="77">
        <v>45392</v>
      </c>
      <c r="D231" s="78">
        <v>0.8881944444444444</v>
      </c>
      <c r="E231" s="21">
        <v>38</v>
      </c>
      <c r="F231">
        <v>4</v>
      </c>
      <c r="G231" t="str">
        <f>VLOOKUP($E231,[1]Productos!A:P,2,FALSE)</f>
        <v>COSTEÑITA</v>
      </c>
      <c r="H231" s="21" t="str">
        <f>VLOOKUP($E231,[1]Productos!A:P,3,FALSE)</f>
        <v>BEBIDAS</v>
      </c>
      <c r="I231" s="21" t="str">
        <f>VLOOKUP($E231,[1]Productos!A:P,4,FALSE)</f>
        <v>CERVEZAS</v>
      </c>
      <c r="K231" s="1">
        <v>3000</v>
      </c>
      <c r="L231" s="1">
        <v>12000</v>
      </c>
      <c r="M231" s="21">
        <v>5</v>
      </c>
      <c r="N231" s="21" t="e">
        <f>VLOOKUP(M231,[1]!tbl_empleados[#Data],4,0)&amp;" "&amp;VLOOKUP(M231,[1]!tbl_empleados[#Data],5,0)</f>
        <v>#REF!</v>
      </c>
      <c r="O231">
        <f t="shared" si="22"/>
        <v>2024</v>
      </c>
      <c r="P231" t="str">
        <f t="shared" si="23"/>
        <v>abril</v>
      </c>
    </row>
    <row r="232" spans="1:16" x14ac:dyDescent="0.3">
      <c r="A232" t="s">
        <v>252</v>
      </c>
      <c r="B232" s="21">
        <v>6</v>
      </c>
      <c r="C232" s="77">
        <v>45392</v>
      </c>
      <c r="D232" s="78">
        <v>0.89374999999999993</v>
      </c>
      <c r="E232" s="21">
        <v>38</v>
      </c>
      <c r="F232">
        <v>4</v>
      </c>
      <c r="G232" t="str">
        <f>VLOOKUP($E232,[1]Productos!A:P,2,FALSE)</f>
        <v>COSTEÑITA</v>
      </c>
      <c r="H232" s="21" t="str">
        <f>VLOOKUP($E232,[1]Productos!A:P,3,FALSE)</f>
        <v>BEBIDAS</v>
      </c>
      <c r="I232" s="21" t="str">
        <f>VLOOKUP($E232,[1]Productos!A:P,4,FALSE)</f>
        <v>CERVEZAS</v>
      </c>
      <c r="K232" s="1">
        <v>3000</v>
      </c>
      <c r="L232" s="1">
        <v>12000</v>
      </c>
      <c r="M232" s="21">
        <v>5</v>
      </c>
      <c r="N232" s="21" t="e">
        <f>VLOOKUP(M232,[1]!tbl_empleados[#Data],4,0)&amp;" "&amp;VLOOKUP(M232,[1]!tbl_empleados[#Data],5,0)</f>
        <v>#REF!</v>
      </c>
      <c r="O232">
        <f t="shared" si="22"/>
        <v>2024</v>
      </c>
      <c r="P232" t="str">
        <f t="shared" si="23"/>
        <v>abril</v>
      </c>
    </row>
    <row r="233" spans="1:16" x14ac:dyDescent="0.3">
      <c r="A233" t="s">
        <v>252</v>
      </c>
      <c r="B233" s="21">
        <v>6</v>
      </c>
      <c r="C233" s="77">
        <v>45392</v>
      </c>
      <c r="D233" s="78">
        <v>0.90625</v>
      </c>
      <c r="E233" s="21">
        <v>38</v>
      </c>
      <c r="F233">
        <v>4</v>
      </c>
      <c r="G233" t="str">
        <f>VLOOKUP($E233,[1]Productos!A:P,2,FALSE)</f>
        <v>COSTEÑITA</v>
      </c>
      <c r="H233" s="21" t="str">
        <f>VLOOKUP($E233,[1]Productos!A:P,3,FALSE)</f>
        <v>BEBIDAS</v>
      </c>
      <c r="I233" s="21" t="str">
        <f>VLOOKUP($E233,[1]Productos!A:P,4,FALSE)</f>
        <v>CERVEZAS</v>
      </c>
      <c r="K233" s="1">
        <v>3000</v>
      </c>
      <c r="L233" s="1">
        <v>12000</v>
      </c>
      <c r="M233" s="21">
        <v>5</v>
      </c>
      <c r="N233" s="21" t="e">
        <f>VLOOKUP(M233,[1]!tbl_empleados[#Data],4,0)&amp;" "&amp;VLOOKUP(M233,[1]!tbl_empleados[#Data],5,0)</f>
        <v>#REF!</v>
      </c>
      <c r="O233">
        <f t="shared" si="22"/>
        <v>2024</v>
      </c>
      <c r="P233" t="str">
        <f t="shared" si="23"/>
        <v>abril</v>
      </c>
    </row>
    <row r="234" spans="1:16" x14ac:dyDescent="0.3">
      <c r="A234" t="s">
        <v>252</v>
      </c>
      <c r="B234" s="21">
        <v>6</v>
      </c>
      <c r="C234" s="77">
        <v>45392</v>
      </c>
      <c r="D234" s="78">
        <v>0.91666666666666663</v>
      </c>
      <c r="E234" s="21">
        <v>38</v>
      </c>
      <c r="F234">
        <v>4</v>
      </c>
      <c r="G234" t="str">
        <f>VLOOKUP($E234,[1]Productos!A:P,2,FALSE)</f>
        <v>COSTEÑITA</v>
      </c>
      <c r="H234" s="21" t="str">
        <f>VLOOKUP($E234,[1]Productos!A:P,3,FALSE)</f>
        <v>BEBIDAS</v>
      </c>
      <c r="I234" s="21" t="str">
        <f>VLOOKUP($E234,[1]Productos!A:P,4,FALSE)</f>
        <v>CERVEZAS</v>
      </c>
      <c r="K234" s="1">
        <v>3000</v>
      </c>
      <c r="L234" s="1">
        <v>12000</v>
      </c>
      <c r="M234" s="21">
        <v>5</v>
      </c>
      <c r="N234" s="21" t="e">
        <f>VLOOKUP(M234,[1]!tbl_empleados[#Data],4,0)&amp;" "&amp;VLOOKUP(M234,[1]!tbl_empleados[#Data],5,0)</f>
        <v>#REF!</v>
      </c>
      <c r="O234">
        <f t="shared" si="22"/>
        <v>2024</v>
      </c>
      <c r="P234" t="str">
        <f t="shared" si="23"/>
        <v>abril</v>
      </c>
    </row>
    <row r="235" spans="1:16" x14ac:dyDescent="0.3">
      <c r="A235" t="s">
        <v>253</v>
      </c>
      <c r="B235" s="21">
        <v>17</v>
      </c>
      <c r="C235" s="77">
        <v>45393</v>
      </c>
      <c r="D235" s="78">
        <v>0.78541666666666676</v>
      </c>
      <c r="E235" s="21">
        <v>44</v>
      </c>
      <c r="F235">
        <v>1</v>
      </c>
      <c r="G235" t="str">
        <f>VLOOKUP($E235,[1]Productos!A:P,2,FALSE)</f>
        <v>HEINEKEN</v>
      </c>
      <c r="H235" s="21" t="str">
        <f>VLOOKUP($E235,[1]Productos!A:P,3,FALSE)</f>
        <v>BEBIDAS</v>
      </c>
      <c r="I235" s="21" t="str">
        <f>VLOOKUP($E235,[1]Productos!A:P,4,FALSE)</f>
        <v>CERVEZAS</v>
      </c>
      <c r="K235" s="1">
        <v>4000</v>
      </c>
      <c r="L235" s="1">
        <v>4000</v>
      </c>
      <c r="M235" s="21">
        <v>5</v>
      </c>
      <c r="N235" s="21" t="e">
        <f>VLOOKUP(M235,[1]!tbl_empleados[#Data],4,0)&amp;" "&amp;VLOOKUP(M235,[1]!tbl_empleados[#Data],5,0)</f>
        <v>#REF!</v>
      </c>
      <c r="O235">
        <f>YEAR(C235)</f>
        <v>2024</v>
      </c>
      <c r="P235" t="str">
        <f>TEXT((C235),"mmmm")</f>
        <v>abril</v>
      </c>
    </row>
    <row r="236" spans="1:16" x14ac:dyDescent="0.3">
      <c r="A236" t="s">
        <v>254</v>
      </c>
      <c r="B236" s="21">
        <v>5</v>
      </c>
      <c r="C236" s="77">
        <v>45393</v>
      </c>
      <c r="D236" s="78">
        <v>0.88611111111111107</v>
      </c>
      <c r="E236" s="21">
        <v>420</v>
      </c>
      <c r="F236">
        <v>1</v>
      </c>
      <c r="G236" t="str">
        <f>VLOOKUP($E236,[1]Productos!A:P,2,FALSE)</f>
        <v>CUBETAZO DE HEINEKEN</v>
      </c>
      <c r="H236" s="21" t="str">
        <f>VLOOKUP($E236,[1]Productos!A:P,3,FALSE)</f>
        <v>PROMOCIONES</v>
      </c>
      <c r="I236" s="21" t="str">
        <f>VLOOKUP($E236,[1]Productos!A:P,4,FALSE)</f>
        <v>CERVEZAS</v>
      </c>
      <c r="K236" s="1">
        <v>28000</v>
      </c>
      <c r="L236" s="1">
        <v>28000</v>
      </c>
      <c r="M236" s="21">
        <v>5</v>
      </c>
      <c r="N236" s="21" t="e">
        <f>VLOOKUP(M236,[1]!tbl_empleados[#Data],4,0)&amp;" "&amp;VLOOKUP(M236,[1]!tbl_empleados[#Data],5,0)</f>
        <v>#REF!</v>
      </c>
      <c r="O236">
        <f t="shared" ref="O236:O294" si="24">YEAR(C236)</f>
        <v>2024</v>
      </c>
      <c r="P236" t="str">
        <f t="shared" ref="P236:P294" si="25">TEXT((C236),"mmmm")</f>
        <v>abril</v>
      </c>
    </row>
    <row r="237" spans="1:16" x14ac:dyDescent="0.3">
      <c r="A237" t="s">
        <v>254</v>
      </c>
      <c r="B237" s="21">
        <v>5</v>
      </c>
      <c r="C237" s="77">
        <v>45393</v>
      </c>
      <c r="D237" s="78">
        <v>0.93402777777777779</v>
      </c>
      <c r="E237" s="21">
        <v>420</v>
      </c>
      <c r="F237">
        <v>1</v>
      </c>
      <c r="G237" t="str">
        <f>VLOOKUP($E237,[1]Productos!A:P,2,FALSE)</f>
        <v>CUBETAZO DE HEINEKEN</v>
      </c>
      <c r="H237" s="21" t="str">
        <f>VLOOKUP($E237,[1]Productos!A:P,3,FALSE)</f>
        <v>PROMOCIONES</v>
      </c>
      <c r="I237" s="21" t="str">
        <f>VLOOKUP($E237,[1]Productos!A:P,4,FALSE)</f>
        <v>CERVEZAS</v>
      </c>
      <c r="K237" s="1">
        <v>28000</v>
      </c>
      <c r="L237" s="1">
        <v>28000</v>
      </c>
      <c r="M237" s="21">
        <v>5</v>
      </c>
      <c r="N237" s="21" t="e">
        <f>VLOOKUP(M237,[1]!tbl_empleados[#Data],4,0)&amp;" "&amp;VLOOKUP(M237,[1]!tbl_empleados[#Data],5,0)</f>
        <v>#REF!</v>
      </c>
      <c r="O237">
        <f t="shared" si="24"/>
        <v>2024</v>
      </c>
      <c r="P237" t="str">
        <f t="shared" si="25"/>
        <v>abril</v>
      </c>
    </row>
    <row r="238" spans="1:16" x14ac:dyDescent="0.3">
      <c r="A238" t="s">
        <v>255</v>
      </c>
      <c r="B238" s="21">
        <v>2</v>
      </c>
      <c r="C238" s="77">
        <v>45393</v>
      </c>
      <c r="D238" s="78">
        <v>0.85277777777777775</v>
      </c>
      <c r="E238" s="21">
        <v>38</v>
      </c>
      <c r="F238">
        <v>3</v>
      </c>
      <c r="G238" t="str">
        <f>VLOOKUP($E238,[1]Productos!A:P,2,FALSE)</f>
        <v>COSTEÑITA</v>
      </c>
      <c r="H238" s="21" t="str">
        <f>VLOOKUP($E238,[1]Productos!A:P,3,FALSE)</f>
        <v>BEBIDAS</v>
      </c>
      <c r="I238" s="21" t="str">
        <f>VLOOKUP($E238,[1]Productos!A:P,4,FALSE)</f>
        <v>CERVEZAS</v>
      </c>
      <c r="K238" s="1">
        <v>3000</v>
      </c>
      <c r="L238" s="1">
        <v>9000</v>
      </c>
      <c r="M238" s="21">
        <v>5</v>
      </c>
      <c r="N238" s="21" t="e">
        <f>VLOOKUP(M238,[1]!tbl_empleados[#Data],4,0)&amp;" "&amp;VLOOKUP(M238,[1]!tbl_empleados[#Data],5,0)</f>
        <v>#REF!</v>
      </c>
      <c r="O238">
        <f t="shared" si="24"/>
        <v>2024</v>
      </c>
      <c r="P238" t="str">
        <f t="shared" si="25"/>
        <v>abril</v>
      </c>
    </row>
    <row r="239" spans="1:16" x14ac:dyDescent="0.3">
      <c r="A239" t="s">
        <v>255</v>
      </c>
      <c r="B239" s="21">
        <v>2</v>
      </c>
      <c r="C239" s="77">
        <v>45393</v>
      </c>
      <c r="D239" s="78">
        <v>0.86736111111111114</v>
      </c>
      <c r="E239" s="21">
        <v>38</v>
      </c>
      <c r="F239">
        <v>3</v>
      </c>
      <c r="G239" t="str">
        <f>VLOOKUP($E239,[1]Productos!A:P,2,FALSE)</f>
        <v>COSTEÑITA</v>
      </c>
      <c r="H239" s="21" t="str">
        <f>VLOOKUP($E239,[1]Productos!A:P,3,FALSE)</f>
        <v>BEBIDAS</v>
      </c>
      <c r="I239" s="21" t="str">
        <f>VLOOKUP($E239,[1]Productos!A:P,4,FALSE)</f>
        <v>CERVEZAS</v>
      </c>
      <c r="K239" s="1">
        <v>3000</v>
      </c>
      <c r="L239" s="1">
        <v>9000</v>
      </c>
      <c r="M239" s="21">
        <v>5</v>
      </c>
      <c r="N239" s="21" t="e">
        <f>VLOOKUP(M239,[1]!tbl_empleados[#Data],4,0)&amp;" "&amp;VLOOKUP(M239,[1]!tbl_empleados[#Data],5,0)</f>
        <v>#REF!</v>
      </c>
      <c r="O239">
        <f t="shared" si="24"/>
        <v>2024</v>
      </c>
      <c r="P239" t="str">
        <f t="shared" si="25"/>
        <v>abril</v>
      </c>
    </row>
    <row r="240" spans="1:16" x14ac:dyDescent="0.3">
      <c r="A240" t="s">
        <v>255</v>
      </c>
      <c r="B240" s="21">
        <v>2</v>
      </c>
      <c r="C240" s="77">
        <v>45393</v>
      </c>
      <c r="D240" s="78">
        <v>0.88611111111111107</v>
      </c>
      <c r="E240" s="21">
        <v>38</v>
      </c>
      <c r="F240">
        <v>2</v>
      </c>
      <c r="G240" t="str">
        <f>VLOOKUP($E240,[1]Productos!A:P,2,FALSE)</f>
        <v>COSTEÑITA</v>
      </c>
      <c r="H240" s="21" t="str">
        <f>VLOOKUP($E240,[1]Productos!A:P,3,FALSE)</f>
        <v>BEBIDAS</v>
      </c>
      <c r="I240" s="21" t="str">
        <f>VLOOKUP($E240,[1]Productos!A:P,4,FALSE)</f>
        <v>CERVEZAS</v>
      </c>
      <c r="K240" s="1">
        <v>3000</v>
      </c>
      <c r="L240" s="1">
        <v>6000</v>
      </c>
      <c r="M240" s="21">
        <v>5</v>
      </c>
      <c r="N240" s="21" t="e">
        <f>VLOOKUP(M240,[1]!tbl_empleados[#Data],4,0)&amp;" "&amp;VLOOKUP(M240,[1]!tbl_empleados[#Data],5,0)</f>
        <v>#REF!</v>
      </c>
      <c r="O240">
        <f t="shared" si="24"/>
        <v>2024</v>
      </c>
      <c r="P240" t="str">
        <f t="shared" si="25"/>
        <v>abril</v>
      </c>
    </row>
    <row r="241" spans="1:16" x14ac:dyDescent="0.3">
      <c r="A241" t="s">
        <v>255</v>
      </c>
      <c r="B241" s="21">
        <v>2</v>
      </c>
      <c r="C241" s="77">
        <v>45393</v>
      </c>
      <c r="D241" s="78">
        <v>0.88611111111111107</v>
      </c>
      <c r="E241" s="21">
        <v>38</v>
      </c>
      <c r="F241">
        <v>1</v>
      </c>
      <c r="G241" t="str">
        <f>VLOOKUP($E241,[1]Productos!A:P,2,FALSE)</f>
        <v>COSTEÑITA</v>
      </c>
      <c r="H241" s="21" t="str">
        <f>VLOOKUP($E241,[1]Productos!A:P,3,FALSE)</f>
        <v>BEBIDAS</v>
      </c>
      <c r="I241" s="21" t="str">
        <f>VLOOKUP($E241,[1]Productos!A:P,4,FALSE)</f>
        <v>CERVEZAS</v>
      </c>
      <c r="K241" s="1">
        <v>3000</v>
      </c>
      <c r="L241" s="1">
        <v>3000</v>
      </c>
      <c r="M241" s="21">
        <v>5</v>
      </c>
      <c r="N241" s="21" t="e">
        <f>VLOOKUP(M241,[1]!tbl_empleados[#Data],4,0)&amp;" "&amp;VLOOKUP(M241,[1]!tbl_empleados[#Data],5,0)</f>
        <v>#REF!</v>
      </c>
      <c r="O241">
        <f t="shared" si="24"/>
        <v>2024</v>
      </c>
      <c r="P241" t="str">
        <f t="shared" si="25"/>
        <v>abril</v>
      </c>
    </row>
    <row r="242" spans="1:16" x14ac:dyDescent="0.3">
      <c r="A242" t="s">
        <v>255</v>
      </c>
      <c r="B242" s="21">
        <v>2</v>
      </c>
      <c r="C242" s="77">
        <v>45393</v>
      </c>
      <c r="D242" s="78">
        <v>0.92499999999999993</v>
      </c>
      <c r="E242" s="21">
        <v>38</v>
      </c>
      <c r="F242">
        <v>3</v>
      </c>
      <c r="G242" t="str">
        <f>VLOOKUP($E242,[1]Productos!A:P,2,FALSE)</f>
        <v>COSTEÑITA</v>
      </c>
      <c r="H242" s="21" t="str">
        <f>VLOOKUP($E242,[1]Productos!A:P,3,FALSE)</f>
        <v>BEBIDAS</v>
      </c>
      <c r="I242" s="21" t="str">
        <f>VLOOKUP($E242,[1]Productos!A:P,4,FALSE)</f>
        <v>CERVEZAS</v>
      </c>
      <c r="K242" s="1">
        <v>3000</v>
      </c>
      <c r="L242" s="1">
        <v>9000</v>
      </c>
      <c r="M242" s="21">
        <v>5</v>
      </c>
      <c r="N242" s="21" t="e">
        <f>VLOOKUP(M242,[1]!tbl_empleados[#Data],4,0)&amp;" "&amp;VLOOKUP(M242,[1]!tbl_empleados[#Data],5,0)</f>
        <v>#REF!</v>
      </c>
      <c r="O242">
        <f t="shared" si="24"/>
        <v>2024</v>
      </c>
      <c r="P242" t="str">
        <f t="shared" si="25"/>
        <v>abril</v>
      </c>
    </row>
    <row r="243" spans="1:16" x14ac:dyDescent="0.3">
      <c r="A243" t="s">
        <v>255</v>
      </c>
      <c r="B243" s="21">
        <v>2</v>
      </c>
      <c r="C243" s="77">
        <v>45393</v>
      </c>
      <c r="D243" s="78">
        <v>0.92499999999999993</v>
      </c>
      <c r="E243" s="21">
        <v>38</v>
      </c>
      <c r="F243">
        <v>3</v>
      </c>
      <c r="G243" t="str">
        <f>VLOOKUP($E243,[1]Productos!A:P,2,FALSE)</f>
        <v>COSTEÑITA</v>
      </c>
      <c r="H243" s="21" t="str">
        <f>VLOOKUP($E243,[1]Productos!A:P,3,FALSE)</f>
        <v>BEBIDAS</v>
      </c>
      <c r="I243" s="21" t="str">
        <f>VLOOKUP($E243,[1]Productos!A:P,4,FALSE)</f>
        <v>CERVEZAS</v>
      </c>
      <c r="K243" s="1">
        <v>3000</v>
      </c>
      <c r="L243" s="1">
        <v>9000</v>
      </c>
      <c r="M243" s="21">
        <v>5</v>
      </c>
      <c r="N243" s="21" t="e">
        <f>VLOOKUP(M243,[1]!tbl_empleados[#Data],4,0)&amp;" "&amp;VLOOKUP(M243,[1]!tbl_empleados[#Data],5,0)</f>
        <v>#REF!</v>
      </c>
      <c r="O243">
        <f t="shared" si="24"/>
        <v>2024</v>
      </c>
      <c r="P243" t="str">
        <f t="shared" si="25"/>
        <v>abril</v>
      </c>
    </row>
    <row r="244" spans="1:16" x14ac:dyDescent="0.3">
      <c r="A244" t="s">
        <v>256</v>
      </c>
      <c r="B244" s="21">
        <v>4</v>
      </c>
      <c r="C244" s="77">
        <v>45394</v>
      </c>
      <c r="D244" s="78">
        <v>0.85625000000000007</v>
      </c>
      <c r="E244" s="21">
        <v>40</v>
      </c>
      <c r="F244">
        <v>1</v>
      </c>
      <c r="G244" t="str">
        <f>VLOOKUP($E244,[1]Productos!A:P,2,FALSE)</f>
        <v>AGUILA NEGRA</v>
      </c>
      <c r="H244" s="21" t="str">
        <f>VLOOKUP($E244,[1]Productos!A:P,3,FALSE)</f>
        <v>BEBIDAS</v>
      </c>
      <c r="I244" s="21" t="str">
        <f>VLOOKUP($E244,[1]Productos!A:P,4,FALSE)</f>
        <v>CERVEZAS</v>
      </c>
      <c r="K244" s="1">
        <v>3500</v>
      </c>
      <c r="L244" s="1">
        <v>3500</v>
      </c>
      <c r="M244" s="21">
        <v>5</v>
      </c>
      <c r="N244" s="21" t="e">
        <f>VLOOKUP(M244,[1]!tbl_empleados[#Data],4,0)&amp;" "&amp;VLOOKUP(M244,[1]!tbl_empleados[#Data],5,0)</f>
        <v>#REF!</v>
      </c>
      <c r="O244">
        <f t="shared" si="24"/>
        <v>2024</v>
      </c>
      <c r="P244" t="str">
        <f t="shared" si="25"/>
        <v>abril</v>
      </c>
    </row>
    <row r="245" spans="1:16" x14ac:dyDescent="0.3">
      <c r="A245" t="s">
        <v>256</v>
      </c>
      <c r="B245" s="21">
        <v>4</v>
      </c>
      <c r="C245" s="77">
        <v>45394</v>
      </c>
      <c r="D245" s="78">
        <v>0.85625000000000007</v>
      </c>
      <c r="E245" s="21">
        <v>29</v>
      </c>
      <c r="F245">
        <v>1</v>
      </c>
      <c r="G245" t="str">
        <f>VLOOKUP($E245,[1]Productos!A:P,2,FALSE)</f>
        <v>AGUA</v>
      </c>
      <c r="H245" s="21" t="str">
        <f>VLOOKUP($E245,[1]Productos!A:P,3,FALSE)</f>
        <v>BEBIDAS</v>
      </c>
      <c r="I245" s="21" t="str">
        <f>VLOOKUP($E245,[1]Productos!A:P,4,FALSE)</f>
        <v>OTROS</v>
      </c>
      <c r="K245" s="1">
        <v>2000</v>
      </c>
      <c r="L245" s="1">
        <v>2000</v>
      </c>
      <c r="M245" s="21">
        <v>5</v>
      </c>
      <c r="N245" s="21" t="e">
        <f>VLOOKUP(M245,[1]!tbl_empleados[#Data],4,0)&amp;" "&amp;VLOOKUP(M245,[1]!tbl_empleados[#Data],5,0)</f>
        <v>#REF!</v>
      </c>
      <c r="O245">
        <f t="shared" si="24"/>
        <v>2024</v>
      </c>
      <c r="P245" t="str">
        <f t="shared" si="25"/>
        <v>abril</v>
      </c>
    </row>
    <row r="246" spans="1:16" x14ac:dyDescent="0.3">
      <c r="A246" t="s">
        <v>256</v>
      </c>
      <c r="B246" s="21">
        <v>4</v>
      </c>
      <c r="C246" s="77">
        <v>45394</v>
      </c>
      <c r="D246" s="78">
        <v>0.85833333333333339</v>
      </c>
      <c r="E246" s="21">
        <v>15</v>
      </c>
      <c r="F246">
        <v>1</v>
      </c>
      <c r="G246" t="str">
        <f>VLOOKUP($E246,[1]Productos!A:P,2,FALSE)</f>
        <v>MARACUYÁ</v>
      </c>
      <c r="H246" s="21" t="str">
        <f>VLOOKUP($E246,[1]Productos!A:P,3,FALSE)</f>
        <v>BEBIDAS</v>
      </c>
      <c r="I246" s="21" t="str">
        <f>VLOOKUP($E246,[1]Productos!A:P,4,FALSE)</f>
        <v>SODAS SABORIZADAS</v>
      </c>
      <c r="K246" s="1">
        <v>12000</v>
      </c>
      <c r="L246" s="1">
        <v>12000</v>
      </c>
      <c r="M246" s="21">
        <v>5</v>
      </c>
      <c r="N246" s="21" t="e">
        <f>VLOOKUP(M246,[1]!tbl_empleados[#Data],4,0)&amp;" "&amp;VLOOKUP(M246,[1]!tbl_empleados[#Data],5,0)</f>
        <v>#REF!</v>
      </c>
      <c r="O246">
        <f t="shared" si="24"/>
        <v>2024</v>
      </c>
      <c r="P246" t="str">
        <f t="shared" si="25"/>
        <v>abril</v>
      </c>
    </row>
    <row r="247" spans="1:16" x14ac:dyDescent="0.3">
      <c r="A247" t="s">
        <v>256</v>
      </c>
      <c r="B247" s="21">
        <v>4</v>
      </c>
      <c r="C247" s="77">
        <v>45394</v>
      </c>
      <c r="D247" s="78">
        <v>0.87291666666666667</v>
      </c>
      <c r="E247" s="21">
        <v>40</v>
      </c>
      <c r="F247">
        <v>1</v>
      </c>
      <c r="G247" t="str">
        <f>VLOOKUP($E247,[1]Productos!A:P,2,FALSE)</f>
        <v>AGUILA NEGRA</v>
      </c>
      <c r="H247" s="21" t="str">
        <f>VLOOKUP($E247,[1]Productos!A:P,3,FALSE)</f>
        <v>BEBIDAS</v>
      </c>
      <c r="I247" s="21" t="str">
        <f>VLOOKUP($E247,[1]Productos!A:P,4,FALSE)</f>
        <v>CERVEZAS</v>
      </c>
      <c r="K247" s="1">
        <v>3500</v>
      </c>
      <c r="L247" s="1">
        <v>3500</v>
      </c>
      <c r="M247" s="21">
        <v>5</v>
      </c>
      <c r="N247" s="21" t="e">
        <f>VLOOKUP(M247,[1]!tbl_empleados[#Data],4,0)&amp;" "&amp;VLOOKUP(M247,[1]!tbl_empleados[#Data],5,0)</f>
        <v>#REF!</v>
      </c>
      <c r="O247">
        <f t="shared" si="24"/>
        <v>2024</v>
      </c>
      <c r="P247" t="str">
        <f t="shared" si="25"/>
        <v>abril</v>
      </c>
    </row>
    <row r="248" spans="1:16" x14ac:dyDescent="0.3">
      <c r="A248" t="s">
        <v>256</v>
      </c>
      <c r="B248" s="21">
        <v>4</v>
      </c>
      <c r="C248" s="77">
        <v>45394</v>
      </c>
      <c r="D248" s="78">
        <v>0.87291666666666667</v>
      </c>
      <c r="E248" s="21">
        <v>47</v>
      </c>
      <c r="F248">
        <v>1</v>
      </c>
      <c r="G248" t="str">
        <f>VLOOKUP($E248,[1]Productos!A:P,2,FALSE)</f>
        <v>MICHELADA</v>
      </c>
      <c r="H248" s="21" t="str">
        <f>VLOOKUP($E248,[1]Productos!A:P,3,FALSE)</f>
        <v>BEBIDAS</v>
      </c>
      <c r="I248" s="21" t="str">
        <f>VLOOKUP($E248,[1]Productos!A:P,4,FALSE)</f>
        <v>CERVEZAS</v>
      </c>
      <c r="K248" s="1">
        <v>2000</v>
      </c>
      <c r="L248" s="1">
        <v>2000</v>
      </c>
      <c r="M248" s="21">
        <v>5</v>
      </c>
      <c r="N248" s="21" t="e">
        <f>VLOOKUP(M248,[1]!tbl_empleados[#Data],4,0)&amp;" "&amp;VLOOKUP(M248,[1]!tbl_empleados[#Data],5,0)</f>
        <v>#REF!</v>
      </c>
      <c r="O248">
        <f t="shared" si="24"/>
        <v>2024</v>
      </c>
      <c r="P248" t="str">
        <f t="shared" si="25"/>
        <v>abril</v>
      </c>
    </row>
    <row r="249" spans="1:16" x14ac:dyDescent="0.3">
      <c r="A249" t="s">
        <v>257</v>
      </c>
      <c r="B249" s="21">
        <v>9</v>
      </c>
      <c r="C249" s="77">
        <v>45394</v>
      </c>
      <c r="D249" s="78">
        <v>0.8354166666666667</v>
      </c>
      <c r="E249" s="21">
        <v>18</v>
      </c>
      <c r="F249">
        <v>2</v>
      </c>
      <c r="G249" t="str">
        <f>VLOOKUP($E249,[1]Productos!A:P,2,FALSE)</f>
        <v>COROZO</v>
      </c>
      <c r="H249" s="21" t="str">
        <f>VLOOKUP($E249,[1]Productos!A:P,3,FALSE)</f>
        <v>BEBIDAS</v>
      </c>
      <c r="I249" s="21" t="str">
        <f>VLOOKUP($E249,[1]Productos!A:P,4,FALSE)</f>
        <v>SODAS SABORIZADAS</v>
      </c>
      <c r="K249" s="1">
        <v>12000</v>
      </c>
      <c r="L249" s="1">
        <v>24000</v>
      </c>
      <c r="M249" s="21">
        <v>5</v>
      </c>
      <c r="N249" s="21" t="e">
        <f>VLOOKUP(M249,[1]!tbl_empleados[#Data],4,0)&amp;" "&amp;VLOOKUP(M249,[1]!tbl_empleados[#Data],5,0)</f>
        <v>#REF!</v>
      </c>
      <c r="O249">
        <f t="shared" si="24"/>
        <v>2024</v>
      </c>
      <c r="P249" t="str">
        <f t="shared" si="25"/>
        <v>abril</v>
      </c>
    </row>
    <row r="250" spans="1:16" x14ac:dyDescent="0.3">
      <c r="A250" t="s">
        <v>257</v>
      </c>
      <c r="B250" s="21">
        <v>9</v>
      </c>
      <c r="C250" s="77">
        <v>45394</v>
      </c>
      <c r="D250" s="78">
        <v>0.84444444444444444</v>
      </c>
      <c r="E250" s="21">
        <v>18</v>
      </c>
      <c r="F250">
        <v>1</v>
      </c>
      <c r="G250" t="str">
        <f>VLOOKUP($E250,[1]Productos!A:P,2,FALSE)</f>
        <v>COROZO</v>
      </c>
      <c r="H250" s="21" t="str">
        <f>VLOOKUP($E250,[1]Productos!A:P,3,FALSE)</f>
        <v>BEBIDAS</v>
      </c>
      <c r="I250" s="21" t="str">
        <f>VLOOKUP($E250,[1]Productos!A:P,4,FALSE)</f>
        <v>SODAS SABORIZADAS</v>
      </c>
      <c r="K250" s="1">
        <v>12000</v>
      </c>
      <c r="L250" s="1">
        <v>12000</v>
      </c>
      <c r="M250" s="21">
        <v>5</v>
      </c>
      <c r="N250" s="21" t="e">
        <f>VLOOKUP(M250,[1]!tbl_empleados[#Data],4,0)&amp;" "&amp;VLOOKUP(M250,[1]!tbl_empleados[#Data],5,0)</f>
        <v>#REF!</v>
      </c>
      <c r="O250">
        <f t="shared" si="24"/>
        <v>2024</v>
      </c>
      <c r="P250" t="str">
        <f t="shared" si="25"/>
        <v>abril</v>
      </c>
    </row>
    <row r="251" spans="1:16" x14ac:dyDescent="0.3">
      <c r="A251" t="s">
        <v>258</v>
      </c>
      <c r="B251" s="21">
        <v>3</v>
      </c>
      <c r="C251" s="77">
        <v>45394</v>
      </c>
      <c r="D251" s="78">
        <v>0.89583333333333337</v>
      </c>
      <c r="E251" s="21">
        <v>38</v>
      </c>
      <c r="F251">
        <v>1</v>
      </c>
      <c r="G251" t="str">
        <f>VLOOKUP($E251,[1]Productos!A:P,2,FALSE)</f>
        <v>COSTEÑITA</v>
      </c>
      <c r="H251" s="21" t="str">
        <f>VLOOKUP($E251,[1]Productos!A:P,3,FALSE)</f>
        <v>BEBIDAS</v>
      </c>
      <c r="I251" s="21" t="str">
        <f>VLOOKUP($E251,[1]Productos!A:P,4,FALSE)</f>
        <v>CERVEZAS</v>
      </c>
      <c r="K251" s="1">
        <v>3000</v>
      </c>
      <c r="L251" s="1">
        <v>3000</v>
      </c>
      <c r="M251" s="21">
        <v>5</v>
      </c>
      <c r="N251" s="21" t="e">
        <f>VLOOKUP(M251,[1]!tbl_empleados[#Data],4,0)&amp;" "&amp;VLOOKUP(M251,[1]!tbl_empleados[#Data],5,0)</f>
        <v>#REF!</v>
      </c>
      <c r="O251">
        <f t="shared" si="24"/>
        <v>2024</v>
      </c>
      <c r="P251" t="str">
        <f t="shared" si="25"/>
        <v>abril</v>
      </c>
    </row>
    <row r="252" spans="1:16" x14ac:dyDescent="0.3">
      <c r="A252" t="s">
        <v>258</v>
      </c>
      <c r="B252" s="21">
        <v>3</v>
      </c>
      <c r="C252" s="77">
        <v>45394</v>
      </c>
      <c r="D252" s="78">
        <v>0.89583333333333337</v>
      </c>
      <c r="E252" s="21">
        <v>44</v>
      </c>
      <c r="F252">
        <v>1</v>
      </c>
      <c r="G252" t="str">
        <f>VLOOKUP($E252,[1]Productos!A:P,2,FALSE)</f>
        <v>HEINEKEN</v>
      </c>
      <c r="H252" s="21" t="str">
        <f>VLOOKUP($E252,[1]Productos!A:P,3,FALSE)</f>
        <v>BEBIDAS</v>
      </c>
      <c r="I252" s="21" t="str">
        <f>VLOOKUP($E252,[1]Productos!A:P,4,FALSE)</f>
        <v>CERVEZAS</v>
      </c>
      <c r="K252" s="1">
        <v>4000</v>
      </c>
      <c r="L252" s="1">
        <v>4000</v>
      </c>
      <c r="M252" s="21">
        <v>5</v>
      </c>
      <c r="N252" s="21" t="e">
        <f>VLOOKUP(M252,[1]!tbl_empleados[#Data],4,0)&amp;" "&amp;VLOOKUP(M252,[1]!tbl_empleados[#Data],5,0)</f>
        <v>#REF!</v>
      </c>
      <c r="O252">
        <f t="shared" si="24"/>
        <v>2024</v>
      </c>
      <c r="P252" t="str">
        <f t="shared" si="25"/>
        <v>abril</v>
      </c>
    </row>
    <row r="253" spans="1:16" x14ac:dyDescent="0.3">
      <c r="A253" t="s">
        <v>259</v>
      </c>
      <c r="B253" s="21">
        <v>2</v>
      </c>
      <c r="C253" s="77">
        <v>45394</v>
      </c>
      <c r="D253" s="78">
        <v>0.81736111111111109</v>
      </c>
      <c r="E253" s="21">
        <v>49</v>
      </c>
      <c r="F253">
        <v>1</v>
      </c>
      <c r="G253" t="str">
        <f>VLOOKUP($E253,[1]Productos!A:P,2,FALSE)</f>
        <v>AGUARDIENTE SIN AZUCAR (DOBLE TAPA VERDE)</v>
      </c>
      <c r="H253" s="21" t="str">
        <f>VLOOKUP($E253,[1]Productos!A:P,3,FALSE)</f>
        <v>LICORES</v>
      </c>
      <c r="I253" s="21" t="str">
        <f>VLOOKUP($E253,[1]Productos!A:P,4,FALSE)</f>
        <v>AGUARDIENTE</v>
      </c>
      <c r="K253" s="1">
        <v>70000</v>
      </c>
      <c r="L253" s="1">
        <v>70000</v>
      </c>
      <c r="M253" s="21">
        <v>5</v>
      </c>
      <c r="N253" s="21" t="e">
        <f>VLOOKUP(M253,[1]!tbl_empleados[#Data],4,0)&amp;" "&amp;VLOOKUP(M253,[1]!tbl_empleados[#Data],5,0)</f>
        <v>#REF!</v>
      </c>
      <c r="O253">
        <f t="shared" si="24"/>
        <v>2024</v>
      </c>
      <c r="P253" t="str">
        <f t="shared" si="25"/>
        <v>abril</v>
      </c>
    </row>
    <row r="254" spans="1:16" x14ac:dyDescent="0.3">
      <c r="A254" t="s">
        <v>259</v>
      </c>
      <c r="B254" s="21">
        <v>2</v>
      </c>
      <c r="C254" s="77">
        <v>45394</v>
      </c>
      <c r="D254" s="78">
        <v>0.82430555555555562</v>
      </c>
      <c r="E254" s="21">
        <v>42</v>
      </c>
      <c r="F254">
        <v>1</v>
      </c>
      <c r="G254" t="str">
        <f>VLOOKUP($E254,[1]Productos!A:P,2,FALSE)</f>
        <v>CLUB COLOMBIA</v>
      </c>
      <c r="H254" s="21" t="str">
        <f>VLOOKUP($E254,[1]Productos!A:P,3,FALSE)</f>
        <v>BEBIDAS</v>
      </c>
      <c r="I254" s="21" t="str">
        <f>VLOOKUP($E254,[1]Productos!A:P,4,FALSE)</f>
        <v>CERVEZAS</v>
      </c>
      <c r="K254" s="1">
        <v>5000</v>
      </c>
      <c r="L254" s="1">
        <v>5000</v>
      </c>
      <c r="M254" s="21">
        <v>5</v>
      </c>
      <c r="N254" s="21" t="e">
        <f>VLOOKUP(M254,[1]!tbl_empleados[#Data],4,0)&amp;" "&amp;VLOOKUP(M254,[1]!tbl_empleados[#Data],5,0)</f>
        <v>#REF!</v>
      </c>
      <c r="O254">
        <f t="shared" si="24"/>
        <v>2024</v>
      </c>
      <c r="P254" t="str">
        <f t="shared" si="25"/>
        <v>abril</v>
      </c>
    </row>
    <row r="255" spans="1:16" x14ac:dyDescent="0.3">
      <c r="A255" t="s">
        <v>259</v>
      </c>
      <c r="B255" s="21">
        <v>2</v>
      </c>
      <c r="C255" s="77">
        <v>45394</v>
      </c>
      <c r="D255" s="78">
        <v>0.83680555555555547</v>
      </c>
      <c r="E255" s="21">
        <v>42</v>
      </c>
      <c r="F255">
        <v>1</v>
      </c>
      <c r="G255" t="str">
        <f>VLOOKUP($E255,[1]Productos!A:P,2,FALSE)</f>
        <v>CLUB COLOMBIA</v>
      </c>
      <c r="H255" s="21" t="str">
        <f>VLOOKUP($E255,[1]Productos!A:P,3,FALSE)</f>
        <v>BEBIDAS</v>
      </c>
      <c r="I255" s="21" t="str">
        <f>VLOOKUP($E255,[1]Productos!A:P,4,FALSE)</f>
        <v>CERVEZAS</v>
      </c>
      <c r="K255" s="1">
        <v>5000</v>
      </c>
      <c r="L255" s="1">
        <v>5000</v>
      </c>
      <c r="M255" s="21">
        <v>5</v>
      </c>
      <c r="N255" s="21" t="e">
        <f>VLOOKUP(M255,[1]!tbl_empleados[#Data],4,0)&amp;" "&amp;VLOOKUP(M255,[1]!tbl_empleados[#Data],5,0)</f>
        <v>#REF!</v>
      </c>
      <c r="O255">
        <f t="shared" si="24"/>
        <v>2024</v>
      </c>
      <c r="P255" t="str">
        <f t="shared" si="25"/>
        <v>abril</v>
      </c>
    </row>
    <row r="256" spans="1:16" x14ac:dyDescent="0.3">
      <c r="A256" t="s">
        <v>259</v>
      </c>
      <c r="B256" s="21">
        <v>2</v>
      </c>
      <c r="C256" s="77">
        <v>45394</v>
      </c>
      <c r="D256" s="78">
        <v>0.83680555555555547</v>
      </c>
      <c r="E256" s="21">
        <v>47</v>
      </c>
      <c r="F256">
        <v>1</v>
      </c>
      <c r="G256" t="str">
        <f>VLOOKUP($E256,[1]Productos!A:P,2,FALSE)</f>
        <v>MICHELADA</v>
      </c>
      <c r="H256" s="21" t="str">
        <f>VLOOKUP($E256,[1]Productos!A:P,3,FALSE)</f>
        <v>BEBIDAS</v>
      </c>
      <c r="I256" s="21" t="str">
        <f>VLOOKUP($E256,[1]Productos!A:P,4,FALSE)</f>
        <v>CERVEZAS</v>
      </c>
      <c r="K256" s="1">
        <v>2000</v>
      </c>
      <c r="L256" s="1">
        <v>2000</v>
      </c>
      <c r="M256" s="21">
        <v>5</v>
      </c>
      <c r="N256" s="21" t="e">
        <f>VLOOKUP(M256,[1]!tbl_empleados[#Data],4,0)&amp;" "&amp;VLOOKUP(M256,[1]!tbl_empleados[#Data],5,0)</f>
        <v>#REF!</v>
      </c>
      <c r="O256">
        <f t="shared" si="24"/>
        <v>2024</v>
      </c>
      <c r="P256" t="str">
        <f t="shared" si="25"/>
        <v>abril</v>
      </c>
    </row>
    <row r="257" spans="1:16" x14ac:dyDescent="0.3">
      <c r="A257" t="s">
        <v>259</v>
      </c>
      <c r="B257" s="21">
        <v>2</v>
      </c>
      <c r="C257" s="77">
        <v>45394</v>
      </c>
      <c r="D257" s="78">
        <v>0.84236111111111101</v>
      </c>
      <c r="E257" s="21">
        <v>42</v>
      </c>
      <c r="F257">
        <v>1</v>
      </c>
      <c r="G257" t="str">
        <f>VLOOKUP($E257,[1]Productos!A:P,2,FALSE)</f>
        <v>CLUB COLOMBIA</v>
      </c>
      <c r="H257" s="21" t="str">
        <f>VLOOKUP($E257,[1]Productos!A:P,3,FALSE)</f>
        <v>BEBIDAS</v>
      </c>
      <c r="I257" s="21" t="str">
        <f>VLOOKUP($E257,[1]Productos!A:P,4,FALSE)</f>
        <v>CERVEZAS</v>
      </c>
      <c r="K257" s="1">
        <v>5000</v>
      </c>
      <c r="L257" s="1">
        <v>5000</v>
      </c>
      <c r="M257" s="21">
        <v>5</v>
      </c>
      <c r="N257" s="21" t="e">
        <f>VLOOKUP(M257,[1]!tbl_empleados[#Data],4,0)&amp;" "&amp;VLOOKUP(M257,[1]!tbl_empleados[#Data],5,0)</f>
        <v>#REF!</v>
      </c>
      <c r="O257">
        <f t="shared" si="24"/>
        <v>2024</v>
      </c>
      <c r="P257" t="str">
        <f t="shared" si="25"/>
        <v>abril</v>
      </c>
    </row>
    <row r="258" spans="1:16" x14ac:dyDescent="0.3">
      <c r="A258" t="s">
        <v>259</v>
      </c>
      <c r="B258" s="21">
        <v>2</v>
      </c>
      <c r="C258" s="77">
        <v>45394</v>
      </c>
      <c r="D258" s="78">
        <v>0.84513888888888899</v>
      </c>
      <c r="E258" s="21">
        <v>39</v>
      </c>
      <c r="F258">
        <v>1</v>
      </c>
      <c r="G258" t="str">
        <f>VLOOKUP($E258,[1]Productos!A:P,2,FALSE)</f>
        <v>CORONITA</v>
      </c>
      <c r="H258" s="21" t="str">
        <f>VLOOKUP($E258,[1]Productos!A:P,3,FALSE)</f>
        <v>BEBIDAS</v>
      </c>
      <c r="I258" s="21" t="str">
        <f>VLOOKUP($E258,[1]Productos!A:P,4,FALSE)</f>
        <v>CERVEZAS</v>
      </c>
      <c r="K258" s="1">
        <v>4000</v>
      </c>
      <c r="L258" s="1">
        <v>4000</v>
      </c>
      <c r="M258" s="21">
        <v>5</v>
      </c>
      <c r="N258" s="21" t="e">
        <f>VLOOKUP(M258,[1]!tbl_empleados[#Data],4,0)&amp;" "&amp;VLOOKUP(M258,[1]!tbl_empleados[#Data],5,0)</f>
        <v>#REF!</v>
      </c>
      <c r="O258">
        <f t="shared" si="24"/>
        <v>2024</v>
      </c>
      <c r="P258" t="str">
        <f t="shared" si="25"/>
        <v>abril</v>
      </c>
    </row>
    <row r="259" spans="1:16" x14ac:dyDescent="0.3">
      <c r="A259" t="s">
        <v>259</v>
      </c>
      <c r="B259" s="21">
        <v>2</v>
      </c>
      <c r="C259" s="77">
        <v>45394</v>
      </c>
      <c r="D259" s="78">
        <v>0.84513888888888899</v>
      </c>
      <c r="E259" s="21">
        <v>47</v>
      </c>
      <c r="F259">
        <v>1</v>
      </c>
      <c r="G259" t="str">
        <f>VLOOKUP($E259,[1]Productos!A:P,2,FALSE)</f>
        <v>MICHELADA</v>
      </c>
      <c r="H259" s="21" t="str">
        <f>VLOOKUP($E259,[1]Productos!A:P,3,FALSE)</f>
        <v>BEBIDAS</v>
      </c>
      <c r="I259" s="21" t="str">
        <f>VLOOKUP($E259,[1]Productos!A:P,4,FALSE)</f>
        <v>CERVEZAS</v>
      </c>
      <c r="K259" s="1">
        <v>2000</v>
      </c>
      <c r="L259" s="1">
        <v>2000</v>
      </c>
      <c r="M259" s="21">
        <v>5</v>
      </c>
      <c r="N259" s="21" t="e">
        <f>VLOOKUP(M259,[1]!tbl_empleados[#Data],4,0)&amp;" "&amp;VLOOKUP(M259,[1]!tbl_empleados[#Data],5,0)</f>
        <v>#REF!</v>
      </c>
      <c r="O259">
        <f t="shared" si="24"/>
        <v>2024</v>
      </c>
      <c r="P259" t="str">
        <f t="shared" si="25"/>
        <v>abril</v>
      </c>
    </row>
    <row r="260" spans="1:16" x14ac:dyDescent="0.3">
      <c r="A260" t="s">
        <v>259</v>
      </c>
      <c r="B260" s="21">
        <v>2</v>
      </c>
      <c r="C260" s="77">
        <v>45394</v>
      </c>
      <c r="D260" s="78">
        <v>0.85902777777777783</v>
      </c>
      <c r="E260" s="21">
        <v>42</v>
      </c>
      <c r="F260">
        <v>2</v>
      </c>
      <c r="G260" t="str">
        <f>VLOOKUP($E260,[1]Productos!A:P,2,FALSE)</f>
        <v>CLUB COLOMBIA</v>
      </c>
      <c r="H260" s="21" t="str">
        <f>VLOOKUP($E260,[1]Productos!A:P,3,FALSE)</f>
        <v>BEBIDAS</v>
      </c>
      <c r="I260" s="21" t="str">
        <f>VLOOKUP($E260,[1]Productos!A:P,4,FALSE)</f>
        <v>CERVEZAS</v>
      </c>
      <c r="K260" s="1">
        <v>5000</v>
      </c>
      <c r="L260" s="1">
        <v>10000</v>
      </c>
      <c r="M260" s="21">
        <v>5</v>
      </c>
      <c r="N260" s="21" t="e">
        <f>VLOOKUP(M260,[1]!tbl_empleados[#Data],4,0)&amp;" "&amp;VLOOKUP(M260,[1]!tbl_empleados[#Data],5,0)</f>
        <v>#REF!</v>
      </c>
      <c r="O260">
        <f t="shared" si="24"/>
        <v>2024</v>
      </c>
      <c r="P260" t="str">
        <f t="shared" si="25"/>
        <v>abril</v>
      </c>
    </row>
    <row r="261" spans="1:16" x14ac:dyDescent="0.3">
      <c r="A261" t="s">
        <v>259</v>
      </c>
      <c r="B261" s="21">
        <v>2</v>
      </c>
      <c r="C261" s="77">
        <v>45394</v>
      </c>
      <c r="D261" s="78">
        <v>0.85902777777777783</v>
      </c>
      <c r="E261" s="21">
        <v>39</v>
      </c>
      <c r="F261">
        <v>1</v>
      </c>
      <c r="G261" t="str">
        <f>VLOOKUP($E261,[1]Productos!A:P,2,FALSE)</f>
        <v>CORONITA</v>
      </c>
      <c r="H261" s="21" t="str">
        <f>VLOOKUP($E261,[1]Productos!A:P,3,FALSE)</f>
        <v>BEBIDAS</v>
      </c>
      <c r="I261" s="21" t="str">
        <f>VLOOKUP($E261,[1]Productos!A:P,4,FALSE)</f>
        <v>CERVEZAS</v>
      </c>
      <c r="K261" s="1">
        <v>4000</v>
      </c>
      <c r="L261" s="1">
        <v>4000</v>
      </c>
      <c r="M261" s="21">
        <v>5</v>
      </c>
      <c r="N261" s="21" t="e">
        <f>VLOOKUP(M261,[1]!tbl_empleados[#Data],4,0)&amp;" "&amp;VLOOKUP(M261,[1]!tbl_empleados[#Data],5,0)</f>
        <v>#REF!</v>
      </c>
      <c r="O261">
        <f t="shared" si="24"/>
        <v>2024</v>
      </c>
      <c r="P261" t="str">
        <f t="shared" si="25"/>
        <v>abril</v>
      </c>
    </row>
    <row r="262" spans="1:16" x14ac:dyDescent="0.3">
      <c r="A262" t="s">
        <v>259</v>
      </c>
      <c r="B262" s="21">
        <v>2</v>
      </c>
      <c r="C262" s="77">
        <v>45394</v>
      </c>
      <c r="D262" s="78">
        <v>0.85902777777777783</v>
      </c>
      <c r="E262" s="21">
        <v>47</v>
      </c>
      <c r="F262">
        <v>2</v>
      </c>
      <c r="G262" t="str">
        <f>VLOOKUP($E262,[1]Productos!A:P,2,FALSE)</f>
        <v>MICHELADA</v>
      </c>
      <c r="H262" s="21" t="str">
        <f>VLOOKUP($E262,[1]Productos!A:P,3,FALSE)</f>
        <v>BEBIDAS</v>
      </c>
      <c r="I262" s="21" t="str">
        <f>VLOOKUP($E262,[1]Productos!A:P,4,FALSE)</f>
        <v>CERVEZAS</v>
      </c>
      <c r="K262" s="1">
        <v>2000</v>
      </c>
      <c r="L262" s="1">
        <v>4000</v>
      </c>
      <c r="M262" s="21">
        <v>5</v>
      </c>
      <c r="N262" s="21" t="e">
        <f>VLOOKUP(M262,[1]!tbl_empleados[#Data],4,0)&amp;" "&amp;VLOOKUP(M262,[1]!tbl_empleados[#Data],5,0)</f>
        <v>#REF!</v>
      </c>
      <c r="O262">
        <f t="shared" si="24"/>
        <v>2024</v>
      </c>
      <c r="P262" t="str">
        <f t="shared" si="25"/>
        <v>abril</v>
      </c>
    </row>
    <row r="263" spans="1:16" x14ac:dyDescent="0.3">
      <c r="A263" t="s">
        <v>259</v>
      </c>
      <c r="B263" s="21">
        <v>2</v>
      </c>
      <c r="C263" s="77">
        <v>45394</v>
      </c>
      <c r="D263" s="78">
        <v>0.87291666666666667</v>
      </c>
      <c r="E263" s="21">
        <v>39</v>
      </c>
      <c r="F263">
        <v>1</v>
      </c>
      <c r="G263" t="str">
        <f>VLOOKUP($E263,[1]Productos!A:P,2,FALSE)</f>
        <v>CORONITA</v>
      </c>
      <c r="H263" s="21" t="str">
        <f>VLOOKUP($E263,[1]Productos!A:P,3,FALSE)</f>
        <v>BEBIDAS</v>
      </c>
      <c r="I263" s="21" t="str">
        <f>VLOOKUP($E263,[1]Productos!A:P,4,FALSE)</f>
        <v>CERVEZAS</v>
      </c>
      <c r="K263" s="1">
        <v>4000</v>
      </c>
      <c r="L263" s="1">
        <v>4000</v>
      </c>
      <c r="M263" s="21">
        <v>5</v>
      </c>
      <c r="N263" s="21" t="e">
        <f>VLOOKUP(M263,[1]!tbl_empleados[#Data],4,0)&amp;" "&amp;VLOOKUP(M263,[1]!tbl_empleados[#Data],5,0)</f>
        <v>#REF!</v>
      </c>
      <c r="O263">
        <f t="shared" si="24"/>
        <v>2024</v>
      </c>
      <c r="P263" t="str">
        <f t="shared" si="25"/>
        <v>abril</v>
      </c>
    </row>
    <row r="264" spans="1:16" x14ac:dyDescent="0.3">
      <c r="A264" t="s">
        <v>259</v>
      </c>
      <c r="B264" s="21">
        <v>2</v>
      </c>
      <c r="C264" s="77">
        <v>45394</v>
      </c>
      <c r="D264" s="78">
        <v>0.87291666666666667</v>
      </c>
      <c r="E264" s="21">
        <v>47</v>
      </c>
      <c r="F264">
        <v>1</v>
      </c>
      <c r="G264" t="str">
        <f>VLOOKUP($E264,[1]Productos!A:P,2,FALSE)</f>
        <v>MICHELADA</v>
      </c>
      <c r="H264" s="21" t="str">
        <f>VLOOKUP($E264,[1]Productos!A:P,3,FALSE)</f>
        <v>BEBIDAS</v>
      </c>
      <c r="I264" s="21" t="str">
        <f>VLOOKUP($E264,[1]Productos!A:P,4,FALSE)</f>
        <v>CERVEZAS</v>
      </c>
      <c r="K264" s="1">
        <v>2000</v>
      </c>
      <c r="L264" s="1">
        <v>2000</v>
      </c>
      <c r="M264" s="21">
        <v>5</v>
      </c>
      <c r="N264" s="21" t="e">
        <f>VLOOKUP(M264,[1]!tbl_empleados[#Data],4,0)&amp;" "&amp;VLOOKUP(M264,[1]!tbl_empleados[#Data],5,0)</f>
        <v>#REF!</v>
      </c>
      <c r="O264">
        <f t="shared" si="24"/>
        <v>2024</v>
      </c>
      <c r="P264" t="str">
        <f t="shared" si="25"/>
        <v>abril</v>
      </c>
    </row>
    <row r="265" spans="1:16" x14ac:dyDescent="0.3">
      <c r="A265" t="s">
        <v>259</v>
      </c>
      <c r="B265" s="21">
        <v>2</v>
      </c>
      <c r="C265" s="77">
        <v>45394</v>
      </c>
      <c r="D265" s="78">
        <v>0.87708333333333333</v>
      </c>
      <c r="E265" s="21">
        <v>39</v>
      </c>
      <c r="F265">
        <v>1</v>
      </c>
      <c r="G265" t="str">
        <f>VLOOKUP($E265,[1]Productos!A:P,2,FALSE)</f>
        <v>CORONITA</v>
      </c>
      <c r="H265" s="21" t="str">
        <f>VLOOKUP($E265,[1]Productos!A:P,3,FALSE)</f>
        <v>BEBIDAS</v>
      </c>
      <c r="I265" s="21" t="str">
        <f>VLOOKUP($E265,[1]Productos!A:P,4,FALSE)</f>
        <v>CERVEZAS</v>
      </c>
      <c r="K265" s="1">
        <v>4000</v>
      </c>
      <c r="L265" s="1">
        <v>4000</v>
      </c>
      <c r="M265" s="21">
        <v>5</v>
      </c>
      <c r="N265" s="21" t="e">
        <f>VLOOKUP(M265,[1]!tbl_empleados[#Data],4,0)&amp;" "&amp;VLOOKUP(M265,[1]!tbl_empleados[#Data],5,0)</f>
        <v>#REF!</v>
      </c>
      <c r="O265">
        <f t="shared" si="24"/>
        <v>2024</v>
      </c>
      <c r="P265" t="str">
        <f t="shared" si="25"/>
        <v>abril</v>
      </c>
    </row>
    <row r="266" spans="1:16" x14ac:dyDescent="0.3">
      <c r="A266" t="s">
        <v>259</v>
      </c>
      <c r="B266" s="21">
        <v>2</v>
      </c>
      <c r="C266" s="77">
        <v>45394</v>
      </c>
      <c r="D266" s="78">
        <v>0.87708333333333333</v>
      </c>
      <c r="E266" s="21">
        <v>42</v>
      </c>
      <c r="F266">
        <v>1</v>
      </c>
      <c r="G266" t="str">
        <f>VLOOKUP($E266,[1]Productos!A:P,2,FALSE)</f>
        <v>CLUB COLOMBIA</v>
      </c>
      <c r="H266" s="21" t="str">
        <f>VLOOKUP($E266,[1]Productos!A:P,3,FALSE)</f>
        <v>BEBIDAS</v>
      </c>
      <c r="I266" s="21" t="str">
        <f>VLOOKUP($E266,[1]Productos!A:P,4,FALSE)</f>
        <v>CERVEZAS</v>
      </c>
      <c r="K266" s="1">
        <v>5000</v>
      </c>
      <c r="L266" s="1">
        <v>5000</v>
      </c>
      <c r="M266" s="21">
        <v>5</v>
      </c>
      <c r="N266" s="21" t="e">
        <f>VLOOKUP(M266,[1]!tbl_empleados[#Data],4,0)&amp;" "&amp;VLOOKUP(M266,[1]!tbl_empleados[#Data],5,0)</f>
        <v>#REF!</v>
      </c>
      <c r="O266">
        <f t="shared" si="24"/>
        <v>2024</v>
      </c>
      <c r="P266" t="str">
        <f t="shared" si="25"/>
        <v>abril</v>
      </c>
    </row>
    <row r="267" spans="1:16" x14ac:dyDescent="0.3">
      <c r="A267" t="s">
        <v>259</v>
      </c>
      <c r="B267" s="21">
        <v>2</v>
      </c>
      <c r="C267" s="77">
        <v>45394</v>
      </c>
      <c r="D267" s="78">
        <v>0.87708333333333333</v>
      </c>
      <c r="E267" s="21">
        <v>47</v>
      </c>
      <c r="F267">
        <v>2</v>
      </c>
      <c r="G267" t="str">
        <f>VLOOKUP($E267,[1]Productos!A:P,2,FALSE)</f>
        <v>MICHELADA</v>
      </c>
      <c r="H267" s="21" t="str">
        <f>VLOOKUP($E267,[1]Productos!A:P,3,FALSE)</f>
        <v>BEBIDAS</v>
      </c>
      <c r="I267" s="21" t="str">
        <f>VLOOKUP($E267,[1]Productos!A:P,4,FALSE)</f>
        <v>CERVEZAS</v>
      </c>
      <c r="K267" s="1">
        <v>2000</v>
      </c>
      <c r="L267" s="1">
        <v>4000</v>
      </c>
      <c r="M267" s="21">
        <v>5</v>
      </c>
      <c r="N267" s="21" t="e">
        <f>VLOOKUP(M267,[1]!tbl_empleados[#Data],4,0)&amp;" "&amp;VLOOKUP(M267,[1]!tbl_empleados[#Data],5,0)</f>
        <v>#REF!</v>
      </c>
      <c r="O267">
        <f t="shared" si="24"/>
        <v>2024</v>
      </c>
      <c r="P267" t="str">
        <f t="shared" si="25"/>
        <v>abril</v>
      </c>
    </row>
    <row r="268" spans="1:16" x14ac:dyDescent="0.3">
      <c r="A268" t="s">
        <v>259</v>
      </c>
      <c r="B268" s="21">
        <v>2</v>
      </c>
      <c r="C268" s="77">
        <v>45394</v>
      </c>
      <c r="D268" s="78">
        <v>0.89166666666666661</v>
      </c>
      <c r="E268" s="21">
        <v>42</v>
      </c>
      <c r="F268">
        <v>1</v>
      </c>
      <c r="G268" t="str">
        <f>VLOOKUP($E268,[1]Productos!A:P,2,FALSE)</f>
        <v>CLUB COLOMBIA</v>
      </c>
      <c r="H268" s="21" t="str">
        <f>VLOOKUP($E268,[1]Productos!A:P,3,FALSE)</f>
        <v>BEBIDAS</v>
      </c>
      <c r="I268" s="21" t="str">
        <f>VLOOKUP($E268,[1]Productos!A:P,4,FALSE)</f>
        <v>CERVEZAS</v>
      </c>
      <c r="K268" s="1">
        <v>5000</v>
      </c>
      <c r="L268" s="1">
        <v>5000</v>
      </c>
      <c r="M268" s="21">
        <v>5</v>
      </c>
      <c r="N268" s="21" t="e">
        <f>VLOOKUP(M268,[1]!tbl_empleados[#Data],4,0)&amp;" "&amp;VLOOKUP(M268,[1]!tbl_empleados[#Data],5,0)</f>
        <v>#REF!</v>
      </c>
      <c r="O268">
        <f t="shared" si="24"/>
        <v>2024</v>
      </c>
      <c r="P268" t="str">
        <f t="shared" si="25"/>
        <v>abril</v>
      </c>
    </row>
    <row r="269" spans="1:16" x14ac:dyDescent="0.3">
      <c r="A269" t="s">
        <v>259</v>
      </c>
      <c r="B269" s="21">
        <v>2</v>
      </c>
      <c r="C269" s="77">
        <v>45394</v>
      </c>
      <c r="D269" s="78">
        <v>0.90416666666666667</v>
      </c>
      <c r="E269" s="21">
        <v>42</v>
      </c>
      <c r="F269">
        <v>1</v>
      </c>
      <c r="G269" t="str">
        <f>VLOOKUP($E269,[1]Productos!A:P,2,FALSE)</f>
        <v>CLUB COLOMBIA</v>
      </c>
      <c r="H269" s="21" t="str">
        <f>VLOOKUP($E269,[1]Productos!A:P,3,FALSE)</f>
        <v>BEBIDAS</v>
      </c>
      <c r="I269" s="21" t="str">
        <f>VLOOKUP($E269,[1]Productos!A:P,4,FALSE)</f>
        <v>CERVEZAS</v>
      </c>
      <c r="K269" s="1">
        <v>5000</v>
      </c>
      <c r="L269" s="1">
        <v>5000</v>
      </c>
      <c r="M269" s="21">
        <v>5</v>
      </c>
      <c r="N269" s="21" t="e">
        <f>VLOOKUP(M269,[1]!tbl_empleados[#Data],4,0)&amp;" "&amp;VLOOKUP(M269,[1]!tbl_empleados[#Data],5,0)</f>
        <v>#REF!</v>
      </c>
      <c r="O269">
        <f t="shared" si="24"/>
        <v>2024</v>
      </c>
      <c r="P269" t="str">
        <f t="shared" si="25"/>
        <v>abril</v>
      </c>
    </row>
    <row r="270" spans="1:16" x14ac:dyDescent="0.3">
      <c r="A270" t="s">
        <v>259</v>
      </c>
      <c r="B270" s="21">
        <v>2</v>
      </c>
      <c r="C270" s="77">
        <v>45394</v>
      </c>
      <c r="D270" s="78">
        <v>0.90972222222222221</v>
      </c>
      <c r="E270" s="21">
        <v>39</v>
      </c>
      <c r="F270">
        <v>2</v>
      </c>
      <c r="G270" t="str">
        <f>VLOOKUP($E270,[1]Productos!A:P,2,FALSE)</f>
        <v>CORONITA</v>
      </c>
      <c r="H270" s="21" t="str">
        <f>VLOOKUP($E270,[1]Productos!A:P,3,FALSE)</f>
        <v>BEBIDAS</v>
      </c>
      <c r="I270" s="21" t="str">
        <f>VLOOKUP($E270,[1]Productos!A:P,4,FALSE)</f>
        <v>CERVEZAS</v>
      </c>
      <c r="K270" s="1">
        <v>4000</v>
      </c>
      <c r="L270" s="1">
        <v>8000</v>
      </c>
      <c r="M270" s="21">
        <v>5</v>
      </c>
      <c r="N270" s="21" t="e">
        <f>VLOOKUP(M270,[1]!tbl_empleados[#Data],4,0)&amp;" "&amp;VLOOKUP(M270,[1]!tbl_empleados[#Data],5,0)</f>
        <v>#REF!</v>
      </c>
      <c r="O270">
        <f t="shared" si="24"/>
        <v>2024</v>
      </c>
      <c r="P270" t="str">
        <f t="shared" si="25"/>
        <v>abril</v>
      </c>
    </row>
    <row r="271" spans="1:16" x14ac:dyDescent="0.3">
      <c r="A271" t="s">
        <v>259</v>
      </c>
      <c r="B271" s="21">
        <v>2</v>
      </c>
      <c r="C271" s="77">
        <v>45394</v>
      </c>
      <c r="D271" s="78">
        <v>0.91041666666666676</v>
      </c>
      <c r="E271" s="21">
        <v>42</v>
      </c>
      <c r="F271">
        <v>1</v>
      </c>
      <c r="G271" t="str">
        <f>VLOOKUP($E271,[1]Productos!A:P,2,FALSE)</f>
        <v>CLUB COLOMBIA</v>
      </c>
      <c r="H271" s="21" t="str">
        <f>VLOOKUP($E271,[1]Productos!A:P,3,FALSE)</f>
        <v>BEBIDAS</v>
      </c>
      <c r="I271" s="21" t="str">
        <f>VLOOKUP($E271,[1]Productos!A:P,4,FALSE)</f>
        <v>CERVEZAS</v>
      </c>
      <c r="K271" s="1">
        <v>5000</v>
      </c>
      <c r="L271" s="1">
        <v>5000</v>
      </c>
      <c r="M271" s="21">
        <v>5</v>
      </c>
      <c r="N271" s="21" t="e">
        <f>VLOOKUP(M271,[1]!tbl_empleados[#Data],4,0)&amp;" "&amp;VLOOKUP(M271,[1]!tbl_empleados[#Data],5,0)</f>
        <v>#REF!</v>
      </c>
      <c r="O271">
        <f t="shared" si="24"/>
        <v>2024</v>
      </c>
      <c r="P271" t="str">
        <f t="shared" si="25"/>
        <v>abril</v>
      </c>
    </row>
    <row r="272" spans="1:16" x14ac:dyDescent="0.3">
      <c r="A272" t="s">
        <v>259</v>
      </c>
      <c r="B272" s="21">
        <v>2</v>
      </c>
      <c r="C272" s="77">
        <v>45394</v>
      </c>
      <c r="D272" s="78">
        <v>0.9145833333333333</v>
      </c>
      <c r="E272" s="21">
        <v>49</v>
      </c>
      <c r="F272">
        <v>1</v>
      </c>
      <c r="G272" t="str">
        <f>VLOOKUP($E272,[1]Productos!A:P,2,FALSE)</f>
        <v>AGUARDIENTE SIN AZUCAR (DOBLE TAPA VERDE)</v>
      </c>
      <c r="H272" s="21" t="str">
        <f>VLOOKUP($E272,[1]Productos!A:P,3,FALSE)</f>
        <v>LICORES</v>
      </c>
      <c r="I272" s="21" t="str">
        <f>VLOOKUP($E272,[1]Productos!A:P,4,FALSE)</f>
        <v>AGUARDIENTE</v>
      </c>
      <c r="K272" s="1">
        <v>70000</v>
      </c>
      <c r="L272" s="1">
        <v>70000</v>
      </c>
      <c r="M272" s="21">
        <v>5</v>
      </c>
      <c r="N272" s="21" t="e">
        <f>VLOOKUP(M272,[1]!tbl_empleados[#Data],4,0)&amp;" "&amp;VLOOKUP(M272,[1]!tbl_empleados[#Data],5,0)</f>
        <v>#REF!</v>
      </c>
      <c r="O272">
        <f t="shared" si="24"/>
        <v>2024</v>
      </c>
      <c r="P272" t="str">
        <f t="shared" si="25"/>
        <v>abril</v>
      </c>
    </row>
    <row r="273" spans="1:16" x14ac:dyDescent="0.3">
      <c r="A273" t="s">
        <v>259</v>
      </c>
      <c r="B273" s="21">
        <v>2</v>
      </c>
      <c r="C273" s="77">
        <v>45394</v>
      </c>
      <c r="D273" s="78">
        <v>0.91805555555555562</v>
      </c>
      <c r="E273" s="21">
        <v>32</v>
      </c>
      <c r="F273">
        <v>1</v>
      </c>
      <c r="G273" t="str">
        <f>VLOOKUP($E273,[1]Productos!A:P,2,FALSE)</f>
        <v>SUERO ELECTROLIT UVA</v>
      </c>
      <c r="H273" s="21" t="str">
        <f>VLOOKUP($E273,[1]Productos!A:P,3,FALSE)</f>
        <v>BEBIDAS</v>
      </c>
      <c r="I273" s="21" t="str">
        <f>VLOOKUP($E273,[1]Productos!A:P,4,FALSE)</f>
        <v>OTROS</v>
      </c>
      <c r="K273" s="1">
        <v>10000</v>
      </c>
      <c r="L273" s="1">
        <v>10000</v>
      </c>
      <c r="M273" s="21">
        <v>5</v>
      </c>
      <c r="N273" s="21" t="e">
        <f>VLOOKUP(M273,[1]!tbl_empleados[#Data],4,0)&amp;" "&amp;VLOOKUP(M273,[1]!tbl_empleados[#Data],5,0)</f>
        <v>#REF!</v>
      </c>
      <c r="O273">
        <f t="shared" si="24"/>
        <v>2024</v>
      </c>
      <c r="P273" t="str">
        <f t="shared" si="25"/>
        <v>abril</v>
      </c>
    </row>
    <row r="274" spans="1:16" x14ac:dyDescent="0.3">
      <c r="A274" t="s">
        <v>259</v>
      </c>
      <c r="B274" s="21">
        <v>2</v>
      </c>
      <c r="C274" s="77">
        <v>45394</v>
      </c>
      <c r="D274" s="78">
        <v>0.91805555555555562</v>
      </c>
      <c r="E274" s="21">
        <v>47</v>
      </c>
      <c r="F274">
        <v>2</v>
      </c>
      <c r="G274" t="str">
        <f>VLOOKUP($E274,[1]Productos!A:P,2,FALSE)</f>
        <v>MICHELADA</v>
      </c>
      <c r="H274" s="21" t="str">
        <f>VLOOKUP($E274,[1]Productos!A:P,3,FALSE)</f>
        <v>BEBIDAS</v>
      </c>
      <c r="I274" s="21" t="str">
        <f>VLOOKUP($E274,[1]Productos!A:P,4,FALSE)</f>
        <v>CERVEZAS</v>
      </c>
      <c r="K274" s="1">
        <v>2000</v>
      </c>
      <c r="L274" s="1">
        <v>4000</v>
      </c>
      <c r="M274" s="21">
        <v>5</v>
      </c>
      <c r="N274" s="21" t="e">
        <f>VLOOKUP(M274,[1]!tbl_empleados[#Data],4,0)&amp;" "&amp;VLOOKUP(M274,[1]!tbl_empleados[#Data],5,0)</f>
        <v>#REF!</v>
      </c>
      <c r="O274">
        <f t="shared" si="24"/>
        <v>2024</v>
      </c>
      <c r="P274" t="str">
        <f t="shared" si="25"/>
        <v>abril</v>
      </c>
    </row>
    <row r="275" spans="1:16" x14ac:dyDescent="0.3">
      <c r="A275" t="s">
        <v>260</v>
      </c>
      <c r="B275" s="21">
        <v>5</v>
      </c>
      <c r="C275" s="77">
        <v>45394</v>
      </c>
      <c r="D275" s="78">
        <v>0.87986111111111109</v>
      </c>
      <c r="E275" s="21">
        <v>45</v>
      </c>
      <c r="F275">
        <v>1</v>
      </c>
      <c r="G275" t="str">
        <f>VLOOKUP($E275,[1]Productos!A:P,2,FALSE)</f>
        <v>POKER</v>
      </c>
      <c r="H275" s="21" t="str">
        <f>VLOOKUP($E275,[1]Productos!A:P,3,FALSE)</f>
        <v>BEBIDAS</v>
      </c>
      <c r="I275" s="21" t="str">
        <f>VLOOKUP($E275,[1]Productos!A:P,4,FALSE)</f>
        <v>CERVEZAS</v>
      </c>
      <c r="K275" s="1">
        <v>3000</v>
      </c>
      <c r="L275" s="1">
        <v>3000</v>
      </c>
      <c r="M275" s="21">
        <v>5</v>
      </c>
      <c r="N275" s="21" t="e">
        <f>VLOOKUP(M275,[1]!tbl_empleados[#Data],4,0)&amp;" "&amp;VLOOKUP(M275,[1]!tbl_empleados[#Data],5,0)</f>
        <v>#REF!</v>
      </c>
      <c r="O275">
        <f t="shared" si="24"/>
        <v>2024</v>
      </c>
      <c r="P275" t="str">
        <f t="shared" si="25"/>
        <v>abril</v>
      </c>
    </row>
    <row r="276" spans="1:16" x14ac:dyDescent="0.3">
      <c r="A276" t="s">
        <v>260</v>
      </c>
      <c r="B276" s="21">
        <v>5</v>
      </c>
      <c r="C276" s="77">
        <v>45394</v>
      </c>
      <c r="D276" s="78">
        <v>0.87986111111111109</v>
      </c>
      <c r="E276" s="21">
        <v>40</v>
      </c>
      <c r="F276">
        <v>2</v>
      </c>
      <c r="G276" t="str">
        <f>VLOOKUP($E276,[1]Productos!A:P,2,FALSE)</f>
        <v>AGUILA NEGRA</v>
      </c>
      <c r="H276" s="21" t="str">
        <f>VLOOKUP($E276,[1]Productos!A:P,3,FALSE)</f>
        <v>BEBIDAS</v>
      </c>
      <c r="I276" s="21" t="str">
        <f>VLOOKUP($E276,[1]Productos!A:P,4,FALSE)</f>
        <v>CERVEZAS</v>
      </c>
      <c r="K276" s="1">
        <v>3500</v>
      </c>
      <c r="L276" s="1">
        <v>7000</v>
      </c>
      <c r="M276" s="21">
        <v>5</v>
      </c>
      <c r="N276" s="21" t="e">
        <f>VLOOKUP(M276,[1]!tbl_empleados[#Data],4,0)&amp;" "&amp;VLOOKUP(M276,[1]!tbl_empleados[#Data],5,0)</f>
        <v>#REF!</v>
      </c>
      <c r="O276">
        <f t="shared" si="24"/>
        <v>2024</v>
      </c>
      <c r="P276" t="str">
        <f t="shared" si="25"/>
        <v>abril</v>
      </c>
    </row>
    <row r="277" spans="1:16" x14ac:dyDescent="0.3">
      <c r="A277" t="s">
        <v>260</v>
      </c>
      <c r="B277" s="21">
        <v>5</v>
      </c>
      <c r="C277" s="77">
        <v>45394</v>
      </c>
      <c r="D277" s="78">
        <v>0.90416666666666667</v>
      </c>
      <c r="E277" s="21">
        <v>45</v>
      </c>
      <c r="F277">
        <v>1</v>
      </c>
      <c r="G277" t="str">
        <f>VLOOKUP($E277,[1]Productos!A:P,2,FALSE)</f>
        <v>POKER</v>
      </c>
      <c r="H277" s="21" t="str">
        <f>VLOOKUP($E277,[1]Productos!A:P,3,FALSE)</f>
        <v>BEBIDAS</v>
      </c>
      <c r="I277" s="21" t="str">
        <f>VLOOKUP($E277,[1]Productos!A:P,4,FALSE)</f>
        <v>CERVEZAS</v>
      </c>
      <c r="K277" s="1">
        <v>3000</v>
      </c>
      <c r="L277" s="1">
        <v>3000</v>
      </c>
      <c r="M277" s="21">
        <v>5</v>
      </c>
      <c r="N277" s="21" t="e">
        <f>VLOOKUP(M277,[1]!tbl_empleados[#Data],4,0)&amp;" "&amp;VLOOKUP(M277,[1]!tbl_empleados[#Data],5,0)</f>
        <v>#REF!</v>
      </c>
      <c r="O277">
        <f t="shared" si="24"/>
        <v>2024</v>
      </c>
      <c r="P277" t="str">
        <f t="shared" si="25"/>
        <v>abril</v>
      </c>
    </row>
    <row r="278" spans="1:16" x14ac:dyDescent="0.3">
      <c r="A278" t="s">
        <v>260</v>
      </c>
      <c r="B278" s="21">
        <v>5</v>
      </c>
      <c r="C278" s="77">
        <v>45394</v>
      </c>
      <c r="D278" s="78">
        <v>0.90416666666666667</v>
      </c>
      <c r="E278" s="21">
        <v>40</v>
      </c>
      <c r="F278">
        <v>2</v>
      </c>
      <c r="G278" t="str">
        <f>VLOOKUP($E278,[1]Productos!A:P,2,FALSE)</f>
        <v>AGUILA NEGRA</v>
      </c>
      <c r="H278" s="21" t="str">
        <f>VLOOKUP($E278,[1]Productos!A:P,3,FALSE)</f>
        <v>BEBIDAS</v>
      </c>
      <c r="I278" s="21" t="str">
        <f>VLOOKUP($E278,[1]Productos!A:P,4,FALSE)</f>
        <v>CERVEZAS</v>
      </c>
      <c r="K278" s="1">
        <v>3500</v>
      </c>
      <c r="L278" s="1">
        <v>7000</v>
      </c>
      <c r="M278" s="21">
        <v>5</v>
      </c>
      <c r="N278" s="21" t="e">
        <f>VLOOKUP(M278,[1]!tbl_empleados[#Data],4,0)&amp;" "&amp;VLOOKUP(M278,[1]!tbl_empleados[#Data],5,0)</f>
        <v>#REF!</v>
      </c>
      <c r="O278">
        <f t="shared" si="24"/>
        <v>2024</v>
      </c>
      <c r="P278" t="str">
        <f t="shared" si="25"/>
        <v>abril</v>
      </c>
    </row>
    <row r="279" spans="1:16" x14ac:dyDescent="0.3">
      <c r="A279" t="s">
        <v>261</v>
      </c>
      <c r="B279" s="21">
        <v>6</v>
      </c>
      <c r="C279" s="77">
        <v>45394</v>
      </c>
      <c r="D279" s="78">
        <v>0.9458333333333333</v>
      </c>
      <c r="E279" s="21">
        <v>44</v>
      </c>
      <c r="F279">
        <v>2</v>
      </c>
      <c r="G279" t="str">
        <f>VLOOKUP($E279,[1]Productos!A:P,2,FALSE)</f>
        <v>HEINEKEN</v>
      </c>
      <c r="H279" s="21" t="str">
        <f>VLOOKUP($E279,[1]Productos!A:P,3,FALSE)</f>
        <v>BEBIDAS</v>
      </c>
      <c r="I279" s="21" t="str">
        <f>VLOOKUP($E279,[1]Productos!A:P,4,FALSE)</f>
        <v>CERVEZAS</v>
      </c>
      <c r="K279" s="1">
        <v>4000</v>
      </c>
      <c r="L279" s="1">
        <v>8000</v>
      </c>
      <c r="M279" s="21">
        <v>5</v>
      </c>
      <c r="N279" s="21" t="e">
        <f>VLOOKUP(M279,[1]!tbl_empleados[#Data],4,0)&amp;" "&amp;VLOOKUP(M279,[1]!tbl_empleados[#Data],5,0)</f>
        <v>#REF!</v>
      </c>
      <c r="O279">
        <f t="shared" si="24"/>
        <v>2024</v>
      </c>
      <c r="P279" t="str">
        <f t="shared" si="25"/>
        <v>abril</v>
      </c>
    </row>
    <row r="280" spans="1:16" x14ac:dyDescent="0.3">
      <c r="A280" t="s">
        <v>261</v>
      </c>
      <c r="B280" s="21">
        <v>6</v>
      </c>
      <c r="C280" s="77">
        <v>45394</v>
      </c>
      <c r="D280" s="78">
        <v>0.9458333333333333</v>
      </c>
      <c r="E280" s="21">
        <v>40</v>
      </c>
      <c r="F280">
        <v>2</v>
      </c>
      <c r="G280" t="str">
        <f>VLOOKUP($E280,[1]Productos!A:P,2,FALSE)</f>
        <v>AGUILA NEGRA</v>
      </c>
      <c r="H280" s="21" t="str">
        <f>VLOOKUP($E280,[1]Productos!A:P,3,FALSE)</f>
        <v>BEBIDAS</v>
      </c>
      <c r="I280" s="21" t="str">
        <f>VLOOKUP($E280,[1]Productos!A:P,4,FALSE)</f>
        <v>CERVEZAS</v>
      </c>
      <c r="K280" s="1">
        <v>3500</v>
      </c>
      <c r="L280" s="1">
        <v>7000</v>
      </c>
      <c r="M280" s="21">
        <v>5</v>
      </c>
      <c r="N280" s="21" t="e">
        <f>VLOOKUP(M280,[1]!tbl_empleados[#Data],4,0)&amp;" "&amp;VLOOKUP(M280,[1]!tbl_empleados[#Data],5,0)</f>
        <v>#REF!</v>
      </c>
      <c r="O280">
        <f t="shared" si="24"/>
        <v>2024</v>
      </c>
      <c r="P280" t="str">
        <f t="shared" si="25"/>
        <v>abril</v>
      </c>
    </row>
    <row r="281" spans="1:16" x14ac:dyDescent="0.3">
      <c r="A281" t="s">
        <v>261</v>
      </c>
      <c r="B281" s="21">
        <v>6</v>
      </c>
      <c r="C281" s="77">
        <v>45394</v>
      </c>
      <c r="D281" s="78">
        <v>0.9458333333333333</v>
      </c>
      <c r="E281" s="21">
        <v>47</v>
      </c>
      <c r="F281">
        <v>1</v>
      </c>
      <c r="G281" t="str">
        <f>VLOOKUP($E281,[1]Productos!A:P,2,FALSE)</f>
        <v>MICHELADA</v>
      </c>
      <c r="H281" s="21" t="str">
        <f>VLOOKUP($E281,[1]Productos!A:P,3,FALSE)</f>
        <v>BEBIDAS</v>
      </c>
      <c r="I281" s="21" t="str">
        <f>VLOOKUP($E281,[1]Productos!A:P,4,FALSE)</f>
        <v>CERVEZAS</v>
      </c>
      <c r="K281" s="1">
        <v>2000</v>
      </c>
      <c r="L281" s="1">
        <v>2000</v>
      </c>
      <c r="M281" s="21">
        <v>5</v>
      </c>
      <c r="N281" s="21" t="e">
        <f>VLOOKUP(M281,[1]!tbl_empleados[#Data],4,0)&amp;" "&amp;VLOOKUP(M281,[1]!tbl_empleados[#Data],5,0)</f>
        <v>#REF!</v>
      </c>
      <c r="O281">
        <f t="shared" si="24"/>
        <v>2024</v>
      </c>
      <c r="P281" t="str">
        <f t="shared" si="25"/>
        <v>abril</v>
      </c>
    </row>
    <row r="282" spans="1:16" x14ac:dyDescent="0.3">
      <c r="A282" t="s">
        <v>261</v>
      </c>
      <c r="B282" s="21">
        <v>6</v>
      </c>
      <c r="C282" s="77">
        <v>45394</v>
      </c>
      <c r="D282" s="78">
        <v>0.9590277777777777</v>
      </c>
      <c r="E282" s="21">
        <v>44</v>
      </c>
      <c r="F282">
        <v>1</v>
      </c>
      <c r="G282" t="str">
        <f>VLOOKUP($E282,[1]Productos!A:P,2,FALSE)</f>
        <v>HEINEKEN</v>
      </c>
      <c r="H282" s="21" t="str">
        <f>VLOOKUP($E282,[1]Productos!A:P,3,FALSE)</f>
        <v>BEBIDAS</v>
      </c>
      <c r="I282" s="21" t="str">
        <f>VLOOKUP($E282,[1]Productos!A:P,4,FALSE)</f>
        <v>CERVEZAS</v>
      </c>
      <c r="K282" s="1">
        <v>4000</v>
      </c>
      <c r="L282" s="1">
        <v>4000</v>
      </c>
      <c r="M282" s="21">
        <v>5</v>
      </c>
      <c r="N282" s="21" t="e">
        <f>VLOOKUP(M282,[1]!tbl_empleados[#Data],4,0)&amp;" "&amp;VLOOKUP(M282,[1]!tbl_empleados[#Data],5,0)</f>
        <v>#REF!</v>
      </c>
      <c r="O282">
        <f t="shared" si="24"/>
        <v>2024</v>
      </c>
      <c r="P282" t="str">
        <f t="shared" si="25"/>
        <v>abril</v>
      </c>
    </row>
    <row r="283" spans="1:16" x14ac:dyDescent="0.3">
      <c r="A283" t="s">
        <v>262</v>
      </c>
      <c r="B283" s="21">
        <v>2</v>
      </c>
      <c r="C283" s="77">
        <v>45394</v>
      </c>
      <c r="D283" s="78">
        <v>0.94652777777777775</v>
      </c>
      <c r="E283" s="21">
        <v>39</v>
      </c>
      <c r="F283">
        <v>1</v>
      </c>
      <c r="G283" t="str">
        <f>VLOOKUP($E283,[1]Productos!A:P,2,FALSE)</f>
        <v>CORONITA</v>
      </c>
      <c r="H283" s="21" t="str">
        <f>VLOOKUP($E283,[1]Productos!A:P,3,FALSE)</f>
        <v>BEBIDAS</v>
      </c>
      <c r="I283" s="21" t="str">
        <f>VLOOKUP($E283,[1]Productos!A:P,4,FALSE)</f>
        <v>CERVEZAS</v>
      </c>
      <c r="K283" s="1">
        <v>4000</v>
      </c>
      <c r="L283" s="1">
        <v>4000</v>
      </c>
      <c r="M283" s="21">
        <v>5</v>
      </c>
      <c r="N283" s="21" t="e">
        <f>VLOOKUP(M283,[1]!tbl_empleados[#Data],4,0)&amp;" "&amp;VLOOKUP(M283,[1]!tbl_empleados[#Data],5,0)</f>
        <v>#REF!</v>
      </c>
      <c r="O283">
        <f t="shared" si="24"/>
        <v>2024</v>
      </c>
      <c r="P283" t="str">
        <f t="shared" si="25"/>
        <v>abril</v>
      </c>
    </row>
    <row r="284" spans="1:16" x14ac:dyDescent="0.3">
      <c r="A284" t="s">
        <v>262</v>
      </c>
      <c r="B284" s="21">
        <v>2</v>
      </c>
      <c r="C284" s="77">
        <v>45394</v>
      </c>
      <c r="D284" s="78">
        <v>0.94652777777777775</v>
      </c>
      <c r="E284" s="21">
        <v>47</v>
      </c>
      <c r="F284">
        <v>1</v>
      </c>
      <c r="G284" t="str">
        <f>VLOOKUP($E284,[1]Productos!A:P,2,FALSE)</f>
        <v>MICHELADA</v>
      </c>
      <c r="H284" s="21" t="str">
        <f>VLOOKUP($E284,[1]Productos!A:P,3,FALSE)</f>
        <v>BEBIDAS</v>
      </c>
      <c r="I284" s="21" t="str">
        <f>VLOOKUP($E284,[1]Productos!A:P,4,FALSE)</f>
        <v>CERVEZAS</v>
      </c>
      <c r="K284" s="1">
        <v>2000</v>
      </c>
      <c r="L284" s="1">
        <v>2000</v>
      </c>
      <c r="M284" s="21">
        <v>5</v>
      </c>
      <c r="N284" s="21" t="e">
        <f>VLOOKUP(M284,[1]!tbl_empleados[#Data],4,0)&amp;" "&amp;VLOOKUP(M284,[1]!tbl_empleados[#Data],5,0)</f>
        <v>#REF!</v>
      </c>
      <c r="O284">
        <f t="shared" si="24"/>
        <v>2024</v>
      </c>
      <c r="P284" t="str">
        <f t="shared" si="25"/>
        <v>abril</v>
      </c>
    </row>
    <row r="285" spans="1:16" x14ac:dyDescent="0.3">
      <c r="A285" t="s">
        <v>262</v>
      </c>
      <c r="B285" s="21">
        <v>2</v>
      </c>
      <c r="C285" s="77">
        <v>45394</v>
      </c>
      <c r="D285" s="78">
        <v>0.9506944444444444</v>
      </c>
      <c r="E285" s="21">
        <v>39</v>
      </c>
      <c r="F285">
        <v>1</v>
      </c>
      <c r="G285" t="str">
        <f>VLOOKUP($E285,[1]Productos!A:P,2,FALSE)</f>
        <v>CORONITA</v>
      </c>
      <c r="H285" s="21" t="str">
        <f>VLOOKUP($E285,[1]Productos!A:P,3,FALSE)</f>
        <v>BEBIDAS</v>
      </c>
      <c r="I285" s="21" t="str">
        <f>VLOOKUP($E285,[1]Productos!A:P,4,FALSE)</f>
        <v>CERVEZAS</v>
      </c>
      <c r="K285" s="1">
        <v>4000</v>
      </c>
      <c r="L285" s="1">
        <v>4000</v>
      </c>
      <c r="M285" s="21">
        <v>5</v>
      </c>
      <c r="N285" s="21" t="e">
        <f>VLOOKUP(M285,[1]!tbl_empleados[#Data],4,0)&amp;" "&amp;VLOOKUP(M285,[1]!tbl_empleados[#Data],5,0)</f>
        <v>#REF!</v>
      </c>
      <c r="O285">
        <f t="shared" si="24"/>
        <v>2024</v>
      </c>
      <c r="P285" t="str">
        <f t="shared" si="25"/>
        <v>abril</v>
      </c>
    </row>
    <row r="286" spans="1:16" x14ac:dyDescent="0.3">
      <c r="A286" t="s">
        <v>262</v>
      </c>
      <c r="B286" s="21">
        <v>2</v>
      </c>
      <c r="C286" s="77">
        <v>45394</v>
      </c>
      <c r="D286" s="78">
        <v>0.96458333333333324</v>
      </c>
      <c r="E286" s="21">
        <v>39</v>
      </c>
      <c r="F286">
        <v>2</v>
      </c>
      <c r="G286" t="str">
        <f>VLOOKUP($E286,[1]Productos!A:P,2,FALSE)</f>
        <v>CORONITA</v>
      </c>
      <c r="H286" s="21" t="str">
        <f>VLOOKUP($E286,[1]Productos!A:P,3,FALSE)</f>
        <v>BEBIDAS</v>
      </c>
      <c r="I286" s="21" t="str">
        <f>VLOOKUP($E286,[1]Productos!A:P,4,FALSE)</f>
        <v>CERVEZAS</v>
      </c>
      <c r="K286" s="1">
        <v>4000</v>
      </c>
      <c r="L286" s="1">
        <v>8000</v>
      </c>
      <c r="M286" s="21">
        <v>5</v>
      </c>
      <c r="N286" s="21" t="e">
        <f>VLOOKUP(M286,[1]!tbl_empleados[#Data],4,0)&amp;" "&amp;VLOOKUP(M286,[1]!tbl_empleados[#Data],5,0)</f>
        <v>#REF!</v>
      </c>
      <c r="O286">
        <f t="shared" si="24"/>
        <v>2024</v>
      </c>
      <c r="P286" t="str">
        <f t="shared" si="25"/>
        <v>abril</v>
      </c>
    </row>
    <row r="287" spans="1:16" x14ac:dyDescent="0.3">
      <c r="A287" t="s">
        <v>262</v>
      </c>
      <c r="B287" s="21">
        <v>2</v>
      </c>
      <c r="C287" s="77">
        <v>45394</v>
      </c>
      <c r="D287" s="78">
        <v>0.96458333333333324</v>
      </c>
      <c r="E287" s="21">
        <v>34</v>
      </c>
      <c r="F287">
        <v>1</v>
      </c>
      <c r="G287" t="str">
        <f>VLOOKUP($E287,[1]Productos!A:P,2,FALSE)</f>
        <v>SUERO ELECTROLIT NARANJA-MANDARINA</v>
      </c>
      <c r="H287" s="21" t="str">
        <f>VLOOKUP($E287,[1]Productos!A:P,3,FALSE)</f>
        <v>BEBIDAS</v>
      </c>
      <c r="I287" s="21" t="str">
        <f>VLOOKUP($E287,[1]Productos!A:P,4,FALSE)</f>
        <v>OTROS</v>
      </c>
      <c r="K287" s="1">
        <v>10000</v>
      </c>
      <c r="L287" s="1">
        <v>10000</v>
      </c>
      <c r="M287" s="21">
        <v>5</v>
      </c>
      <c r="N287" s="21" t="e">
        <f>VLOOKUP(M287,[1]!tbl_empleados[#Data],4,0)&amp;" "&amp;VLOOKUP(M287,[1]!tbl_empleados[#Data],5,0)</f>
        <v>#REF!</v>
      </c>
      <c r="O287">
        <f t="shared" si="24"/>
        <v>2024</v>
      </c>
      <c r="P287" t="str">
        <f t="shared" si="25"/>
        <v>abril</v>
      </c>
    </row>
    <row r="288" spans="1:16" x14ac:dyDescent="0.3">
      <c r="A288" t="s">
        <v>262</v>
      </c>
      <c r="B288" s="21">
        <v>2</v>
      </c>
      <c r="C288" s="77">
        <v>45394</v>
      </c>
      <c r="D288" s="78">
        <v>0.9770833333333333</v>
      </c>
      <c r="E288" s="21">
        <v>39</v>
      </c>
      <c r="F288">
        <v>1</v>
      </c>
      <c r="G288" t="str">
        <f>VLOOKUP($E288,[1]Productos!A:P,2,FALSE)</f>
        <v>CORONITA</v>
      </c>
      <c r="H288" s="21" t="str">
        <f>VLOOKUP($E288,[1]Productos!A:P,3,FALSE)</f>
        <v>BEBIDAS</v>
      </c>
      <c r="I288" s="21" t="str">
        <f>VLOOKUP($E288,[1]Productos!A:P,4,FALSE)</f>
        <v>CERVEZAS</v>
      </c>
      <c r="K288" s="1">
        <v>4000</v>
      </c>
      <c r="L288" s="1">
        <v>4000</v>
      </c>
      <c r="M288" s="21">
        <v>5</v>
      </c>
      <c r="N288" s="21" t="e">
        <f>VLOOKUP(M288,[1]!tbl_empleados[#Data],4,0)&amp;" "&amp;VLOOKUP(M288,[1]!tbl_empleados[#Data],5,0)</f>
        <v>#REF!</v>
      </c>
      <c r="O288">
        <f t="shared" si="24"/>
        <v>2024</v>
      </c>
      <c r="P288" t="str">
        <f t="shared" si="25"/>
        <v>abril</v>
      </c>
    </row>
    <row r="289" spans="1:16" x14ac:dyDescent="0.3">
      <c r="A289" t="s">
        <v>262</v>
      </c>
      <c r="B289" s="21">
        <v>2</v>
      </c>
      <c r="C289" s="77">
        <v>45394</v>
      </c>
      <c r="D289" s="78">
        <v>0.9770833333333333</v>
      </c>
      <c r="E289" s="21">
        <v>39</v>
      </c>
      <c r="F289">
        <v>1</v>
      </c>
      <c r="G289" t="str">
        <f>VLOOKUP($E289,[1]Productos!A:P,2,FALSE)</f>
        <v>CORONITA</v>
      </c>
      <c r="H289" s="21" t="str">
        <f>VLOOKUP($E289,[1]Productos!A:P,3,FALSE)</f>
        <v>BEBIDAS</v>
      </c>
      <c r="I289" s="21" t="str">
        <f>VLOOKUP($E289,[1]Productos!A:P,4,FALSE)</f>
        <v>CERVEZAS</v>
      </c>
      <c r="K289" s="1">
        <v>4000</v>
      </c>
      <c r="L289" s="1">
        <v>4000</v>
      </c>
      <c r="M289" s="21">
        <v>5</v>
      </c>
      <c r="N289" s="21" t="e">
        <f>VLOOKUP(M289,[1]!tbl_empleados[#Data],4,0)&amp;" "&amp;VLOOKUP(M289,[1]!tbl_empleados[#Data],5,0)</f>
        <v>#REF!</v>
      </c>
      <c r="O289">
        <f t="shared" si="24"/>
        <v>2024</v>
      </c>
      <c r="P289" t="str">
        <f t="shared" si="25"/>
        <v>abril</v>
      </c>
    </row>
    <row r="290" spans="1:16" x14ac:dyDescent="0.3">
      <c r="A290" t="s">
        <v>262</v>
      </c>
      <c r="B290" s="21">
        <v>2</v>
      </c>
      <c r="C290" s="77">
        <v>45395</v>
      </c>
      <c r="D290" s="78">
        <v>2.7777777777777779E-3</v>
      </c>
      <c r="E290" s="21">
        <v>39</v>
      </c>
      <c r="F290">
        <v>1</v>
      </c>
      <c r="G290" t="str">
        <f>VLOOKUP($E290,[1]Productos!A:P,2,FALSE)</f>
        <v>CORONITA</v>
      </c>
      <c r="H290" s="21" t="str">
        <f>VLOOKUP($E290,[1]Productos!A:P,3,FALSE)</f>
        <v>BEBIDAS</v>
      </c>
      <c r="I290" s="21" t="str">
        <f>VLOOKUP($E290,[1]Productos!A:P,4,FALSE)</f>
        <v>CERVEZAS</v>
      </c>
      <c r="K290" s="1">
        <v>4000</v>
      </c>
      <c r="L290" s="1">
        <v>4000</v>
      </c>
      <c r="M290" s="21">
        <v>5</v>
      </c>
      <c r="N290" s="21" t="e">
        <f>VLOOKUP(M290,[1]!tbl_empleados[#Data],4,0)&amp;" "&amp;VLOOKUP(M290,[1]!tbl_empleados[#Data],5,0)</f>
        <v>#REF!</v>
      </c>
      <c r="O290">
        <f t="shared" si="24"/>
        <v>2024</v>
      </c>
      <c r="P290" t="str">
        <f t="shared" si="25"/>
        <v>abril</v>
      </c>
    </row>
    <row r="291" spans="1:16" x14ac:dyDescent="0.3">
      <c r="A291" t="s">
        <v>263</v>
      </c>
      <c r="B291" s="21">
        <v>4</v>
      </c>
      <c r="C291" s="77">
        <v>45394</v>
      </c>
      <c r="D291" s="78">
        <v>0.97916666666666663</v>
      </c>
      <c r="E291" s="21">
        <v>39</v>
      </c>
      <c r="F291">
        <v>1</v>
      </c>
      <c r="G291" t="str">
        <f>VLOOKUP($E291,[1]Productos!A:P,2,FALSE)</f>
        <v>CORONITA</v>
      </c>
      <c r="H291" s="21" t="str">
        <f>VLOOKUP($E291,[1]Productos!A:P,3,FALSE)</f>
        <v>BEBIDAS</v>
      </c>
      <c r="I291" s="21" t="str">
        <f>VLOOKUP($E291,[1]Productos!A:P,4,FALSE)</f>
        <v>CERVEZAS</v>
      </c>
      <c r="K291" s="1">
        <v>4000</v>
      </c>
      <c r="L291" s="1">
        <v>4000</v>
      </c>
      <c r="M291" s="21">
        <v>5</v>
      </c>
      <c r="N291" s="21" t="e">
        <f>VLOOKUP(M291,[1]!tbl_empleados[#Data],4,0)&amp;" "&amp;VLOOKUP(M291,[1]!tbl_empleados[#Data],5,0)</f>
        <v>#REF!</v>
      </c>
      <c r="O291">
        <f t="shared" si="24"/>
        <v>2024</v>
      </c>
      <c r="P291" t="str">
        <f t="shared" si="25"/>
        <v>abril</v>
      </c>
    </row>
    <row r="292" spans="1:16" x14ac:dyDescent="0.3">
      <c r="A292" t="s">
        <v>263</v>
      </c>
      <c r="B292" s="21">
        <v>4</v>
      </c>
      <c r="C292" s="77">
        <v>45394</v>
      </c>
      <c r="D292" s="78">
        <v>0.97986111111111107</v>
      </c>
      <c r="E292" s="21">
        <v>13</v>
      </c>
      <c r="F292">
        <v>1</v>
      </c>
      <c r="G292" t="str">
        <f>VLOOKUP($E292,[1]Productos!A:P,2,FALSE)</f>
        <v>BLUE HAWAII</v>
      </c>
      <c r="H292" s="21" t="str">
        <f>VLOOKUP($E292,[1]Productos!A:P,3,FALSE)</f>
        <v>BEBIDAS</v>
      </c>
      <c r="I292" s="21" t="str">
        <f>VLOOKUP($E292,[1]Productos!A:P,4,FALSE)</f>
        <v>CÓCTELES</v>
      </c>
      <c r="K292" s="1">
        <v>17000</v>
      </c>
      <c r="L292" s="1">
        <v>17000</v>
      </c>
      <c r="M292" s="21">
        <v>5</v>
      </c>
      <c r="N292" s="21" t="e">
        <f>VLOOKUP(M292,[1]!tbl_empleados[#Data],4,0)&amp;" "&amp;VLOOKUP(M292,[1]!tbl_empleados[#Data],5,0)</f>
        <v>#REF!</v>
      </c>
      <c r="O292">
        <f t="shared" si="24"/>
        <v>2024</v>
      </c>
      <c r="P292" t="str">
        <f t="shared" si="25"/>
        <v>abril</v>
      </c>
    </row>
    <row r="293" spans="1:16" x14ac:dyDescent="0.3">
      <c r="A293" t="s">
        <v>263</v>
      </c>
      <c r="B293" s="21">
        <v>4</v>
      </c>
      <c r="C293" s="77">
        <v>45394</v>
      </c>
      <c r="D293" s="78">
        <v>0.98055555555555562</v>
      </c>
      <c r="E293" s="21">
        <v>38</v>
      </c>
      <c r="F293">
        <v>1</v>
      </c>
      <c r="G293" t="str">
        <f>VLOOKUP($E293,[1]Productos!A:P,2,FALSE)</f>
        <v>COSTEÑITA</v>
      </c>
      <c r="H293" s="21" t="str">
        <f>VLOOKUP($E293,[1]Productos!A:P,3,FALSE)</f>
        <v>BEBIDAS</v>
      </c>
      <c r="I293" s="21" t="str">
        <f>VLOOKUP($E293,[1]Productos!A:P,4,FALSE)</f>
        <v>CERVEZAS</v>
      </c>
      <c r="K293" s="1">
        <v>3000</v>
      </c>
      <c r="L293" s="1">
        <v>3000</v>
      </c>
      <c r="M293" s="21">
        <v>5</v>
      </c>
      <c r="N293" s="21" t="e">
        <f>VLOOKUP(M293,[1]!tbl_empleados[#Data],4,0)&amp;" "&amp;VLOOKUP(M293,[1]!tbl_empleados[#Data],5,0)</f>
        <v>#REF!</v>
      </c>
      <c r="O293">
        <f t="shared" si="24"/>
        <v>2024</v>
      </c>
      <c r="P293" t="str">
        <f t="shared" si="25"/>
        <v>abril</v>
      </c>
    </row>
    <row r="294" spans="1:16" x14ac:dyDescent="0.3">
      <c r="A294" t="s">
        <v>263</v>
      </c>
      <c r="B294" s="21">
        <v>4</v>
      </c>
      <c r="C294" s="77">
        <v>45394</v>
      </c>
      <c r="D294" s="78">
        <v>0.98125000000000007</v>
      </c>
      <c r="E294" s="21">
        <v>18</v>
      </c>
      <c r="F294">
        <v>1</v>
      </c>
      <c r="G294" t="str">
        <f>VLOOKUP($E294,[1]Productos!A:P,2,FALSE)</f>
        <v>COROZO</v>
      </c>
      <c r="H294" s="21" t="str">
        <f>VLOOKUP($E294,[1]Productos!A:P,3,FALSE)</f>
        <v>BEBIDAS</v>
      </c>
      <c r="I294" s="21" t="str">
        <f>VLOOKUP($E294,[1]Productos!A:P,4,FALSE)</f>
        <v>SODAS SABORIZADAS</v>
      </c>
      <c r="K294" s="1">
        <v>12000</v>
      </c>
      <c r="L294" s="1">
        <v>12000</v>
      </c>
      <c r="M294" s="21">
        <v>5</v>
      </c>
      <c r="N294" s="21" t="e">
        <f>VLOOKUP(M294,[1]!tbl_empleados[#Data],4,0)&amp;" "&amp;VLOOKUP(M294,[1]!tbl_empleados[#Data],5,0)</f>
        <v>#REF!</v>
      </c>
      <c r="O294">
        <f t="shared" si="24"/>
        <v>2024</v>
      </c>
      <c r="P294" t="str">
        <f t="shared" si="25"/>
        <v>abril</v>
      </c>
    </row>
    <row r="295" spans="1:16" x14ac:dyDescent="0.3">
      <c r="A295" t="s">
        <v>263</v>
      </c>
      <c r="B295" s="21">
        <v>4</v>
      </c>
      <c r="C295" s="77">
        <v>45394</v>
      </c>
      <c r="D295" s="78">
        <v>0.99236111111111114</v>
      </c>
      <c r="E295" s="21">
        <v>39</v>
      </c>
      <c r="F295">
        <v>1</v>
      </c>
      <c r="G295" t="str">
        <f>VLOOKUP($E295,[1]Productos!A:P,2,FALSE)</f>
        <v>CORONITA</v>
      </c>
      <c r="H295" s="21" t="str">
        <f>VLOOKUP($E295,[1]Productos!A:P,3,FALSE)</f>
        <v>BEBIDAS</v>
      </c>
      <c r="I295" s="21" t="str">
        <f>VLOOKUP($E295,[1]Productos!A:P,4,FALSE)</f>
        <v>CERVEZAS</v>
      </c>
      <c r="K295" s="1">
        <v>4000</v>
      </c>
      <c r="L295" s="1">
        <v>4000</v>
      </c>
      <c r="M295" s="21">
        <v>5</v>
      </c>
      <c r="N295" s="21" t="e">
        <f>VLOOKUP(M295,[1]!tbl_empleados[#Data],4,0)&amp;" "&amp;VLOOKUP(M295,[1]!tbl_empleados[#Data],5,0)</f>
        <v>#REF!</v>
      </c>
      <c r="O295">
        <f t="shared" ref="O295:O299" si="26">YEAR(C295)</f>
        <v>2024</v>
      </c>
      <c r="P295" t="str">
        <f t="shared" ref="P295:P299" si="27">TEXT((C295),"mmmm")</f>
        <v>abril</v>
      </c>
    </row>
    <row r="296" spans="1:16" x14ac:dyDescent="0.3">
      <c r="A296" t="s">
        <v>263</v>
      </c>
      <c r="B296" s="21">
        <v>4</v>
      </c>
      <c r="C296" s="77">
        <v>45394</v>
      </c>
      <c r="D296" s="78">
        <v>0.99652777777777779</v>
      </c>
      <c r="E296" s="21">
        <v>39</v>
      </c>
      <c r="F296">
        <v>1</v>
      </c>
      <c r="G296" t="str">
        <f>VLOOKUP($E296,[1]Productos!A:P,2,FALSE)</f>
        <v>CORONITA</v>
      </c>
      <c r="H296" s="21" t="str">
        <f>VLOOKUP($E296,[1]Productos!A:P,3,FALSE)</f>
        <v>BEBIDAS</v>
      </c>
      <c r="I296" s="21" t="str">
        <f>VLOOKUP($E296,[1]Productos!A:P,4,FALSE)</f>
        <v>CERVEZAS</v>
      </c>
      <c r="K296" s="1">
        <v>4000</v>
      </c>
      <c r="L296" s="1">
        <v>4000</v>
      </c>
      <c r="M296" s="21">
        <v>5</v>
      </c>
      <c r="N296" s="21" t="e">
        <f>VLOOKUP(M296,[1]!tbl_empleados[#Data],4,0)&amp;" "&amp;VLOOKUP(M296,[1]!tbl_empleados[#Data],5,0)</f>
        <v>#REF!</v>
      </c>
      <c r="O296">
        <f t="shared" si="26"/>
        <v>2024</v>
      </c>
      <c r="P296" t="str">
        <f t="shared" si="27"/>
        <v>abril</v>
      </c>
    </row>
    <row r="297" spans="1:16" x14ac:dyDescent="0.3">
      <c r="A297" t="s">
        <v>263</v>
      </c>
      <c r="B297" s="21">
        <v>4</v>
      </c>
      <c r="C297" s="77">
        <v>45394</v>
      </c>
      <c r="D297" s="78">
        <v>0.99652777777777779</v>
      </c>
      <c r="E297" s="21">
        <v>13</v>
      </c>
      <c r="F297">
        <v>2</v>
      </c>
      <c r="G297" t="str">
        <f>VLOOKUP($E297,[1]Productos!A:P,2,FALSE)</f>
        <v>BLUE HAWAII</v>
      </c>
      <c r="H297" s="21" t="str">
        <f>VLOOKUP($E297,[1]Productos!A:P,3,FALSE)</f>
        <v>BEBIDAS</v>
      </c>
      <c r="I297" s="21" t="str">
        <f>VLOOKUP($E297,[1]Productos!A:P,4,FALSE)</f>
        <v>CÓCTELES</v>
      </c>
      <c r="K297" s="1">
        <v>17000</v>
      </c>
      <c r="L297" s="1">
        <v>34000</v>
      </c>
      <c r="M297" s="21">
        <v>5</v>
      </c>
      <c r="N297" s="21" t="e">
        <f>VLOOKUP(M297,[1]!tbl_empleados[#Data],4,0)&amp;" "&amp;VLOOKUP(M297,[1]!tbl_empleados[#Data],5,0)</f>
        <v>#REF!</v>
      </c>
      <c r="O297">
        <f t="shared" si="26"/>
        <v>2024</v>
      </c>
      <c r="P297" t="str">
        <f t="shared" si="27"/>
        <v>abril</v>
      </c>
    </row>
    <row r="298" spans="1:16" x14ac:dyDescent="0.3">
      <c r="A298" t="s">
        <v>263</v>
      </c>
      <c r="B298" s="21">
        <v>4</v>
      </c>
      <c r="C298" s="77">
        <v>45394</v>
      </c>
      <c r="D298" s="78">
        <v>0.99652777777777779</v>
      </c>
      <c r="E298" s="21">
        <v>38</v>
      </c>
      <c r="F298">
        <v>1</v>
      </c>
      <c r="G298" t="str">
        <f>VLOOKUP($E298,[1]Productos!A:P,2,FALSE)</f>
        <v>COSTEÑITA</v>
      </c>
      <c r="H298" s="21" t="str">
        <f>VLOOKUP($E298,[1]Productos!A:P,3,FALSE)</f>
        <v>BEBIDAS</v>
      </c>
      <c r="I298" s="21" t="str">
        <f>VLOOKUP($E298,[1]Productos!A:P,4,FALSE)</f>
        <v>CERVEZAS</v>
      </c>
      <c r="K298" s="1">
        <v>3000</v>
      </c>
      <c r="L298" s="1">
        <v>3000</v>
      </c>
      <c r="M298" s="21">
        <v>5</v>
      </c>
      <c r="N298" s="21" t="e">
        <f>VLOOKUP(M298,[1]!tbl_empleados[#Data],4,0)&amp;" "&amp;VLOOKUP(M298,[1]!tbl_empleados[#Data],5,0)</f>
        <v>#REF!</v>
      </c>
      <c r="O298">
        <f t="shared" si="26"/>
        <v>2024</v>
      </c>
      <c r="P298" t="str">
        <f t="shared" si="27"/>
        <v>abril</v>
      </c>
    </row>
    <row r="299" spans="1:16" x14ac:dyDescent="0.3">
      <c r="A299" t="s">
        <v>263</v>
      </c>
      <c r="B299" s="21">
        <v>4</v>
      </c>
      <c r="C299" s="77">
        <v>45395</v>
      </c>
      <c r="D299" s="78">
        <v>1.1805555555555555E-2</v>
      </c>
      <c r="E299" s="21">
        <v>39</v>
      </c>
      <c r="F299">
        <v>1</v>
      </c>
      <c r="G299" t="str">
        <f>VLOOKUP($E299,[1]Productos!A:P,2,FALSE)</f>
        <v>CORONITA</v>
      </c>
      <c r="H299" s="21" t="str">
        <f>VLOOKUP($E299,[1]Productos!A:P,3,FALSE)</f>
        <v>BEBIDAS</v>
      </c>
      <c r="I299" s="21" t="str">
        <f>VLOOKUP($E299,[1]Productos!A:P,4,FALSE)</f>
        <v>CERVEZAS</v>
      </c>
      <c r="K299" s="1">
        <v>4000</v>
      </c>
      <c r="L299" s="1">
        <v>4000</v>
      </c>
      <c r="M299" s="21">
        <v>5</v>
      </c>
      <c r="N299" s="21" t="e">
        <f>VLOOKUP(M299,[1]!tbl_empleados[#Data],4,0)&amp;" "&amp;VLOOKUP(M299,[1]!tbl_empleados[#Data],5,0)</f>
        <v>#REF!</v>
      </c>
      <c r="O299">
        <f t="shared" si="26"/>
        <v>2024</v>
      </c>
      <c r="P299" t="str">
        <f t="shared" si="27"/>
        <v>abril</v>
      </c>
    </row>
    <row r="300" spans="1:16" x14ac:dyDescent="0.3">
      <c r="A300" t="s">
        <v>264</v>
      </c>
      <c r="B300" s="21">
        <v>17</v>
      </c>
      <c r="C300" s="77">
        <v>45395</v>
      </c>
      <c r="D300" s="78">
        <v>2.2222222222222223E-2</v>
      </c>
      <c r="E300" s="21">
        <v>38</v>
      </c>
      <c r="F300">
        <v>1</v>
      </c>
      <c r="G300" t="str">
        <f>VLOOKUP($E300,[1]Productos!A:P,2,FALSE)</f>
        <v>COSTEÑITA</v>
      </c>
      <c r="H300" s="21" t="str">
        <f>VLOOKUP($E300,[1]Productos!A:P,3,FALSE)</f>
        <v>BEBIDAS</v>
      </c>
      <c r="I300" s="21" t="str">
        <f>VLOOKUP($E300,[1]Productos!A:P,4,FALSE)</f>
        <v>CERVEZAS</v>
      </c>
      <c r="K300" s="1">
        <v>3000</v>
      </c>
      <c r="L300" s="1">
        <v>3000</v>
      </c>
      <c r="M300" s="21">
        <v>5</v>
      </c>
      <c r="N300" s="21" t="e">
        <f>VLOOKUP(M300,[1]!tbl_empleados[#Data],4,0)&amp;" "&amp;VLOOKUP(M300,[1]!tbl_empleados[#Data],5,0)</f>
        <v>#REF!</v>
      </c>
      <c r="O300">
        <f>YEAR(C300)</f>
        <v>2024</v>
      </c>
      <c r="P300" t="str">
        <f>TEXT((C300),"mmmm")</f>
        <v>abril</v>
      </c>
    </row>
    <row r="301" spans="1:16" x14ac:dyDescent="0.3">
      <c r="A301" t="s">
        <v>265</v>
      </c>
      <c r="B301" s="21">
        <v>17</v>
      </c>
      <c r="C301" s="77">
        <v>45395</v>
      </c>
      <c r="D301" s="78">
        <v>0.74930555555555556</v>
      </c>
      <c r="E301" s="21">
        <v>38</v>
      </c>
      <c r="F301">
        <v>1</v>
      </c>
      <c r="G301" t="str">
        <f>VLOOKUP($E301,[1]Productos!A:P,2,FALSE)</f>
        <v>COSTEÑITA</v>
      </c>
      <c r="H301" s="21" t="str">
        <f>VLOOKUP($E301,[1]Productos!A:P,3,FALSE)</f>
        <v>BEBIDAS</v>
      </c>
      <c r="I301" s="21" t="str">
        <f>VLOOKUP($E301,[1]Productos!A:P,4,FALSE)</f>
        <v>CERVEZAS</v>
      </c>
      <c r="K301" s="1">
        <v>3000</v>
      </c>
      <c r="L301" s="1">
        <v>3000</v>
      </c>
      <c r="M301" s="21">
        <v>5</v>
      </c>
      <c r="N301" s="21" t="e">
        <f>VLOOKUP(M301,[1]!tbl_empleados[#Data],4,0)&amp;" "&amp;VLOOKUP(M301,[1]!tbl_empleados[#Data],5,0)</f>
        <v>#REF!</v>
      </c>
      <c r="O301">
        <f t="shared" ref="O301" si="28">YEAR(C301)</f>
        <v>2024</v>
      </c>
      <c r="P301" t="str">
        <f t="shared" ref="P301" si="29">TEXT((C301),"mmmm")</f>
        <v>abril</v>
      </c>
    </row>
    <row r="302" spans="1:16" x14ac:dyDescent="0.3">
      <c r="A302" t="s">
        <v>266</v>
      </c>
      <c r="B302" s="21">
        <v>9</v>
      </c>
      <c r="C302" s="77">
        <v>45395</v>
      </c>
      <c r="D302" s="78">
        <v>0.75694444444444453</v>
      </c>
      <c r="E302" s="21">
        <v>15</v>
      </c>
      <c r="F302">
        <v>1</v>
      </c>
      <c r="G302" t="str">
        <f>VLOOKUP($E302,[1]Productos!A:P,2,FALSE)</f>
        <v>MARACUYÁ</v>
      </c>
      <c r="H302" s="21" t="str">
        <f>VLOOKUP($E302,[1]Productos!A:P,3,FALSE)</f>
        <v>BEBIDAS</v>
      </c>
      <c r="I302" s="21" t="str">
        <f>VLOOKUP($E302,[1]Productos!A:P,4,FALSE)</f>
        <v>SODAS SABORIZADAS</v>
      </c>
      <c r="K302" s="1">
        <v>12000</v>
      </c>
      <c r="L302" s="1">
        <v>12000</v>
      </c>
      <c r="M302" s="21">
        <v>5</v>
      </c>
      <c r="N302" s="21" t="e">
        <f>VLOOKUP(M302,[1]!tbl_empleados[#Data],4,0)&amp;" "&amp;VLOOKUP(M302,[1]!tbl_empleados[#Data],5,0)</f>
        <v>#REF!</v>
      </c>
      <c r="O302">
        <f>YEAR(C302)</f>
        <v>2024</v>
      </c>
      <c r="P302" t="str">
        <f>TEXT((C302),"mmmm")</f>
        <v>abril</v>
      </c>
    </row>
    <row r="303" spans="1:16" x14ac:dyDescent="0.3">
      <c r="A303" t="s">
        <v>267</v>
      </c>
      <c r="B303" s="21">
        <v>9</v>
      </c>
      <c r="C303" s="77">
        <v>45395</v>
      </c>
      <c r="D303" s="78">
        <v>0.89930555555555547</v>
      </c>
      <c r="E303" s="21">
        <v>4</v>
      </c>
      <c r="F303">
        <v>1</v>
      </c>
      <c r="G303" t="str">
        <f>VLOOKUP($E303,[1]Productos!A:P,2,FALSE)</f>
        <v>MARGARITA MARACUYA</v>
      </c>
      <c r="H303" s="21" t="str">
        <f>VLOOKUP($E303,[1]Productos!A:P,3,FALSE)</f>
        <v>BEBIDAS</v>
      </c>
      <c r="I303" s="21" t="str">
        <f>VLOOKUP($E303,[1]Productos!A:P,4,FALSE)</f>
        <v>CÓCTELES</v>
      </c>
      <c r="K303" s="1">
        <v>16000</v>
      </c>
      <c r="L303" s="1">
        <v>16000</v>
      </c>
      <c r="M303" s="21">
        <v>5</v>
      </c>
      <c r="N303" s="21" t="e">
        <f>VLOOKUP(M303,[1]!tbl_empleados[#Data],4,0)&amp;" "&amp;VLOOKUP(M303,[1]!tbl_empleados[#Data],5,0)</f>
        <v>#REF!</v>
      </c>
      <c r="O303">
        <f t="shared" ref="O303:O310" si="30">YEAR(C303)</f>
        <v>2024</v>
      </c>
      <c r="P303" t="str">
        <f t="shared" ref="P303:P310" si="31">TEXT((C303),"mmmm")</f>
        <v>abril</v>
      </c>
    </row>
    <row r="304" spans="1:16" x14ac:dyDescent="0.3">
      <c r="A304" t="s">
        <v>267</v>
      </c>
      <c r="B304" s="21">
        <v>9</v>
      </c>
      <c r="C304" s="77">
        <v>45395</v>
      </c>
      <c r="D304" s="78">
        <v>0.91180555555555554</v>
      </c>
      <c r="E304" s="21">
        <v>13</v>
      </c>
      <c r="F304">
        <v>1</v>
      </c>
      <c r="G304" t="str">
        <f>VLOOKUP($E304,[1]Productos!A:P,2,FALSE)</f>
        <v>BLUE HAWAII</v>
      </c>
      <c r="H304" s="21" t="str">
        <f>VLOOKUP($E304,[1]Productos!A:P,3,FALSE)</f>
        <v>BEBIDAS</v>
      </c>
      <c r="I304" s="21" t="str">
        <f>VLOOKUP($E304,[1]Productos!A:P,4,FALSE)</f>
        <v>CÓCTELES</v>
      </c>
      <c r="K304" s="1">
        <v>17000</v>
      </c>
      <c r="L304" s="1">
        <v>17000</v>
      </c>
      <c r="M304" s="21">
        <v>5</v>
      </c>
      <c r="N304" s="21" t="e">
        <f>VLOOKUP(M304,[1]!tbl_empleados[#Data],4,0)&amp;" "&amp;VLOOKUP(M304,[1]!tbl_empleados[#Data],5,0)</f>
        <v>#REF!</v>
      </c>
      <c r="O304">
        <f t="shared" si="30"/>
        <v>2024</v>
      </c>
      <c r="P304" t="str">
        <f t="shared" si="31"/>
        <v>abril</v>
      </c>
    </row>
    <row r="305" spans="1:16" x14ac:dyDescent="0.3">
      <c r="A305" t="s">
        <v>268</v>
      </c>
      <c r="B305" s="21">
        <v>2</v>
      </c>
      <c r="C305" s="77">
        <v>45395</v>
      </c>
      <c r="D305" s="78">
        <v>0.89097222222222217</v>
      </c>
      <c r="E305" s="21">
        <v>39</v>
      </c>
      <c r="F305">
        <v>1</v>
      </c>
      <c r="G305" t="str">
        <f>VLOOKUP($E305,[1]Productos!A:P,2,FALSE)</f>
        <v>CORONITA</v>
      </c>
      <c r="H305" s="21" t="str">
        <f>VLOOKUP($E305,[1]Productos!A:P,3,FALSE)</f>
        <v>BEBIDAS</v>
      </c>
      <c r="I305" s="21" t="str">
        <f>VLOOKUP($E305,[1]Productos!A:P,4,FALSE)</f>
        <v>CERVEZAS</v>
      </c>
      <c r="K305" s="1">
        <v>4000</v>
      </c>
      <c r="L305" s="1">
        <v>4000</v>
      </c>
      <c r="M305" s="21">
        <v>5</v>
      </c>
      <c r="N305" s="21" t="e">
        <f>VLOOKUP(M305,[1]!tbl_empleados[#Data],4,0)&amp;" "&amp;VLOOKUP(M305,[1]!tbl_empleados[#Data],5,0)</f>
        <v>#REF!</v>
      </c>
      <c r="O305">
        <f t="shared" si="30"/>
        <v>2024</v>
      </c>
      <c r="P305" t="str">
        <f t="shared" si="31"/>
        <v>abril</v>
      </c>
    </row>
    <row r="306" spans="1:16" x14ac:dyDescent="0.3">
      <c r="A306" t="s">
        <v>268</v>
      </c>
      <c r="B306" s="21">
        <v>2</v>
      </c>
      <c r="C306" s="77">
        <v>45395</v>
      </c>
      <c r="D306" s="78">
        <v>0.90277777777777779</v>
      </c>
      <c r="E306" s="21">
        <v>39</v>
      </c>
      <c r="F306">
        <v>1</v>
      </c>
      <c r="G306" t="str">
        <f>VLOOKUP($E306,[1]Productos!A:P,2,FALSE)</f>
        <v>CORONITA</v>
      </c>
      <c r="H306" s="21" t="str">
        <f>VLOOKUP($E306,[1]Productos!A:P,3,FALSE)</f>
        <v>BEBIDAS</v>
      </c>
      <c r="I306" s="21" t="str">
        <f>VLOOKUP($E306,[1]Productos!A:P,4,FALSE)</f>
        <v>CERVEZAS</v>
      </c>
      <c r="K306" s="1">
        <v>4000</v>
      </c>
      <c r="L306" s="1">
        <v>4000</v>
      </c>
      <c r="M306" s="21">
        <v>5</v>
      </c>
      <c r="N306" s="21" t="e">
        <f>VLOOKUP(M306,[1]!tbl_empleados[#Data],4,0)&amp;" "&amp;VLOOKUP(M306,[1]!tbl_empleados[#Data],5,0)</f>
        <v>#REF!</v>
      </c>
      <c r="O306">
        <f t="shared" si="30"/>
        <v>2024</v>
      </c>
      <c r="P306" t="str">
        <f t="shared" si="31"/>
        <v>abril</v>
      </c>
    </row>
    <row r="307" spans="1:16" x14ac:dyDescent="0.3">
      <c r="A307" t="s">
        <v>268</v>
      </c>
      <c r="B307" s="21">
        <v>2</v>
      </c>
      <c r="C307" s="77">
        <v>45395</v>
      </c>
      <c r="D307" s="78">
        <v>0.90833333333333333</v>
      </c>
      <c r="E307" s="21">
        <v>39</v>
      </c>
      <c r="F307">
        <v>1</v>
      </c>
      <c r="G307" t="str">
        <f>VLOOKUP($E307,[1]Productos!A:P,2,FALSE)</f>
        <v>CORONITA</v>
      </c>
      <c r="H307" s="21" t="str">
        <f>VLOOKUP($E307,[1]Productos!A:P,3,FALSE)</f>
        <v>BEBIDAS</v>
      </c>
      <c r="I307" s="21" t="str">
        <f>VLOOKUP($E307,[1]Productos!A:P,4,FALSE)</f>
        <v>CERVEZAS</v>
      </c>
      <c r="K307" s="1">
        <v>4000</v>
      </c>
      <c r="L307" s="1">
        <v>4000</v>
      </c>
      <c r="M307" s="21">
        <v>5</v>
      </c>
      <c r="N307" s="21" t="e">
        <f>VLOOKUP(M307,[1]!tbl_empleados[#Data],4,0)&amp;" "&amp;VLOOKUP(M307,[1]!tbl_empleados[#Data],5,0)</f>
        <v>#REF!</v>
      </c>
      <c r="O307">
        <f t="shared" si="30"/>
        <v>2024</v>
      </c>
      <c r="P307" t="str">
        <f t="shared" si="31"/>
        <v>abril</v>
      </c>
    </row>
    <row r="308" spans="1:16" x14ac:dyDescent="0.3">
      <c r="A308" t="s">
        <v>269</v>
      </c>
      <c r="B308" s="21">
        <v>9</v>
      </c>
      <c r="C308" s="77">
        <v>45395</v>
      </c>
      <c r="D308" s="78">
        <v>0.91249999999999998</v>
      </c>
      <c r="E308" s="21">
        <v>10</v>
      </c>
      <c r="F308">
        <v>1</v>
      </c>
      <c r="G308" t="str">
        <f>VLOOKUP($E308,[1]Productos!A:P,2,FALSE)</f>
        <v>BLUE LAGOON</v>
      </c>
      <c r="H308" s="21" t="str">
        <f>VLOOKUP($E308,[1]Productos!A:P,3,FALSE)</f>
        <v>BEBIDAS</v>
      </c>
      <c r="I308" s="21" t="str">
        <f>VLOOKUP($E308,[1]Productos!A:P,4,FALSE)</f>
        <v>CÓCTELES</v>
      </c>
      <c r="K308" s="1">
        <v>17000</v>
      </c>
      <c r="L308" s="1">
        <v>17000</v>
      </c>
      <c r="M308" s="21">
        <v>5</v>
      </c>
      <c r="N308" s="21" t="e">
        <f>VLOOKUP(M308,[1]!tbl_empleados[#Data],4,0)&amp;" "&amp;VLOOKUP(M308,[1]!tbl_empleados[#Data],5,0)</f>
        <v>#REF!</v>
      </c>
      <c r="O308">
        <f t="shared" si="30"/>
        <v>2024</v>
      </c>
      <c r="P308" t="str">
        <f t="shared" si="31"/>
        <v>abril</v>
      </c>
    </row>
    <row r="309" spans="1:16" x14ac:dyDescent="0.3">
      <c r="A309" t="s">
        <v>270</v>
      </c>
      <c r="B309" s="21">
        <v>17</v>
      </c>
      <c r="C309" s="77">
        <v>45395</v>
      </c>
      <c r="D309" s="78">
        <v>0.89444444444444438</v>
      </c>
      <c r="E309" s="21">
        <v>39</v>
      </c>
      <c r="F309">
        <v>1</v>
      </c>
      <c r="G309" t="str">
        <f>VLOOKUP($E309,[1]Productos!A:P,2,FALSE)</f>
        <v>CORONITA</v>
      </c>
      <c r="H309" s="21" t="str">
        <f>VLOOKUP($E309,[1]Productos!A:P,3,FALSE)</f>
        <v>BEBIDAS</v>
      </c>
      <c r="I309" s="21" t="str">
        <f>VLOOKUP($E309,[1]Productos!A:P,4,FALSE)</f>
        <v>CERVEZAS</v>
      </c>
      <c r="K309" s="1">
        <v>4000</v>
      </c>
      <c r="L309" s="1">
        <v>4000</v>
      </c>
      <c r="M309" s="21">
        <v>5</v>
      </c>
      <c r="N309" s="21" t="e">
        <f>VLOOKUP(M309,[1]!tbl_empleados[#Data],4,0)&amp;" "&amp;VLOOKUP(M309,[1]!tbl_empleados[#Data],5,0)</f>
        <v>#REF!</v>
      </c>
      <c r="O309">
        <f t="shared" si="30"/>
        <v>2024</v>
      </c>
      <c r="P309" t="str">
        <f t="shared" si="31"/>
        <v>abril</v>
      </c>
    </row>
    <row r="310" spans="1:16" x14ac:dyDescent="0.3">
      <c r="A310" t="s">
        <v>268</v>
      </c>
      <c r="B310" s="21">
        <v>2</v>
      </c>
      <c r="C310" s="77">
        <v>45395</v>
      </c>
      <c r="D310" s="78">
        <v>0.9243055555555556</v>
      </c>
      <c r="E310" s="21">
        <v>39</v>
      </c>
      <c r="F310">
        <v>1</v>
      </c>
      <c r="G310" t="str">
        <f>VLOOKUP($E310,[1]Productos!A:P,2,FALSE)</f>
        <v>CORONITA</v>
      </c>
      <c r="H310" s="21" t="str">
        <f>VLOOKUP($E310,[1]Productos!A:P,3,FALSE)</f>
        <v>BEBIDAS</v>
      </c>
      <c r="I310" s="21" t="str">
        <f>VLOOKUP($E310,[1]Productos!A:P,4,FALSE)</f>
        <v>CERVEZAS</v>
      </c>
      <c r="K310" s="1">
        <v>4000</v>
      </c>
      <c r="L310" s="1">
        <v>4000</v>
      </c>
      <c r="M310" s="21">
        <v>5</v>
      </c>
      <c r="N310" s="21" t="e">
        <f>VLOOKUP(M310,[1]!tbl_empleados[#Data],4,0)&amp;" "&amp;VLOOKUP(M310,[1]!tbl_empleados[#Data],5,0)</f>
        <v>#REF!</v>
      </c>
      <c r="O310">
        <f t="shared" si="30"/>
        <v>2024</v>
      </c>
      <c r="P310" t="str">
        <f t="shared" si="31"/>
        <v>abril</v>
      </c>
    </row>
    <row r="311" spans="1:16" x14ac:dyDescent="0.3">
      <c r="A311" t="s">
        <v>271</v>
      </c>
      <c r="B311" s="21">
        <v>9</v>
      </c>
      <c r="C311" s="77">
        <v>45395</v>
      </c>
      <c r="D311" s="78">
        <v>0.93680555555555556</v>
      </c>
      <c r="E311" s="21">
        <v>10</v>
      </c>
      <c r="F311">
        <v>1</v>
      </c>
      <c r="G311" t="str">
        <f>VLOOKUP($E311,[1]Productos!A:P,2,FALSE)</f>
        <v>BLUE LAGOON</v>
      </c>
      <c r="H311" s="21" t="str">
        <f>VLOOKUP($E311,[1]Productos!A:P,3,FALSE)</f>
        <v>BEBIDAS</v>
      </c>
      <c r="I311" s="21" t="str">
        <f>VLOOKUP($E311,[1]Productos!A:P,4,FALSE)</f>
        <v>CÓCTELES</v>
      </c>
      <c r="K311" s="1">
        <v>17000</v>
      </c>
      <c r="L311" s="1">
        <v>17000</v>
      </c>
      <c r="M311" s="21">
        <v>5</v>
      </c>
      <c r="N311" s="21" t="e">
        <f>VLOOKUP(M311,[1]!tbl_empleados[#Data],4,0)&amp;" "&amp;VLOOKUP(M311,[1]!tbl_empleados[#Data],5,0)</f>
        <v>#REF!</v>
      </c>
      <c r="O311">
        <f>YEAR(C311)</f>
        <v>2024</v>
      </c>
      <c r="P311" t="str">
        <f>TEXT((C311),"mmmm")</f>
        <v>abril</v>
      </c>
    </row>
    <row r="312" spans="1:16" x14ac:dyDescent="0.3">
      <c r="A312" t="s">
        <v>272</v>
      </c>
      <c r="B312" s="21">
        <v>9</v>
      </c>
      <c r="C312" s="77">
        <v>45396</v>
      </c>
      <c r="D312" s="78">
        <v>9.7222222222222224E-3</v>
      </c>
      <c r="E312" s="21">
        <v>40</v>
      </c>
      <c r="F312">
        <v>2</v>
      </c>
      <c r="G312" t="str">
        <f>VLOOKUP($E312,[1]Productos!A:P,2,FALSE)</f>
        <v>AGUILA NEGRA</v>
      </c>
      <c r="H312" s="21" t="str">
        <f>VLOOKUP($E312,[1]Productos!A:P,3,FALSE)</f>
        <v>BEBIDAS</v>
      </c>
      <c r="I312" s="21" t="str">
        <f>VLOOKUP($E312,[1]Productos!A:P,4,FALSE)</f>
        <v>CERVEZAS</v>
      </c>
      <c r="K312" s="1">
        <v>3500</v>
      </c>
      <c r="L312" s="1">
        <v>7000</v>
      </c>
      <c r="M312" s="21">
        <v>5</v>
      </c>
      <c r="N312" s="21" t="e">
        <f>VLOOKUP(M312,[1]!tbl_empleados[#Data],4,0)&amp;" "&amp;VLOOKUP(M312,[1]!tbl_empleados[#Data],5,0)</f>
        <v>#REF!</v>
      </c>
      <c r="O312">
        <f t="shared" ref="O312:O322" si="32">YEAR(C312)</f>
        <v>2024</v>
      </c>
      <c r="P312" t="str">
        <f t="shared" ref="P312:P322" si="33">TEXT((C312),"mmmm")</f>
        <v>abril</v>
      </c>
    </row>
    <row r="313" spans="1:16" x14ac:dyDescent="0.3">
      <c r="A313" t="s">
        <v>272</v>
      </c>
      <c r="B313" s="21">
        <v>9</v>
      </c>
      <c r="C313" s="77">
        <v>45396</v>
      </c>
      <c r="D313" s="78">
        <v>9.7222222222222224E-3</v>
      </c>
      <c r="E313" s="21">
        <v>1</v>
      </c>
      <c r="F313">
        <v>1</v>
      </c>
      <c r="G313" t="str">
        <f>VLOOKUP($E313,[1]Productos!A:P,2,FALSE)</f>
        <v>DAIQUIRÍ</v>
      </c>
      <c r="H313" s="21" t="str">
        <f>VLOOKUP($E313,[1]Productos!A:P,3,FALSE)</f>
        <v>BEBIDAS</v>
      </c>
      <c r="I313" s="21" t="str">
        <f>VLOOKUP($E313,[1]Productos!A:P,4,FALSE)</f>
        <v>CÓCTELES</v>
      </c>
      <c r="K313" s="1">
        <v>16000</v>
      </c>
      <c r="L313" s="1">
        <v>16000</v>
      </c>
      <c r="M313" s="21">
        <v>5</v>
      </c>
      <c r="N313" s="21" t="e">
        <f>VLOOKUP(M313,[1]!tbl_empleados[#Data],4,0)&amp;" "&amp;VLOOKUP(M313,[1]!tbl_empleados[#Data],5,0)</f>
        <v>#REF!</v>
      </c>
      <c r="O313">
        <f t="shared" si="32"/>
        <v>2024</v>
      </c>
      <c r="P313" t="str">
        <f t="shared" si="33"/>
        <v>abril</v>
      </c>
    </row>
    <row r="314" spans="1:16" x14ac:dyDescent="0.3">
      <c r="A314" t="s">
        <v>273</v>
      </c>
      <c r="B314" s="21">
        <v>5</v>
      </c>
      <c r="C314" s="77">
        <v>45395</v>
      </c>
      <c r="D314" s="78">
        <v>0.93055555555555547</v>
      </c>
      <c r="E314" s="21">
        <v>38</v>
      </c>
      <c r="F314">
        <v>1</v>
      </c>
      <c r="G314" t="str">
        <f>VLOOKUP($E314,[1]Productos!A:P,2,FALSE)</f>
        <v>COSTEÑITA</v>
      </c>
      <c r="H314" s="21" t="str">
        <f>VLOOKUP($E314,[1]Productos!A:P,3,FALSE)</f>
        <v>BEBIDAS</v>
      </c>
      <c r="I314" s="21" t="str">
        <f>VLOOKUP($E314,[1]Productos!A:P,4,FALSE)</f>
        <v>CERVEZAS</v>
      </c>
      <c r="K314" s="1">
        <v>3000</v>
      </c>
      <c r="L314" s="1">
        <v>3000</v>
      </c>
      <c r="M314" s="21">
        <v>5</v>
      </c>
      <c r="N314" s="21" t="e">
        <f>VLOOKUP(M314,[1]!tbl_empleados[#Data],4,0)&amp;" "&amp;VLOOKUP(M314,[1]!tbl_empleados[#Data],5,0)</f>
        <v>#REF!</v>
      </c>
      <c r="O314">
        <f t="shared" si="32"/>
        <v>2024</v>
      </c>
      <c r="P314" t="str">
        <f t="shared" si="33"/>
        <v>abril</v>
      </c>
    </row>
    <row r="315" spans="1:16" x14ac:dyDescent="0.3">
      <c r="A315" t="s">
        <v>273</v>
      </c>
      <c r="B315" s="21">
        <v>5</v>
      </c>
      <c r="C315" s="77">
        <v>45395</v>
      </c>
      <c r="D315" s="78">
        <v>0.93194444444444446</v>
      </c>
      <c r="E315" s="21">
        <v>23</v>
      </c>
      <c r="F315">
        <v>1</v>
      </c>
      <c r="G315" t="str">
        <f>VLOOKUP($E315,[1]Productos!A:P,2,FALSE)</f>
        <v>CEREZADA</v>
      </c>
      <c r="H315" s="21" t="str">
        <f>VLOOKUP($E315,[1]Productos!A:P,3,FALSE)</f>
        <v>BEBIDAS</v>
      </c>
      <c r="I315" s="21" t="str">
        <f>VLOOKUP($E315,[1]Productos!A:P,4,FALSE)</f>
        <v>LIMONADAS</v>
      </c>
      <c r="K315" s="1">
        <v>6000</v>
      </c>
      <c r="L315" s="1">
        <v>6000</v>
      </c>
      <c r="M315" s="21">
        <v>5</v>
      </c>
      <c r="N315" s="21" t="e">
        <f>VLOOKUP(M315,[1]!tbl_empleados[#Data],4,0)&amp;" "&amp;VLOOKUP(M315,[1]!tbl_empleados[#Data],5,0)</f>
        <v>#REF!</v>
      </c>
      <c r="O315">
        <f t="shared" si="32"/>
        <v>2024</v>
      </c>
      <c r="P315" t="str">
        <f t="shared" si="33"/>
        <v>abril</v>
      </c>
    </row>
    <row r="316" spans="1:16" x14ac:dyDescent="0.3">
      <c r="A316" t="s">
        <v>273</v>
      </c>
      <c r="B316" s="21">
        <v>5</v>
      </c>
      <c r="C316" s="77">
        <v>45395</v>
      </c>
      <c r="D316" s="78">
        <v>0.94930555555555562</v>
      </c>
      <c r="E316" s="21">
        <v>38</v>
      </c>
      <c r="F316">
        <v>1</v>
      </c>
      <c r="G316" t="str">
        <f>VLOOKUP($E316,[1]Productos!A:P,2,FALSE)</f>
        <v>COSTEÑITA</v>
      </c>
      <c r="H316" s="21" t="str">
        <f>VLOOKUP($E316,[1]Productos!A:P,3,FALSE)</f>
        <v>BEBIDAS</v>
      </c>
      <c r="I316" s="21" t="str">
        <f>VLOOKUP($E316,[1]Productos!A:P,4,FALSE)</f>
        <v>CERVEZAS</v>
      </c>
      <c r="K316" s="1">
        <v>3000</v>
      </c>
      <c r="L316" s="1">
        <v>3000</v>
      </c>
      <c r="M316" s="21">
        <v>5</v>
      </c>
      <c r="N316" s="21" t="e">
        <f>VLOOKUP(M316,[1]!tbl_empleados[#Data],4,0)&amp;" "&amp;VLOOKUP(M316,[1]!tbl_empleados[#Data],5,0)</f>
        <v>#REF!</v>
      </c>
      <c r="O316">
        <f t="shared" si="32"/>
        <v>2024</v>
      </c>
      <c r="P316" t="str">
        <f t="shared" si="33"/>
        <v>abril</v>
      </c>
    </row>
    <row r="317" spans="1:16" x14ac:dyDescent="0.3">
      <c r="A317" t="s">
        <v>273</v>
      </c>
      <c r="B317" s="21">
        <v>5</v>
      </c>
      <c r="C317" s="77">
        <v>45395</v>
      </c>
      <c r="D317" s="78">
        <v>0.95694444444444438</v>
      </c>
      <c r="E317" s="21">
        <v>38</v>
      </c>
      <c r="F317">
        <v>1</v>
      </c>
      <c r="G317" t="str">
        <f>VLOOKUP($E317,[1]Productos!A:P,2,FALSE)</f>
        <v>COSTEÑITA</v>
      </c>
      <c r="H317" s="21" t="str">
        <f>VLOOKUP($E317,[1]Productos!A:P,3,FALSE)</f>
        <v>BEBIDAS</v>
      </c>
      <c r="I317" s="21" t="str">
        <f>VLOOKUP($E317,[1]Productos!A:P,4,FALSE)</f>
        <v>CERVEZAS</v>
      </c>
      <c r="K317" s="1">
        <v>3000</v>
      </c>
      <c r="L317" s="1">
        <v>3000</v>
      </c>
      <c r="M317" s="21">
        <v>5</v>
      </c>
      <c r="N317" s="21" t="e">
        <f>VLOOKUP(M317,[1]!tbl_empleados[#Data],4,0)&amp;" "&amp;VLOOKUP(M317,[1]!tbl_empleados[#Data],5,0)</f>
        <v>#REF!</v>
      </c>
      <c r="O317">
        <f t="shared" si="32"/>
        <v>2024</v>
      </c>
      <c r="P317" t="str">
        <f t="shared" si="33"/>
        <v>abril</v>
      </c>
    </row>
    <row r="318" spans="1:16" x14ac:dyDescent="0.3">
      <c r="A318" t="s">
        <v>273</v>
      </c>
      <c r="B318" s="21">
        <v>5</v>
      </c>
      <c r="C318" s="77">
        <v>45395</v>
      </c>
      <c r="D318" s="78">
        <v>0.9770833333333333</v>
      </c>
      <c r="E318" s="21">
        <v>38</v>
      </c>
      <c r="F318">
        <v>1</v>
      </c>
      <c r="G318" t="str">
        <f>VLOOKUP($E318,[1]Productos!A:P,2,FALSE)</f>
        <v>COSTEÑITA</v>
      </c>
      <c r="H318" s="21" t="str">
        <f>VLOOKUP($E318,[1]Productos!A:P,3,FALSE)</f>
        <v>BEBIDAS</v>
      </c>
      <c r="I318" s="21" t="str">
        <f>VLOOKUP($E318,[1]Productos!A:P,4,FALSE)</f>
        <v>CERVEZAS</v>
      </c>
      <c r="K318" s="1">
        <v>3000</v>
      </c>
      <c r="L318" s="1">
        <v>3000</v>
      </c>
      <c r="M318" s="21">
        <v>5</v>
      </c>
      <c r="N318" s="21" t="e">
        <f>VLOOKUP(M318,[1]!tbl_empleados[#Data],4,0)&amp;" "&amp;VLOOKUP(M318,[1]!tbl_empleados[#Data],5,0)</f>
        <v>#REF!</v>
      </c>
      <c r="O318">
        <f t="shared" si="32"/>
        <v>2024</v>
      </c>
      <c r="P318" t="str">
        <f t="shared" si="33"/>
        <v>abril</v>
      </c>
    </row>
    <row r="319" spans="1:16" x14ac:dyDescent="0.3">
      <c r="A319" t="s">
        <v>273</v>
      </c>
      <c r="B319" s="21">
        <v>5</v>
      </c>
      <c r="C319" s="77">
        <v>45396</v>
      </c>
      <c r="D319" s="78">
        <v>4.8611111111111112E-3</v>
      </c>
      <c r="E319" s="21">
        <v>38</v>
      </c>
      <c r="F319">
        <v>1</v>
      </c>
      <c r="G319" t="str">
        <f>VLOOKUP($E319,[1]Productos!A:P,2,FALSE)</f>
        <v>COSTEÑITA</v>
      </c>
      <c r="H319" s="21" t="str">
        <f>VLOOKUP($E319,[1]Productos!A:P,3,FALSE)</f>
        <v>BEBIDAS</v>
      </c>
      <c r="I319" s="21" t="str">
        <f>VLOOKUP($E319,[1]Productos!A:P,4,FALSE)</f>
        <v>CERVEZAS</v>
      </c>
      <c r="K319" s="1">
        <v>3000</v>
      </c>
      <c r="L319" s="1">
        <v>3000</v>
      </c>
      <c r="M319" s="21">
        <v>5</v>
      </c>
      <c r="N319" s="21" t="e">
        <f>VLOOKUP(M319,[1]!tbl_empleados[#Data],4,0)&amp;" "&amp;VLOOKUP(M319,[1]!tbl_empleados[#Data],5,0)</f>
        <v>#REF!</v>
      </c>
      <c r="O319">
        <f t="shared" si="32"/>
        <v>2024</v>
      </c>
      <c r="P319" t="str">
        <f t="shared" si="33"/>
        <v>abril</v>
      </c>
    </row>
    <row r="320" spans="1:16" x14ac:dyDescent="0.3">
      <c r="A320" t="s">
        <v>273</v>
      </c>
      <c r="B320" s="21">
        <v>5</v>
      </c>
      <c r="C320" s="77">
        <v>45396</v>
      </c>
      <c r="D320" s="78">
        <v>4.8611111111111112E-3</v>
      </c>
      <c r="E320" s="21">
        <v>38</v>
      </c>
      <c r="F320">
        <v>1</v>
      </c>
      <c r="G320" t="str">
        <f>VLOOKUP($E320,[1]Productos!A:P,2,FALSE)</f>
        <v>COSTEÑITA</v>
      </c>
      <c r="H320" s="21" t="str">
        <f>VLOOKUP($E320,[1]Productos!A:P,3,FALSE)</f>
        <v>BEBIDAS</v>
      </c>
      <c r="I320" s="21" t="str">
        <f>VLOOKUP($E320,[1]Productos!A:P,4,FALSE)</f>
        <v>CERVEZAS</v>
      </c>
      <c r="K320" s="1">
        <v>3000</v>
      </c>
      <c r="L320" s="1">
        <v>3000</v>
      </c>
      <c r="M320" s="21">
        <v>5</v>
      </c>
      <c r="N320" s="21" t="e">
        <f>VLOOKUP(M320,[1]!tbl_empleados[#Data],4,0)&amp;" "&amp;VLOOKUP(M320,[1]!tbl_empleados[#Data],5,0)</f>
        <v>#REF!</v>
      </c>
      <c r="O320">
        <f t="shared" si="32"/>
        <v>2024</v>
      </c>
      <c r="P320" t="str">
        <f t="shared" si="33"/>
        <v>abril</v>
      </c>
    </row>
    <row r="321" spans="1:16" x14ac:dyDescent="0.3">
      <c r="A321" t="s">
        <v>273</v>
      </c>
      <c r="B321" s="21">
        <v>5</v>
      </c>
      <c r="C321" s="77">
        <v>45396</v>
      </c>
      <c r="D321" s="78">
        <v>2.4305555555555556E-2</v>
      </c>
      <c r="E321" s="21">
        <v>38</v>
      </c>
      <c r="F321">
        <v>2</v>
      </c>
      <c r="G321" t="str">
        <f>VLOOKUP($E321,[1]Productos!A:P,2,FALSE)</f>
        <v>COSTEÑITA</v>
      </c>
      <c r="H321" s="21" t="str">
        <f>VLOOKUP($E321,[1]Productos!A:P,3,FALSE)</f>
        <v>BEBIDAS</v>
      </c>
      <c r="I321" s="21" t="str">
        <f>VLOOKUP($E321,[1]Productos!A:P,4,FALSE)</f>
        <v>CERVEZAS</v>
      </c>
      <c r="K321" s="1">
        <v>3000</v>
      </c>
      <c r="L321" s="1">
        <v>6000</v>
      </c>
      <c r="M321" s="21">
        <v>5</v>
      </c>
      <c r="N321" s="21" t="e">
        <f>VLOOKUP(M321,[1]!tbl_empleados[#Data],4,0)&amp;" "&amp;VLOOKUP(M321,[1]!tbl_empleados[#Data],5,0)</f>
        <v>#REF!</v>
      </c>
      <c r="O321">
        <f t="shared" si="32"/>
        <v>2024</v>
      </c>
      <c r="P321" t="str">
        <f t="shared" si="33"/>
        <v>abril</v>
      </c>
    </row>
    <row r="322" spans="1:16" x14ac:dyDescent="0.3">
      <c r="A322" t="s">
        <v>273</v>
      </c>
      <c r="B322" s="21">
        <v>5</v>
      </c>
      <c r="C322" s="77">
        <v>45396</v>
      </c>
      <c r="D322" s="78">
        <v>2.4999999999999998E-2</v>
      </c>
      <c r="E322" s="21">
        <v>38</v>
      </c>
      <c r="F322">
        <v>3</v>
      </c>
      <c r="G322" t="str">
        <f>VLOOKUP($E322,[1]Productos!A:P,2,FALSE)</f>
        <v>COSTEÑITA</v>
      </c>
      <c r="H322" s="21" t="str">
        <f>VLOOKUP($E322,[1]Productos!A:P,3,FALSE)</f>
        <v>BEBIDAS</v>
      </c>
      <c r="I322" s="21" t="str">
        <f>VLOOKUP($E322,[1]Productos!A:P,4,FALSE)</f>
        <v>CERVEZAS</v>
      </c>
      <c r="K322" s="1">
        <v>3000</v>
      </c>
      <c r="L322" s="1">
        <v>9000</v>
      </c>
      <c r="M322" s="21">
        <v>5</v>
      </c>
      <c r="N322" s="21" t="e">
        <f>VLOOKUP(M322,[1]!tbl_empleados[#Data],4,0)&amp;" "&amp;VLOOKUP(M322,[1]!tbl_empleados[#Data],5,0)</f>
        <v>#REF!</v>
      </c>
      <c r="O322">
        <f t="shared" si="32"/>
        <v>2024</v>
      </c>
      <c r="P322" t="str">
        <f t="shared" si="33"/>
        <v>abril</v>
      </c>
    </row>
    <row r="323" spans="1:16" x14ac:dyDescent="0.3">
      <c r="A323" t="s">
        <v>274</v>
      </c>
      <c r="B323" s="21">
        <v>17</v>
      </c>
      <c r="C323" s="77">
        <v>45396</v>
      </c>
      <c r="D323" s="78">
        <v>3.3333333333333333E-2</v>
      </c>
      <c r="E323" s="21">
        <v>35</v>
      </c>
      <c r="F323">
        <v>1</v>
      </c>
      <c r="G323" t="str">
        <f>VLOOKUP($E323,[1]Productos!A:P,2,FALSE)</f>
        <v>SUERO ELECTROLIT FRESA-KIWI</v>
      </c>
      <c r="H323" s="21" t="str">
        <f>VLOOKUP($E323,[1]Productos!A:P,3,FALSE)</f>
        <v>BEBIDAS</v>
      </c>
      <c r="I323" s="21" t="str">
        <f>VLOOKUP($E323,[1]Productos!A:P,4,FALSE)</f>
        <v>OTROS</v>
      </c>
      <c r="K323" s="1">
        <v>10000</v>
      </c>
      <c r="L323" s="1">
        <v>10000</v>
      </c>
      <c r="M323" s="21">
        <v>5</v>
      </c>
      <c r="N323" s="21" t="e">
        <f>VLOOKUP(M323,[1]!tbl_empleados[#Data],4,0)&amp;" "&amp;VLOOKUP(M323,[1]!tbl_empleados[#Data],5,0)</f>
        <v>#REF!</v>
      </c>
      <c r="O323">
        <f>YEAR(C323)</f>
        <v>2024</v>
      </c>
      <c r="P323" t="str">
        <f>TEXT((C323),"mmmm")</f>
        <v>abril</v>
      </c>
    </row>
    <row r="324" spans="1:16" x14ac:dyDescent="0.3">
      <c r="A324" t="s">
        <v>275</v>
      </c>
      <c r="B324" s="21">
        <v>4</v>
      </c>
      <c r="C324" s="77">
        <v>45395</v>
      </c>
      <c r="D324" s="78">
        <v>0.9291666666666667</v>
      </c>
      <c r="E324" s="21">
        <v>39</v>
      </c>
      <c r="F324">
        <v>1</v>
      </c>
      <c r="G324" t="str">
        <f>VLOOKUP($E324,[1]Productos!A:P,2,FALSE)</f>
        <v>CORONITA</v>
      </c>
      <c r="H324" s="21" t="str">
        <f>VLOOKUP($E324,[1]Productos!A:P,3,FALSE)</f>
        <v>BEBIDAS</v>
      </c>
      <c r="I324" s="21" t="str">
        <f>VLOOKUP($E324,[1]Productos!A:P,4,FALSE)</f>
        <v>CERVEZAS</v>
      </c>
      <c r="K324" s="1">
        <v>4000</v>
      </c>
      <c r="L324" s="1">
        <v>4000</v>
      </c>
      <c r="M324" s="21">
        <v>5</v>
      </c>
      <c r="N324" s="21" t="e">
        <f>VLOOKUP(M324,[1]!tbl_empleados[#Data],4,0)&amp;" "&amp;VLOOKUP(M324,[1]!tbl_empleados[#Data],5,0)</f>
        <v>#REF!</v>
      </c>
      <c r="O324">
        <f t="shared" ref="O324:O361" si="34">YEAR(C324)</f>
        <v>2024</v>
      </c>
      <c r="P324" t="str">
        <f t="shared" ref="P324:P361" si="35">TEXT((C324),"mmmm")</f>
        <v>abril</v>
      </c>
    </row>
    <row r="325" spans="1:16" x14ac:dyDescent="0.3">
      <c r="A325" t="s">
        <v>275</v>
      </c>
      <c r="B325" s="21">
        <v>4</v>
      </c>
      <c r="C325" s="77">
        <v>45395</v>
      </c>
      <c r="D325" s="78">
        <v>0.9291666666666667</v>
      </c>
      <c r="E325" s="21">
        <v>39</v>
      </c>
      <c r="F325">
        <v>1</v>
      </c>
      <c r="G325" t="str">
        <f>VLOOKUP($E325,[1]Productos!A:P,2,FALSE)</f>
        <v>CORONITA</v>
      </c>
      <c r="H325" s="21" t="str">
        <f>VLOOKUP($E325,[1]Productos!A:P,3,FALSE)</f>
        <v>BEBIDAS</v>
      </c>
      <c r="I325" s="21" t="str">
        <f>VLOOKUP($E325,[1]Productos!A:P,4,FALSE)</f>
        <v>CERVEZAS</v>
      </c>
      <c r="K325" s="1">
        <v>4000</v>
      </c>
      <c r="L325" s="1">
        <v>4000</v>
      </c>
      <c r="M325" s="21">
        <v>5</v>
      </c>
      <c r="N325" s="21" t="e">
        <f>VLOOKUP(M325,[1]!tbl_empleados[#Data],4,0)&amp;" "&amp;VLOOKUP(M325,[1]!tbl_empleados[#Data],5,0)</f>
        <v>#REF!</v>
      </c>
      <c r="O325">
        <f t="shared" si="34"/>
        <v>2024</v>
      </c>
      <c r="P325" t="str">
        <f t="shared" si="35"/>
        <v>abril</v>
      </c>
    </row>
    <row r="326" spans="1:16" x14ac:dyDescent="0.3">
      <c r="A326" t="s">
        <v>275</v>
      </c>
      <c r="B326" s="21">
        <v>4</v>
      </c>
      <c r="C326" s="77">
        <v>45395</v>
      </c>
      <c r="D326" s="78">
        <v>0.9291666666666667</v>
      </c>
      <c r="E326" s="21">
        <v>47</v>
      </c>
      <c r="F326">
        <v>1</v>
      </c>
      <c r="G326" t="str">
        <f>VLOOKUP($E326,[1]Productos!A:P,2,FALSE)</f>
        <v>MICHELADA</v>
      </c>
      <c r="H326" s="21" t="str">
        <f>VLOOKUP($E326,[1]Productos!A:P,3,FALSE)</f>
        <v>BEBIDAS</v>
      </c>
      <c r="I326" s="21" t="str">
        <f>VLOOKUP($E326,[1]Productos!A:P,4,FALSE)</f>
        <v>CERVEZAS</v>
      </c>
      <c r="K326" s="1">
        <v>2000</v>
      </c>
      <c r="L326" s="1">
        <v>2000</v>
      </c>
      <c r="M326" s="21">
        <v>5</v>
      </c>
      <c r="N326" s="21" t="e">
        <f>VLOOKUP(M326,[1]!tbl_empleados[#Data],4,0)&amp;" "&amp;VLOOKUP(M326,[1]!tbl_empleados[#Data],5,0)</f>
        <v>#REF!</v>
      </c>
      <c r="O326">
        <f t="shared" si="34"/>
        <v>2024</v>
      </c>
      <c r="P326" t="str">
        <f t="shared" si="35"/>
        <v>abril</v>
      </c>
    </row>
    <row r="327" spans="1:16" x14ac:dyDescent="0.3">
      <c r="A327" t="s">
        <v>275</v>
      </c>
      <c r="B327" s="21">
        <v>4</v>
      </c>
      <c r="C327" s="77">
        <v>45395</v>
      </c>
      <c r="D327" s="78">
        <v>0.94930555555555562</v>
      </c>
      <c r="E327" s="21">
        <v>39</v>
      </c>
      <c r="F327">
        <v>1</v>
      </c>
      <c r="G327" t="str">
        <f>VLOOKUP($E327,[1]Productos!A:P,2,FALSE)</f>
        <v>CORONITA</v>
      </c>
      <c r="H327" s="21" t="str">
        <f>VLOOKUP($E327,[1]Productos!A:P,3,FALSE)</f>
        <v>BEBIDAS</v>
      </c>
      <c r="I327" s="21" t="str">
        <f>VLOOKUP($E327,[1]Productos!A:P,4,FALSE)</f>
        <v>CERVEZAS</v>
      </c>
      <c r="K327" s="1">
        <v>4000</v>
      </c>
      <c r="L327" s="1">
        <v>4000</v>
      </c>
      <c r="M327" s="21">
        <v>5</v>
      </c>
      <c r="N327" s="21" t="e">
        <f>VLOOKUP(M327,[1]!tbl_empleados[#Data],4,0)&amp;" "&amp;VLOOKUP(M327,[1]!tbl_empleados[#Data],5,0)</f>
        <v>#REF!</v>
      </c>
      <c r="O327">
        <f t="shared" si="34"/>
        <v>2024</v>
      </c>
      <c r="P327" t="str">
        <f t="shared" si="35"/>
        <v>abril</v>
      </c>
    </row>
    <row r="328" spans="1:16" x14ac:dyDescent="0.3">
      <c r="A328" t="s">
        <v>275</v>
      </c>
      <c r="B328" s="21">
        <v>4</v>
      </c>
      <c r="C328" s="77">
        <v>45395</v>
      </c>
      <c r="D328" s="78">
        <v>0.97638888888888886</v>
      </c>
      <c r="E328" s="21">
        <v>39</v>
      </c>
      <c r="F328">
        <v>1</v>
      </c>
      <c r="G328" t="str">
        <f>VLOOKUP($E328,[1]Productos!A:P,2,FALSE)</f>
        <v>CORONITA</v>
      </c>
      <c r="H328" s="21" t="str">
        <f>VLOOKUP($E328,[1]Productos!A:P,3,FALSE)</f>
        <v>BEBIDAS</v>
      </c>
      <c r="I328" s="21" t="str">
        <f>VLOOKUP($E328,[1]Productos!A:P,4,FALSE)</f>
        <v>CERVEZAS</v>
      </c>
      <c r="K328" s="1">
        <v>4000</v>
      </c>
      <c r="L328" s="1">
        <v>4000</v>
      </c>
      <c r="M328" s="21">
        <v>5</v>
      </c>
      <c r="N328" s="21" t="e">
        <f>VLOOKUP(M328,[1]!tbl_empleados[#Data],4,0)&amp;" "&amp;VLOOKUP(M328,[1]!tbl_empleados[#Data],5,0)</f>
        <v>#REF!</v>
      </c>
      <c r="O328">
        <f t="shared" si="34"/>
        <v>2024</v>
      </c>
      <c r="P328" t="str">
        <f t="shared" si="35"/>
        <v>abril</v>
      </c>
    </row>
    <row r="329" spans="1:16" x14ac:dyDescent="0.3">
      <c r="A329" t="s">
        <v>275</v>
      </c>
      <c r="B329" s="21">
        <v>4</v>
      </c>
      <c r="C329" s="77">
        <v>45395</v>
      </c>
      <c r="D329" s="78">
        <v>0.97638888888888886</v>
      </c>
      <c r="E329" s="21">
        <v>39</v>
      </c>
      <c r="F329">
        <v>1</v>
      </c>
      <c r="G329" t="str">
        <f>VLOOKUP($E329,[1]Productos!A:P,2,FALSE)</f>
        <v>CORONITA</v>
      </c>
      <c r="H329" s="21" t="str">
        <f>VLOOKUP($E329,[1]Productos!A:P,3,FALSE)</f>
        <v>BEBIDAS</v>
      </c>
      <c r="I329" s="21" t="str">
        <f>VLOOKUP($E329,[1]Productos!A:P,4,FALSE)</f>
        <v>CERVEZAS</v>
      </c>
      <c r="K329" s="1">
        <v>4000</v>
      </c>
      <c r="L329" s="1">
        <v>4000</v>
      </c>
      <c r="M329" s="21">
        <v>5</v>
      </c>
      <c r="N329" s="21" t="e">
        <f>VLOOKUP(M329,[1]!tbl_empleados[#Data],4,0)&amp;" "&amp;VLOOKUP(M329,[1]!tbl_empleados[#Data],5,0)</f>
        <v>#REF!</v>
      </c>
      <c r="O329">
        <f t="shared" si="34"/>
        <v>2024</v>
      </c>
      <c r="P329" t="str">
        <f t="shared" si="35"/>
        <v>abril</v>
      </c>
    </row>
    <row r="330" spans="1:16" x14ac:dyDescent="0.3">
      <c r="A330" t="s">
        <v>275</v>
      </c>
      <c r="B330" s="21">
        <v>4</v>
      </c>
      <c r="C330" s="77">
        <v>45395</v>
      </c>
      <c r="D330" s="78">
        <v>0.97638888888888886</v>
      </c>
      <c r="E330" s="21">
        <v>47</v>
      </c>
      <c r="F330">
        <v>1</v>
      </c>
      <c r="G330" t="str">
        <f>VLOOKUP($E330,[1]Productos!A:P,2,FALSE)</f>
        <v>MICHELADA</v>
      </c>
      <c r="H330" s="21" t="str">
        <f>VLOOKUP($E330,[1]Productos!A:P,3,FALSE)</f>
        <v>BEBIDAS</v>
      </c>
      <c r="I330" s="21" t="str">
        <f>VLOOKUP($E330,[1]Productos!A:P,4,FALSE)</f>
        <v>CERVEZAS</v>
      </c>
      <c r="K330" s="1">
        <v>2000</v>
      </c>
      <c r="L330" s="1">
        <v>2000</v>
      </c>
      <c r="M330" s="21">
        <v>5</v>
      </c>
      <c r="N330" s="21" t="e">
        <f>VLOOKUP(M330,[1]!tbl_empleados[#Data],4,0)&amp;" "&amp;VLOOKUP(M330,[1]!tbl_empleados[#Data],5,0)</f>
        <v>#REF!</v>
      </c>
      <c r="O330">
        <f t="shared" si="34"/>
        <v>2024</v>
      </c>
      <c r="P330" t="str">
        <f t="shared" si="35"/>
        <v>abril</v>
      </c>
    </row>
    <row r="331" spans="1:16" x14ac:dyDescent="0.3">
      <c r="A331" t="s">
        <v>275</v>
      </c>
      <c r="B331" s="21">
        <v>4</v>
      </c>
      <c r="C331" s="77">
        <v>45396</v>
      </c>
      <c r="D331" s="78">
        <v>4.8611111111111112E-3</v>
      </c>
      <c r="E331" s="21">
        <v>39</v>
      </c>
      <c r="F331">
        <v>1</v>
      </c>
      <c r="G331" t="str">
        <f>VLOOKUP($E331,[1]Productos!A:P,2,FALSE)</f>
        <v>CORONITA</v>
      </c>
      <c r="H331" s="21" t="str">
        <f>VLOOKUP($E331,[1]Productos!A:P,3,FALSE)</f>
        <v>BEBIDAS</v>
      </c>
      <c r="I331" s="21" t="str">
        <f>VLOOKUP($E331,[1]Productos!A:P,4,FALSE)</f>
        <v>CERVEZAS</v>
      </c>
      <c r="K331" s="1">
        <v>4000</v>
      </c>
      <c r="L331" s="1">
        <v>4000</v>
      </c>
      <c r="M331" s="21">
        <v>5</v>
      </c>
      <c r="N331" s="21" t="e">
        <f>VLOOKUP(M331,[1]!tbl_empleados[#Data],4,0)&amp;" "&amp;VLOOKUP(M331,[1]!tbl_empleados[#Data],5,0)</f>
        <v>#REF!</v>
      </c>
      <c r="O331">
        <f t="shared" si="34"/>
        <v>2024</v>
      </c>
      <c r="P331" t="str">
        <f t="shared" si="35"/>
        <v>abril</v>
      </c>
    </row>
    <row r="332" spans="1:16" x14ac:dyDescent="0.3">
      <c r="A332" t="s">
        <v>275</v>
      </c>
      <c r="B332" s="21">
        <v>4</v>
      </c>
      <c r="C332" s="77">
        <v>45396</v>
      </c>
      <c r="D332" s="78">
        <v>2.9861111111111113E-2</v>
      </c>
      <c r="E332" s="21">
        <v>39</v>
      </c>
      <c r="F332">
        <v>2</v>
      </c>
      <c r="G332" t="str">
        <f>VLOOKUP($E332,[1]Productos!A:P,2,FALSE)</f>
        <v>CORONITA</v>
      </c>
      <c r="H332" s="21" t="str">
        <f>VLOOKUP($E332,[1]Productos!A:P,3,FALSE)</f>
        <v>BEBIDAS</v>
      </c>
      <c r="I332" s="21" t="str">
        <f>VLOOKUP($E332,[1]Productos!A:P,4,FALSE)</f>
        <v>CERVEZAS</v>
      </c>
      <c r="K332" s="1">
        <v>4000</v>
      </c>
      <c r="L332" s="1">
        <v>8000</v>
      </c>
      <c r="M332" s="21">
        <v>5</v>
      </c>
      <c r="N332" s="21" t="e">
        <f>VLOOKUP(M332,[1]!tbl_empleados[#Data],4,0)&amp;" "&amp;VLOOKUP(M332,[1]!tbl_empleados[#Data],5,0)</f>
        <v>#REF!</v>
      </c>
      <c r="O332">
        <f t="shared" si="34"/>
        <v>2024</v>
      </c>
      <c r="P332" t="str">
        <f t="shared" si="35"/>
        <v>abril</v>
      </c>
    </row>
    <row r="333" spans="1:16" x14ac:dyDescent="0.3">
      <c r="A333" t="s">
        <v>276</v>
      </c>
      <c r="B333" s="21">
        <v>6</v>
      </c>
      <c r="C333" s="77">
        <v>45395</v>
      </c>
      <c r="D333" s="78">
        <v>0.94027777777777777</v>
      </c>
      <c r="E333" s="21">
        <v>38</v>
      </c>
      <c r="F333">
        <v>1</v>
      </c>
      <c r="G333" t="str">
        <f>VLOOKUP($E333,[1]Productos!A:P,2,FALSE)</f>
        <v>COSTEÑITA</v>
      </c>
      <c r="H333" s="21" t="str">
        <f>VLOOKUP($E333,[1]Productos!A:P,3,FALSE)</f>
        <v>BEBIDAS</v>
      </c>
      <c r="I333" s="21" t="str">
        <f>VLOOKUP($E333,[1]Productos!A:P,4,FALSE)</f>
        <v>CERVEZAS</v>
      </c>
      <c r="K333" s="1">
        <v>3000</v>
      </c>
      <c r="L333" s="1">
        <v>3000</v>
      </c>
      <c r="M333" s="21">
        <v>5</v>
      </c>
      <c r="N333" s="21" t="e">
        <f>VLOOKUP(M333,[1]!tbl_empleados[#Data],4,0)&amp;" "&amp;VLOOKUP(M333,[1]!tbl_empleados[#Data],5,0)</f>
        <v>#REF!</v>
      </c>
      <c r="O333">
        <f t="shared" si="34"/>
        <v>2024</v>
      </c>
      <c r="P333" t="str">
        <f t="shared" si="35"/>
        <v>abril</v>
      </c>
    </row>
    <row r="334" spans="1:16" x14ac:dyDescent="0.3">
      <c r="A334" t="s">
        <v>276</v>
      </c>
      <c r="B334" s="21">
        <v>6</v>
      </c>
      <c r="C334" s="77">
        <v>45395</v>
      </c>
      <c r="D334" s="78">
        <v>0.94027777777777777</v>
      </c>
      <c r="E334" s="21">
        <v>46</v>
      </c>
      <c r="F334">
        <v>1</v>
      </c>
      <c r="G334" t="str">
        <f>VLOOKUP($E334,[1]Productos!A:P,2,FALSE)</f>
        <v>BUDWEISER</v>
      </c>
      <c r="H334" s="21" t="str">
        <f>VLOOKUP($E334,[1]Productos!A:P,3,FALSE)</f>
        <v>BEBIDAS</v>
      </c>
      <c r="I334" s="21" t="str">
        <f>VLOOKUP($E334,[1]Productos!A:P,4,FALSE)</f>
        <v>CERVEZAS</v>
      </c>
      <c r="K334" s="1">
        <v>3000</v>
      </c>
      <c r="L334" s="1">
        <v>3000</v>
      </c>
      <c r="M334" s="21">
        <v>5</v>
      </c>
      <c r="N334" s="21" t="e">
        <f>VLOOKUP(M334,[1]!tbl_empleados[#Data],4,0)&amp;" "&amp;VLOOKUP(M334,[1]!tbl_empleados[#Data],5,0)</f>
        <v>#REF!</v>
      </c>
      <c r="O334">
        <f t="shared" si="34"/>
        <v>2024</v>
      </c>
      <c r="P334" t="str">
        <f t="shared" si="35"/>
        <v>abril</v>
      </c>
    </row>
    <row r="335" spans="1:16" x14ac:dyDescent="0.3">
      <c r="A335" t="s">
        <v>276</v>
      </c>
      <c r="B335" s="21">
        <v>6</v>
      </c>
      <c r="C335" s="77">
        <v>45395</v>
      </c>
      <c r="D335" s="78">
        <v>0.95208333333333339</v>
      </c>
      <c r="E335" s="21">
        <v>46</v>
      </c>
      <c r="F335">
        <v>1</v>
      </c>
      <c r="G335" t="str">
        <f>VLOOKUP($E335,[1]Productos!A:P,2,FALSE)</f>
        <v>BUDWEISER</v>
      </c>
      <c r="H335" s="21" t="str">
        <f>VLOOKUP($E335,[1]Productos!A:P,3,FALSE)</f>
        <v>BEBIDAS</v>
      </c>
      <c r="I335" s="21" t="str">
        <f>VLOOKUP($E335,[1]Productos!A:P,4,FALSE)</f>
        <v>CERVEZAS</v>
      </c>
      <c r="K335" s="1">
        <v>3000</v>
      </c>
      <c r="L335" s="1">
        <v>3000</v>
      </c>
      <c r="M335" s="21">
        <v>5</v>
      </c>
      <c r="N335" s="21" t="e">
        <f>VLOOKUP(M335,[1]!tbl_empleados[#Data],4,0)&amp;" "&amp;VLOOKUP(M335,[1]!tbl_empleados[#Data],5,0)</f>
        <v>#REF!</v>
      </c>
      <c r="O335">
        <f t="shared" si="34"/>
        <v>2024</v>
      </c>
      <c r="P335" t="str">
        <f t="shared" si="35"/>
        <v>abril</v>
      </c>
    </row>
    <row r="336" spans="1:16" x14ac:dyDescent="0.3">
      <c r="A336" t="s">
        <v>276</v>
      </c>
      <c r="B336" s="21">
        <v>6</v>
      </c>
      <c r="C336" s="77">
        <v>45395</v>
      </c>
      <c r="D336" s="78">
        <v>0.95208333333333339</v>
      </c>
      <c r="E336" s="21">
        <v>38</v>
      </c>
      <c r="F336">
        <v>1</v>
      </c>
      <c r="G336" t="str">
        <f>VLOOKUP($E336,[1]Productos!A:P,2,FALSE)</f>
        <v>COSTEÑITA</v>
      </c>
      <c r="H336" s="21" t="str">
        <f>VLOOKUP($E336,[1]Productos!A:P,3,FALSE)</f>
        <v>BEBIDAS</v>
      </c>
      <c r="I336" s="21" t="str">
        <f>VLOOKUP($E336,[1]Productos!A:P,4,FALSE)</f>
        <v>CERVEZAS</v>
      </c>
      <c r="K336" s="1">
        <v>3000</v>
      </c>
      <c r="L336" s="1">
        <v>3000</v>
      </c>
      <c r="M336" s="21">
        <v>5</v>
      </c>
      <c r="N336" s="21" t="e">
        <f>VLOOKUP(M336,[1]!tbl_empleados[#Data],4,0)&amp;" "&amp;VLOOKUP(M336,[1]!tbl_empleados[#Data],5,0)</f>
        <v>#REF!</v>
      </c>
      <c r="O336">
        <f t="shared" si="34"/>
        <v>2024</v>
      </c>
      <c r="P336" t="str">
        <f t="shared" si="35"/>
        <v>abril</v>
      </c>
    </row>
    <row r="337" spans="1:16" x14ac:dyDescent="0.3">
      <c r="A337" t="s">
        <v>276</v>
      </c>
      <c r="B337" s="21">
        <v>6</v>
      </c>
      <c r="C337" s="77">
        <v>45395</v>
      </c>
      <c r="D337" s="78">
        <v>0.9770833333333333</v>
      </c>
      <c r="E337" s="21">
        <v>46</v>
      </c>
      <c r="F337">
        <v>1</v>
      </c>
      <c r="G337" t="str">
        <f>VLOOKUP($E337,[1]Productos!A:P,2,FALSE)</f>
        <v>BUDWEISER</v>
      </c>
      <c r="H337" s="21" t="str">
        <f>VLOOKUP($E337,[1]Productos!A:P,3,FALSE)</f>
        <v>BEBIDAS</v>
      </c>
      <c r="I337" s="21" t="str">
        <f>VLOOKUP($E337,[1]Productos!A:P,4,FALSE)</f>
        <v>CERVEZAS</v>
      </c>
      <c r="K337" s="1">
        <v>3000</v>
      </c>
      <c r="L337" s="1">
        <v>3000</v>
      </c>
      <c r="M337" s="21">
        <v>5</v>
      </c>
      <c r="N337" s="21" t="e">
        <f>VLOOKUP(M337,[1]!tbl_empleados[#Data],4,0)&amp;" "&amp;VLOOKUP(M337,[1]!tbl_empleados[#Data],5,0)</f>
        <v>#REF!</v>
      </c>
      <c r="O337">
        <f t="shared" si="34"/>
        <v>2024</v>
      </c>
      <c r="P337" t="str">
        <f t="shared" si="35"/>
        <v>abril</v>
      </c>
    </row>
    <row r="338" spans="1:16" x14ac:dyDescent="0.3">
      <c r="A338" t="s">
        <v>276</v>
      </c>
      <c r="B338" s="21">
        <v>6</v>
      </c>
      <c r="C338" s="77">
        <v>45395</v>
      </c>
      <c r="D338" s="78">
        <v>0.9770833333333333</v>
      </c>
      <c r="E338" s="21">
        <v>38</v>
      </c>
      <c r="F338">
        <v>1</v>
      </c>
      <c r="G338" t="str">
        <f>VLOOKUP($E338,[1]Productos!A:P,2,FALSE)</f>
        <v>COSTEÑITA</v>
      </c>
      <c r="H338" s="21" t="str">
        <f>VLOOKUP($E338,[1]Productos!A:P,3,FALSE)</f>
        <v>BEBIDAS</v>
      </c>
      <c r="I338" s="21" t="str">
        <f>VLOOKUP($E338,[1]Productos!A:P,4,FALSE)</f>
        <v>CERVEZAS</v>
      </c>
      <c r="K338" s="1">
        <v>3000</v>
      </c>
      <c r="L338" s="1">
        <v>3000</v>
      </c>
      <c r="M338" s="21">
        <v>5</v>
      </c>
      <c r="N338" s="21" t="e">
        <f>VLOOKUP(M338,[1]!tbl_empleados[#Data],4,0)&amp;" "&amp;VLOOKUP(M338,[1]!tbl_empleados[#Data],5,0)</f>
        <v>#REF!</v>
      </c>
      <c r="O338">
        <f t="shared" si="34"/>
        <v>2024</v>
      </c>
      <c r="P338" t="str">
        <f t="shared" si="35"/>
        <v>abril</v>
      </c>
    </row>
    <row r="339" spans="1:16" x14ac:dyDescent="0.3">
      <c r="A339" t="s">
        <v>276</v>
      </c>
      <c r="B339" s="21">
        <v>6</v>
      </c>
      <c r="C339" s="77">
        <v>45395</v>
      </c>
      <c r="D339" s="78">
        <v>0.98819444444444438</v>
      </c>
      <c r="E339" s="21">
        <v>38</v>
      </c>
      <c r="F339">
        <v>1</v>
      </c>
      <c r="G339" t="str">
        <f>VLOOKUP($E339,[1]Productos!A:P,2,FALSE)</f>
        <v>COSTEÑITA</v>
      </c>
      <c r="H339" s="21" t="str">
        <f>VLOOKUP($E339,[1]Productos!A:P,3,FALSE)</f>
        <v>BEBIDAS</v>
      </c>
      <c r="I339" s="21" t="str">
        <f>VLOOKUP($E339,[1]Productos!A:P,4,FALSE)</f>
        <v>CERVEZAS</v>
      </c>
      <c r="K339" s="1">
        <v>3000</v>
      </c>
      <c r="L339" s="1">
        <v>3000</v>
      </c>
      <c r="M339" s="21">
        <v>5</v>
      </c>
      <c r="N339" s="21" t="e">
        <f>VLOOKUP(M339,[1]!tbl_empleados[#Data],4,0)&amp;" "&amp;VLOOKUP(M339,[1]!tbl_empleados[#Data],5,0)</f>
        <v>#REF!</v>
      </c>
      <c r="O339">
        <f t="shared" si="34"/>
        <v>2024</v>
      </c>
      <c r="P339" t="str">
        <f t="shared" si="35"/>
        <v>abril</v>
      </c>
    </row>
    <row r="340" spans="1:16" x14ac:dyDescent="0.3">
      <c r="A340" t="s">
        <v>276</v>
      </c>
      <c r="B340" s="21">
        <v>6</v>
      </c>
      <c r="C340" s="77">
        <v>45395</v>
      </c>
      <c r="D340" s="78">
        <v>0.98888888888888893</v>
      </c>
      <c r="E340" s="21">
        <v>46</v>
      </c>
      <c r="F340">
        <v>1</v>
      </c>
      <c r="G340" t="str">
        <f>VLOOKUP($E340,[1]Productos!A:P,2,FALSE)</f>
        <v>BUDWEISER</v>
      </c>
      <c r="H340" s="21" t="str">
        <f>VLOOKUP($E340,[1]Productos!A:P,3,FALSE)</f>
        <v>BEBIDAS</v>
      </c>
      <c r="I340" s="21" t="str">
        <f>VLOOKUP($E340,[1]Productos!A:P,4,FALSE)</f>
        <v>CERVEZAS</v>
      </c>
      <c r="K340" s="1">
        <v>3000</v>
      </c>
      <c r="L340" s="1">
        <v>3000</v>
      </c>
      <c r="M340" s="21">
        <v>5</v>
      </c>
      <c r="N340" s="21" t="e">
        <f>VLOOKUP(M340,[1]!tbl_empleados[#Data],4,0)&amp;" "&amp;VLOOKUP(M340,[1]!tbl_empleados[#Data],5,0)</f>
        <v>#REF!</v>
      </c>
      <c r="O340">
        <f t="shared" si="34"/>
        <v>2024</v>
      </c>
      <c r="P340" t="str">
        <f t="shared" si="35"/>
        <v>abril</v>
      </c>
    </row>
    <row r="341" spans="1:16" x14ac:dyDescent="0.3">
      <c r="A341" t="s">
        <v>276</v>
      </c>
      <c r="B341" s="21">
        <v>6</v>
      </c>
      <c r="C341" s="77">
        <v>45396</v>
      </c>
      <c r="D341" s="78">
        <v>9.0277777777777787E-3</v>
      </c>
      <c r="E341" s="21">
        <v>38</v>
      </c>
      <c r="F341">
        <v>1</v>
      </c>
      <c r="G341" t="str">
        <f>VLOOKUP($E341,[1]Productos!A:P,2,FALSE)</f>
        <v>COSTEÑITA</v>
      </c>
      <c r="H341" s="21" t="str">
        <f>VLOOKUP($E341,[1]Productos!A:P,3,FALSE)</f>
        <v>BEBIDAS</v>
      </c>
      <c r="I341" s="21" t="str">
        <f>VLOOKUP($E341,[1]Productos!A:P,4,FALSE)</f>
        <v>CERVEZAS</v>
      </c>
      <c r="K341" s="1">
        <v>3000</v>
      </c>
      <c r="L341" s="1">
        <v>3000</v>
      </c>
      <c r="M341" s="21">
        <v>5</v>
      </c>
      <c r="N341" s="21" t="e">
        <f>VLOOKUP(M341,[1]!tbl_empleados[#Data],4,0)&amp;" "&amp;VLOOKUP(M341,[1]!tbl_empleados[#Data],5,0)</f>
        <v>#REF!</v>
      </c>
      <c r="O341">
        <f t="shared" si="34"/>
        <v>2024</v>
      </c>
      <c r="P341" t="str">
        <f t="shared" si="35"/>
        <v>abril</v>
      </c>
    </row>
    <row r="342" spans="1:16" x14ac:dyDescent="0.3">
      <c r="A342" t="s">
        <v>276</v>
      </c>
      <c r="B342" s="21">
        <v>6</v>
      </c>
      <c r="C342" s="77">
        <v>45396</v>
      </c>
      <c r="D342" s="78">
        <v>9.0277777777777787E-3</v>
      </c>
      <c r="E342" s="21">
        <v>46</v>
      </c>
      <c r="F342">
        <v>1</v>
      </c>
      <c r="G342" t="str">
        <f>VLOOKUP($E342,[1]Productos!A:P,2,FALSE)</f>
        <v>BUDWEISER</v>
      </c>
      <c r="H342" s="21" t="str">
        <f>VLOOKUP($E342,[1]Productos!A:P,3,FALSE)</f>
        <v>BEBIDAS</v>
      </c>
      <c r="I342" s="21" t="str">
        <f>VLOOKUP($E342,[1]Productos!A:P,4,FALSE)</f>
        <v>CERVEZAS</v>
      </c>
      <c r="K342" s="1">
        <v>3000</v>
      </c>
      <c r="L342" s="1">
        <v>3000</v>
      </c>
      <c r="M342" s="21">
        <v>5</v>
      </c>
      <c r="N342" s="21" t="e">
        <f>VLOOKUP(M342,[1]!tbl_empleados[#Data],4,0)&amp;" "&amp;VLOOKUP(M342,[1]!tbl_empleados[#Data],5,0)</f>
        <v>#REF!</v>
      </c>
      <c r="O342">
        <f t="shared" si="34"/>
        <v>2024</v>
      </c>
      <c r="P342" t="str">
        <f t="shared" si="35"/>
        <v>abril</v>
      </c>
    </row>
    <row r="343" spans="1:16" x14ac:dyDescent="0.3">
      <c r="A343" t="s">
        <v>276</v>
      </c>
      <c r="B343" s="21">
        <v>6</v>
      </c>
      <c r="C343" s="77">
        <v>45396</v>
      </c>
      <c r="D343" s="78">
        <v>2.361111111111111E-2</v>
      </c>
      <c r="E343" s="21">
        <v>38</v>
      </c>
      <c r="F343">
        <v>1</v>
      </c>
      <c r="G343" t="str">
        <f>VLOOKUP($E343,[1]Productos!A:P,2,FALSE)</f>
        <v>COSTEÑITA</v>
      </c>
      <c r="H343" s="21" t="str">
        <f>VLOOKUP($E343,[1]Productos!A:P,3,FALSE)</f>
        <v>BEBIDAS</v>
      </c>
      <c r="I343" s="21" t="str">
        <f>VLOOKUP($E343,[1]Productos!A:P,4,FALSE)</f>
        <v>CERVEZAS</v>
      </c>
      <c r="K343" s="1">
        <v>3000</v>
      </c>
      <c r="L343" s="1">
        <v>3000</v>
      </c>
      <c r="M343" s="21">
        <v>5</v>
      </c>
      <c r="N343" s="21" t="e">
        <f>VLOOKUP(M343,[1]!tbl_empleados[#Data],4,0)&amp;" "&amp;VLOOKUP(M343,[1]!tbl_empleados[#Data],5,0)</f>
        <v>#REF!</v>
      </c>
      <c r="O343">
        <f t="shared" si="34"/>
        <v>2024</v>
      </c>
      <c r="P343" t="str">
        <f t="shared" si="35"/>
        <v>abril</v>
      </c>
    </row>
    <row r="344" spans="1:16" x14ac:dyDescent="0.3">
      <c r="A344" t="s">
        <v>276</v>
      </c>
      <c r="B344" s="21">
        <v>6</v>
      </c>
      <c r="C344" s="77">
        <v>45396</v>
      </c>
      <c r="D344" s="78">
        <v>2.361111111111111E-2</v>
      </c>
      <c r="E344" s="21">
        <v>46</v>
      </c>
      <c r="F344">
        <v>1</v>
      </c>
      <c r="G344" t="str">
        <f>VLOOKUP($E344,[1]Productos!A:P,2,FALSE)</f>
        <v>BUDWEISER</v>
      </c>
      <c r="H344" s="21" t="str">
        <f>VLOOKUP($E344,[1]Productos!A:P,3,FALSE)</f>
        <v>BEBIDAS</v>
      </c>
      <c r="I344" s="21" t="str">
        <f>VLOOKUP($E344,[1]Productos!A:P,4,FALSE)</f>
        <v>CERVEZAS</v>
      </c>
      <c r="K344" s="1">
        <v>3000</v>
      </c>
      <c r="L344" s="1">
        <v>3000</v>
      </c>
      <c r="M344" s="21">
        <v>5</v>
      </c>
      <c r="N344" s="21" t="e">
        <f>VLOOKUP(M344,[1]!tbl_empleados[#Data],4,0)&amp;" "&amp;VLOOKUP(M344,[1]!tbl_empleados[#Data],5,0)</f>
        <v>#REF!</v>
      </c>
      <c r="O344">
        <f t="shared" si="34"/>
        <v>2024</v>
      </c>
      <c r="P344" t="str">
        <f t="shared" si="35"/>
        <v>abril</v>
      </c>
    </row>
    <row r="345" spans="1:16" x14ac:dyDescent="0.3">
      <c r="A345" t="s">
        <v>276</v>
      </c>
      <c r="B345" s="21">
        <v>6</v>
      </c>
      <c r="C345" s="77">
        <v>45396</v>
      </c>
      <c r="D345" s="78">
        <v>2.361111111111111E-2</v>
      </c>
      <c r="E345" s="21">
        <v>38</v>
      </c>
      <c r="F345">
        <v>1</v>
      </c>
      <c r="G345" t="str">
        <f>VLOOKUP($E345,[1]Productos!A:P,2,FALSE)</f>
        <v>COSTEÑITA</v>
      </c>
      <c r="H345" s="21" t="str">
        <f>VLOOKUP($E345,[1]Productos!A:P,3,FALSE)</f>
        <v>BEBIDAS</v>
      </c>
      <c r="I345" s="21" t="str">
        <f>VLOOKUP($E345,[1]Productos!A:P,4,FALSE)</f>
        <v>CERVEZAS</v>
      </c>
      <c r="K345" s="1">
        <v>3000</v>
      </c>
      <c r="L345" s="1">
        <v>3000</v>
      </c>
      <c r="M345" s="21">
        <v>5</v>
      </c>
      <c r="N345" s="21" t="e">
        <f>VLOOKUP(M345,[1]!tbl_empleados[#Data],4,0)&amp;" "&amp;VLOOKUP(M345,[1]!tbl_empleados[#Data],5,0)</f>
        <v>#REF!</v>
      </c>
      <c r="O345">
        <f t="shared" si="34"/>
        <v>2024</v>
      </c>
      <c r="P345" t="str">
        <f t="shared" si="35"/>
        <v>abril</v>
      </c>
    </row>
    <row r="346" spans="1:16" x14ac:dyDescent="0.3">
      <c r="A346" t="s">
        <v>276</v>
      </c>
      <c r="B346" s="21">
        <v>6</v>
      </c>
      <c r="C346" s="77">
        <v>45396</v>
      </c>
      <c r="D346" s="78">
        <v>7.7777777777777779E-2</v>
      </c>
      <c r="E346" s="21">
        <v>38</v>
      </c>
      <c r="F346">
        <v>1</v>
      </c>
      <c r="G346" t="str">
        <f>VLOOKUP($E346,[1]Productos!A:P,2,FALSE)</f>
        <v>COSTEÑITA</v>
      </c>
      <c r="H346" s="21" t="str">
        <f>VLOOKUP($E346,[1]Productos!A:P,3,FALSE)</f>
        <v>BEBIDAS</v>
      </c>
      <c r="I346" s="21" t="str">
        <f>VLOOKUP($E346,[1]Productos!A:P,4,FALSE)</f>
        <v>CERVEZAS</v>
      </c>
      <c r="K346" s="1">
        <v>3000</v>
      </c>
      <c r="L346" s="1">
        <v>3000</v>
      </c>
      <c r="M346" s="21">
        <v>5</v>
      </c>
      <c r="N346" s="21" t="e">
        <f>VLOOKUP(M346,[1]!tbl_empleados[#Data],4,0)&amp;" "&amp;VLOOKUP(M346,[1]!tbl_empleados[#Data],5,0)</f>
        <v>#REF!</v>
      </c>
      <c r="O346">
        <f t="shared" si="34"/>
        <v>2024</v>
      </c>
      <c r="P346" t="str">
        <f t="shared" si="35"/>
        <v>abril</v>
      </c>
    </row>
    <row r="347" spans="1:16" x14ac:dyDescent="0.3">
      <c r="A347" t="s">
        <v>277</v>
      </c>
      <c r="B347" s="21">
        <v>10</v>
      </c>
      <c r="C347" s="77">
        <v>45396</v>
      </c>
      <c r="D347" s="78">
        <v>3.4722222222222224E-2</v>
      </c>
      <c r="E347" s="21">
        <v>50</v>
      </c>
      <c r="F347">
        <v>1</v>
      </c>
      <c r="G347" t="str">
        <f>VLOOKUP($E347,[1]Productos!A:P,2,FALSE)</f>
        <v>AGUARDIENTE SIN AZUCAR (LIMOSINA TAPA VERDE)</v>
      </c>
      <c r="H347" s="21" t="str">
        <f>VLOOKUP($E347,[1]Productos!A:P,3,FALSE)</f>
        <v>LICORES</v>
      </c>
      <c r="I347" s="21" t="str">
        <f>VLOOKUP($E347,[1]Productos!A:P,4,FALSE)</f>
        <v>AGUARDIENTE</v>
      </c>
      <c r="K347" s="1">
        <v>90000</v>
      </c>
      <c r="L347" s="1">
        <v>90000</v>
      </c>
      <c r="M347" s="21">
        <v>5</v>
      </c>
      <c r="N347" s="21" t="e">
        <f>VLOOKUP(M347,[1]!tbl_empleados[#Data],4,0)&amp;" "&amp;VLOOKUP(M347,[1]!tbl_empleados[#Data],5,0)</f>
        <v>#REF!</v>
      </c>
      <c r="O347">
        <f t="shared" si="34"/>
        <v>2024</v>
      </c>
      <c r="P347" t="str">
        <f t="shared" si="35"/>
        <v>abril</v>
      </c>
    </row>
    <row r="348" spans="1:16" x14ac:dyDescent="0.3">
      <c r="A348" t="s">
        <v>277</v>
      </c>
      <c r="B348" s="21">
        <v>10</v>
      </c>
      <c r="C348" s="77">
        <v>45396</v>
      </c>
      <c r="D348" s="78">
        <v>4.3055555555555562E-2</v>
      </c>
      <c r="E348" s="21">
        <v>23</v>
      </c>
      <c r="F348">
        <v>1</v>
      </c>
      <c r="G348" t="str">
        <f>VLOOKUP($E348,[1]Productos!A:P,2,FALSE)</f>
        <v>CEREZADA</v>
      </c>
      <c r="H348" s="21" t="str">
        <f>VLOOKUP($E348,[1]Productos!A:P,3,FALSE)</f>
        <v>BEBIDAS</v>
      </c>
      <c r="I348" s="21" t="str">
        <f>VLOOKUP($E348,[1]Productos!A:P,4,FALSE)</f>
        <v>LIMONADAS</v>
      </c>
      <c r="K348" s="1">
        <v>6000</v>
      </c>
      <c r="L348" s="1">
        <v>6000</v>
      </c>
      <c r="M348" s="21">
        <v>5</v>
      </c>
      <c r="N348" s="21" t="e">
        <f>VLOOKUP(M348,[1]!tbl_empleados[#Data],4,0)&amp;" "&amp;VLOOKUP(M348,[1]!tbl_empleados[#Data],5,0)</f>
        <v>#REF!</v>
      </c>
      <c r="O348">
        <f t="shared" si="34"/>
        <v>2024</v>
      </c>
      <c r="P348" t="str">
        <f t="shared" si="35"/>
        <v>abril</v>
      </c>
    </row>
    <row r="349" spans="1:16" x14ac:dyDescent="0.3">
      <c r="A349" t="s">
        <v>277</v>
      </c>
      <c r="B349" s="21">
        <v>10</v>
      </c>
      <c r="C349" s="77">
        <v>45396</v>
      </c>
      <c r="D349" s="78">
        <v>4.3055555555555562E-2</v>
      </c>
      <c r="E349" s="21">
        <v>15</v>
      </c>
      <c r="F349">
        <v>1</v>
      </c>
      <c r="G349" t="str">
        <f>VLOOKUP($E349,[1]Productos!A:P,2,FALSE)</f>
        <v>MARACUYÁ</v>
      </c>
      <c r="H349" s="21" t="str">
        <f>VLOOKUP($E349,[1]Productos!A:P,3,FALSE)</f>
        <v>BEBIDAS</v>
      </c>
      <c r="I349" s="21" t="str">
        <f>VLOOKUP($E349,[1]Productos!A:P,4,FALSE)</f>
        <v>SODAS SABORIZADAS</v>
      </c>
      <c r="K349" s="1">
        <v>12000</v>
      </c>
      <c r="L349" s="1">
        <v>12000</v>
      </c>
      <c r="M349" s="21">
        <v>5</v>
      </c>
      <c r="N349" s="21" t="e">
        <f>VLOOKUP(M349,[1]!tbl_empleados[#Data],4,0)&amp;" "&amp;VLOOKUP(M349,[1]!tbl_empleados[#Data],5,0)</f>
        <v>#REF!</v>
      </c>
      <c r="O349">
        <f t="shared" si="34"/>
        <v>2024</v>
      </c>
      <c r="P349" t="str">
        <f t="shared" si="35"/>
        <v>abril</v>
      </c>
    </row>
    <row r="350" spans="1:16" x14ac:dyDescent="0.3">
      <c r="A350" t="s">
        <v>277</v>
      </c>
      <c r="B350" s="21">
        <v>10</v>
      </c>
      <c r="C350" s="77">
        <v>45396</v>
      </c>
      <c r="D350" s="78">
        <v>7.9861111111111105E-2</v>
      </c>
      <c r="E350" s="21">
        <v>50</v>
      </c>
      <c r="F350">
        <v>1</v>
      </c>
      <c r="G350" t="str">
        <f>VLOOKUP($E350,[1]Productos!A:P,2,FALSE)</f>
        <v>AGUARDIENTE SIN AZUCAR (LIMOSINA TAPA VERDE)</v>
      </c>
      <c r="H350" s="21" t="str">
        <f>VLOOKUP($E350,[1]Productos!A:P,3,FALSE)</f>
        <v>LICORES</v>
      </c>
      <c r="I350" s="21" t="str">
        <f>VLOOKUP($E350,[1]Productos!A:P,4,FALSE)</f>
        <v>AGUARDIENTE</v>
      </c>
      <c r="K350" s="1">
        <v>90000</v>
      </c>
      <c r="L350" s="1">
        <v>90000</v>
      </c>
      <c r="M350" s="21">
        <v>5</v>
      </c>
      <c r="N350" s="21" t="e">
        <f>VLOOKUP(M350,[1]!tbl_empleados[#Data],4,0)&amp;" "&amp;VLOOKUP(M350,[1]!tbl_empleados[#Data],5,0)</f>
        <v>#REF!</v>
      </c>
      <c r="O350">
        <f t="shared" si="34"/>
        <v>2024</v>
      </c>
      <c r="P350" t="str">
        <f t="shared" si="35"/>
        <v>abril</v>
      </c>
    </row>
    <row r="351" spans="1:16" x14ac:dyDescent="0.3">
      <c r="A351" t="s">
        <v>277</v>
      </c>
      <c r="B351" s="21">
        <v>10</v>
      </c>
      <c r="C351" s="77">
        <v>45396</v>
      </c>
      <c r="D351" s="78">
        <v>0.13402777777777777</v>
      </c>
      <c r="E351" s="21">
        <v>38</v>
      </c>
      <c r="F351">
        <v>2</v>
      </c>
      <c r="G351" t="str">
        <f>VLOOKUP($E351,[1]Productos!A:P,2,FALSE)</f>
        <v>COSTEÑITA</v>
      </c>
      <c r="H351" s="21" t="str">
        <f>VLOOKUP($E351,[1]Productos!A:P,3,FALSE)</f>
        <v>BEBIDAS</v>
      </c>
      <c r="I351" s="21" t="str">
        <f>VLOOKUP($E351,[1]Productos!A:P,4,FALSE)</f>
        <v>CERVEZAS</v>
      </c>
      <c r="K351" s="1">
        <v>3000</v>
      </c>
      <c r="L351" s="1">
        <v>6000</v>
      </c>
      <c r="M351" s="21">
        <v>5</v>
      </c>
      <c r="N351" s="21" t="e">
        <f>VLOOKUP(M351,[1]!tbl_empleados[#Data],4,0)&amp;" "&amp;VLOOKUP(M351,[1]!tbl_empleados[#Data],5,0)</f>
        <v>#REF!</v>
      </c>
      <c r="O351">
        <f t="shared" si="34"/>
        <v>2024</v>
      </c>
      <c r="P351" t="str">
        <f t="shared" si="35"/>
        <v>abril</v>
      </c>
    </row>
    <row r="352" spans="1:16" x14ac:dyDescent="0.3">
      <c r="A352" t="s">
        <v>278</v>
      </c>
      <c r="B352" s="21">
        <v>2</v>
      </c>
      <c r="C352" s="77">
        <v>45396</v>
      </c>
      <c r="D352" s="78">
        <v>1.7361111111111112E-2</v>
      </c>
      <c r="E352" s="21">
        <v>38</v>
      </c>
      <c r="F352">
        <v>3</v>
      </c>
      <c r="G352" t="str">
        <f>VLOOKUP($E352,[1]Productos!A:P,2,FALSE)</f>
        <v>COSTEÑITA</v>
      </c>
      <c r="H352" s="21" t="str">
        <f>VLOOKUP($E352,[1]Productos!A:P,3,FALSE)</f>
        <v>BEBIDAS</v>
      </c>
      <c r="I352" s="21" t="str">
        <f>VLOOKUP($E352,[1]Productos!A:P,4,FALSE)</f>
        <v>CERVEZAS</v>
      </c>
      <c r="K352" s="1">
        <v>3000</v>
      </c>
      <c r="L352" s="1">
        <v>9000</v>
      </c>
      <c r="M352" s="21">
        <v>5</v>
      </c>
      <c r="N352" s="21" t="e">
        <f>VLOOKUP(M352,[1]!tbl_empleados[#Data],4,0)&amp;" "&amp;VLOOKUP(M352,[1]!tbl_empleados[#Data],5,0)</f>
        <v>#REF!</v>
      </c>
      <c r="O352">
        <f t="shared" si="34"/>
        <v>2024</v>
      </c>
      <c r="P352" t="str">
        <f t="shared" si="35"/>
        <v>abril</v>
      </c>
    </row>
    <row r="353" spans="1:16" x14ac:dyDescent="0.3">
      <c r="A353" t="s">
        <v>278</v>
      </c>
      <c r="B353" s="21">
        <v>2</v>
      </c>
      <c r="C353" s="77">
        <v>45396</v>
      </c>
      <c r="D353" s="78">
        <v>4.1666666666666664E-2</v>
      </c>
      <c r="E353" s="21">
        <v>38</v>
      </c>
      <c r="F353">
        <v>3</v>
      </c>
      <c r="G353" t="str">
        <f>VLOOKUP($E353,[1]Productos!A:P,2,FALSE)</f>
        <v>COSTEÑITA</v>
      </c>
      <c r="H353" s="21" t="str">
        <f>VLOOKUP($E353,[1]Productos!A:P,3,FALSE)</f>
        <v>BEBIDAS</v>
      </c>
      <c r="I353" s="21" t="str">
        <f>VLOOKUP($E353,[1]Productos!A:P,4,FALSE)</f>
        <v>CERVEZAS</v>
      </c>
      <c r="K353" s="1">
        <v>3000</v>
      </c>
      <c r="L353" s="1">
        <v>9000</v>
      </c>
      <c r="M353" s="21">
        <v>5</v>
      </c>
      <c r="N353" s="21" t="e">
        <f>VLOOKUP(M353,[1]!tbl_empleados[#Data],4,0)&amp;" "&amp;VLOOKUP(M353,[1]!tbl_empleados[#Data],5,0)</f>
        <v>#REF!</v>
      </c>
      <c r="O353">
        <f t="shared" si="34"/>
        <v>2024</v>
      </c>
      <c r="P353" t="str">
        <f t="shared" si="35"/>
        <v>abril</v>
      </c>
    </row>
    <row r="354" spans="1:16" x14ac:dyDescent="0.3">
      <c r="A354" t="s">
        <v>278</v>
      </c>
      <c r="B354" s="21">
        <v>2</v>
      </c>
      <c r="C354" s="77">
        <v>45396</v>
      </c>
      <c r="D354" s="78">
        <v>5.6944444444444443E-2</v>
      </c>
      <c r="E354" s="21">
        <v>38</v>
      </c>
      <c r="F354">
        <v>1</v>
      </c>
      <c r="G354" t="str">
        <f>VLOOKUP($E354,[1]Productos!A:P,2,FALSE)</f>
        <v>COSTEÑITA</v>
      </c>
      <c r="H354" s="21" t="str">
        <f>VLOOKUP($E354,[1]Productos!A:P,3,FALSE)</f>
        <v>BEBIDAS</v>
      </c>
      <c r="I354" s="21" t="str">
        <f>VLOOKUP($E354,[1]Productos!A:P,4,FALSE)</f>
        <v>CERVEZAS</v>
      </c>
      <c r="K354" s="1">
        <v>3000</v>
      </c>
      <c r="L354" s="1">
        <v>3000</v>
      </c>
      <c r="M354" s="21">
        <v>5</v>
      </c>
      <c r="N354" s="21" t="e">
        <f>VLOOKUP(M354,[1]!tbl_empleados[#Data],4,0)&amp;" "&amp;VLOOKUP(M354,[1]!tbl_empleados[#Data],5,0)</f>
        <v>#REF!</v>
      </c>
      <c r="O354">
        <f t="shared" si="34"/>
        <v>2024</v>
      </c>
      <c r="P354" t="str">
        <f t="shared" si="35"/>
        <v>abril</v>
      </c>
    </row>
    <row r="355" spans="1:16" x14ac:dyDescent="0.3">
      <c r="A355" t="s">
        <v>278</v>
      </c>
      <c r="B355" s="21">
        <v>2</v>
      </c>
      <c r="C355" s="77">
        <v>45396</v>
      </c>
      <c r="D355" s="78">
        <v>5.7638888888888885E-2</v>
      </c>
      <c r="E355" s="21">
        <v>38</v>
      </c>
      <c r="F355">
        <v>3</v>
      </c>
      <c r="G355" t="str">
        <f>VLOOKUP($E355,[1]Productos!A:P,2,FALSE)</f>
        <v>COSTEÑITA</v>
      </c>
      <c r="H355" s="21" t="str">
        <f>VLOOKUP($E355,[1]Productos!A:P,3,FALSE)</f>
        <v>BEBIDAS</v>
      </c>
      <c r="I355" s="21" t="str">
        <f>VLOOKUP($E355,[1]Productos!A:P,4,FALSE)</f>
        <v>CERVEZAS</v>
      </c>
      <c r="K355" s="1">
        <v>3000</v>
      </c>
      <c r="L355" s="1">
        <v>9000</v>
      </c>
      <c r="M355" s="21">
        <v>5</v>
      </c>
      <c r="N355" s="21" t="e">
        <f>VLOOKUP(M355,[1]!tbl_empleados[#Data],4,0)&amp;" "&amp;VLOOKUP(M355,[1]!tbl_empleados[#Data],5,0)</f>
        <v>#REF!</v>
      </c>
      <c r="O355">
        <f t="shared" si="34"/>
        <v>2024</v>
      </c>
      <c r="P355" t="str">
        <f t="shared" si="35"/>
        <v>abril</v>
      </c>
    </row>
    <row r="356" spans="1:16" x14ac:dyDescent="0.3">
      <c r="A356" t="s">
        <v>278</v>
      </c>
      <c r="B356" s="21">
        <v>2</v>
      </c>
      <c r="C356" s="77">
        <v>45396</v>
      </c>
      <c r="D356" s="78">
        <v>5.7638888888888885E-2</v>
      </c>
      <c r="E356" s="21">
        <v>38</v>
      </c>
      <c r="F356">
        <v>1</v>
      </c>
      <c r="G356" t="str">
        <f>VLOOKUP($E356,[1]Productos!A:P,2,FALSE)</f>
        <v>COSTEÑITA</v>
      </c>
      <c r="H356" s="21" t="str">
        <f>VLOOKUP($E356,[1]Productos!A:P,3,FALSE)</f>
        <v>BEBIDAS</v>
      </c>
      <c r="I356" s="21" t="str">
        <f>VLOOKUP($E356,[1]Productos!A:P,4,FALSE)</f>
        <v>CERVEZAS</v>
      </c>
      <c r="K356" s="1">
        <v>3000</v>
      </c>
      <c r="L356" s="1">
        <v>3000</v>
      </c>
      <c r="M356" s="21">
        <v>5</v>
      </c>
      <c r="N356" s="21" t="e">
        <f>VLOOKUP(M356,[1]!tbl_empleados[#Data],4,0)&amp;" "&amp;VLOOKUP(M356,[1]!tbl_empleados[#Data],5,0)</f>
        <v>#REF!</v>
      </c>
      <c r="O356">
        <f t="shared" si="34"/>
        <v>2024</v>
      </c>
      <c r="P356" t="str">
        <f t="shared" si="35"/>
        <v>abril</v>
      </c>
    </row>
    <row r="357" spans="1:16" x14ac:dyDescent="0.3">
      <c r="A357" t="s">
        <v>278</v>
      </c>
      <c r="B357" s="21">
        <v>2</v>
      </c>
      <c r="C357" s="77">
        <v>45396</v>
      </c>
      <c r="D357" s="78">
        <v>5.9027777777777783E-2</v>
      </c>
      <c r="E357" s="21">
        <v>38</v>
      </c>
      <c r="F357">
        <v>3</v>
      </c>
      <c r="G357" t="str">
        <f>VLOOKUP($E357,[1]Productos!A:P,2,FALSE)</f>
        <v>COSTEÑITA</v>
      </c>
      <c r="H357" s="21" t="str">
        <f>VLOOKUP($E357,[1]Productos!A:P,3,FALSE)</f>
        <v>BEBIDAS</v>
      </c>
      <c r="I357" s="21" t="str">
        <f>VLOOKUP($E357,[1]Productos!A:P,4,FALSE)</f>
        <v>CERVEZAS</v>
      </c>
      <c r="K357" s="1">
        <v>3000</v>
      </c>
      <c r="L357" s="1">
        <v>9000</v>
      </c>
      <c r="M357" s="21">
        <v>5</v>
      </c>
      <c r="N357" s="21" t="e">
        <f>VLOOKUP(M357,[1]!tbl_empleados[#Data],4,0)&amp;" "&amp;VLOOKUP(M357,[1]!tbl_empleados[#Data],5,0)</f>
        <v>#REF!</v>
      </c>
      <c r="O357">
        <f t="shared" si="34"/>
        <v>2024</v>
      </c>
      <c r="P357" t="str">
        <f t="shared" si="35"/>
        <v>abril</v>
      </c>
    </row>
    <row r="358" spans="1:16" x14ac:dyDescent="0.3">
      <c r="A358" t="s">
        <v>278</v>
      </c>
      <c r="B358" s="21">
        <v>2</v>
      </c>
      <c r="C358" s="77">
        <v>45396</v>
      </c>
      <c r="D358" s="78">
        <v>8.1250000000000003E-2</v>
      </c>
      <c r="E358" s="21">
        <v>38</v>
      </c>
      <c r="F358">
        <v>3</v>
      </c>
      <c r="G358" t="str">
        <f>VLOOKUP($E358,[1]Productos!A:P,2,FALSE)</f>
        <v>COSTEÑITA</v>
      </c>
      <c r="H358" s="21" t="str">
        <f>VLOOKUP($E358,[1]Productos!A:P,3,FALSE)</f>
        <v>BEBIDAS</v>
      </c>
      <c r="I358" s="21" t="str">
        <f>VLOOKUP($E358,[1]Productos!A:P,4,FALSE)</f>
        <v>CERVEZAS</v>
      </c>
      <c r="K358" s="1">
        <v>3000</v>
      </c>
      <c r="L358" s="1">
        <v>9000</v>
      </c>
      <c r="M358" s="21">
        <v>5</v>
      </c>
      <c r="N358" s="21" t="e">
        <f>VLOOKUP(M358,[1]!tbl_empleados[#Data],4,0)&amp;" "&amp;VLOOKUP(M358,[1]!tbl_empleados[#Data],5,0)</f>
        <v>#REF!</v>
      </c>
      <c r="O358">
        <f t="shared" si="34"/>
        <v>2024</v>
      </c>
      <c r="P358" t="str">
        <f t="shared" si="35"/>
        <v>abril</v>
      </c>
    </row>
    <row r="359" spans="1:16" x14ac:dyDescent="0.3">
      <c r="A359" t="s">
        <v>278</v>
      </c>
      <c r="B359" s="21">
        <v>2</v>
      </c>
      <c r="C359" s="77">
        <v>45396</v>
      </c>
      <c r="D359" s="78">
        <v>0.10486111111111111</v>
      </c>
      <c r="E359" s="21">
        <v>38</v>
      </c>
      <c r="F359">
        <v>3</v>
      </c>
      <c r="G359" t="str">
        <f>VLOOKUP($E359,[1]Productos!A:P,2,FALSE)</f>
        <v>COSTEÑITA</v>
      </c>
      <c r="H359" s="21" t="str">
        <f>VLOOKUP($E359,[1]Productos!A:P,3,FALSE)</f>
        <v>BEBIDAS</v>
      </c>
      <c r="I359" s="21" t="str">
        <f>VLOOKUP($E359,[1]Productos!A:P,4,FALSE)</f>
        <v>CERVEZAS</v>
      </c>
      <c r="K359" s="1">
        <v>3000</v>
      </c>
      <c r="L359" s="1">
        <v>9000</v>
      </c>
      <c r="M359" s="21">
        <v>5</v>
      </c>
      <c r="N359" s="21" t="e">
        <f>VLOOKUP(M359,[1]!tbl_empleados[#Data],4,0)&amp;" "&amp;VLOOKUP(M359,[1]!tbl_empleados[#Data],5,0)</f>
        <v>#REF!</v>
      </c>
      <c r="O359">
        <f t="shared" si="34"/>
        <v>2024</v>
      </c>
      <c r="P359" t="str">
        <f t="shared" si="35"/>
        <v>abril</v>
      </c>
    </row>
    <row r="360" spans="1:16" x14ac:dyDescent="0.3">
      <c r="A360" t="s">
        <v>278</v>
      </c>
      <c r="B360" s="21">
        <v>2</v>
      </c>
      <c r="C360" s="77">
        <v>45396</v>
      </c>
      <c r="D360" s="78">
        <v>0.125</v>
      </c>
      <c r="E360" s="21">
        <v>38</v>
      </c>
      <c r="F360">
        <v>3</v>
      </c>
      <c r="G360" t="str">
        <f>VLOOKUP($E360,[1]Productos!A:P,2,FALSE)</f>
        <v>COSTEÑITA</v>
      </c>
      <c r="H360" s="21" t="str">
        <f>VLOOKUP($E360,[1]Productos!A:P,3,FALSE)</f>
        <v>BEBIDAS</v>
      </c>
      <c r="I360" s="21" t="str">
        <f>VLOOKUP($E360,[1]Productos!A:P,4,FALSE)</f>
        <v>CERVEZAS</v>
      </c>
      <c r="K360" s="1">
        <v>3000</v>
      </c>
      <c r="L360" s="1">
        <v>9000</v>
      </c>
      <c r="M360" s="21">
        <v>5</v>
      </c>
      <c r="N360" s="21" t="e">
        <f>VLOOKUP(M360,[1]!tbl_empleados[#Data],4,0)&amp;" "&amp;VLOOKUP(M360,[1]!tbl_empleados[#Data],5,0)</f>
        <v>#REF!</v>
      </c>
      <c r="O360">
        <f t="shared" si="34"/>
        <v>2024</v>
      </c>
      <c r="P360" t="str">
        <f t="shared" si="35"/>
        <v>abril</v>
      </c>
    </row>
    <row r="361" spans="1:16" x14ac:dyDescent="0.3">
      <c r="A361" t="s">
        <v>278</v>
      </c>
      <c r="B361" s="21">
        <v>2</v>
      </c>
      <c r="C361" s="77">
        <v>45396</v>
      </c>
      <c r="D361" s="78">
        <v>0.125</v>
      </c>
      <c r="E361" s="21">
        <v>38</v>
      </c>
      <c r="F361">
        <v>3</v>
      </c>
      <c r="G361" t="str">
        <f>VLOOKUP($E361,[1]Productos!A:P,2,FALSE)</f>
        <v>COSTEÑITA</v>
      </c>
      <c r="H361" s="21" t="str">
        <f>VLOOKUP($E361,[1]Productos!A:P,3,FALSE)</f>
        <v>BEBIDAS</v>
      </c>
      <c r="I361" s="21" t="str">
        <f>VLOOKUP($E361,[1]Productos!A:P,4,FALSE)</f>
        <v>CERVEZAS</v>
      </c>
      <c r="K361" s="1">
        <v>3000</v>
      </c>
      <c r="L361" s="1">
        <v>9000</v>
      </c>
      <c r="M361" s="21">
        <v>5</v>
      </c>
      <c r="N361" s="21" t="e">
        <f>VLOOKUP(M361,[1]!tbl_empleados[#Data],4,0)&amp;" "&amp;VLOOKUP(M361,[1]!tbl_empleados[#Data],5,0)</f>
        <v>#REF!</v>
      </c>
      <c r="O361">
        <f t="shared" si="34"/>
        <v>2024</v>
      </c>
      <c r="P361" t="str">
        <f t="shared" si="35"/>
        <v>abril</v>
      </c>
    </row>
    <row r="362" spans="1:16" x14ac:dyDescent="0.3">
      <c r="A362" t="s">
        <v>279</v>
      </c>
      <c r="B362" s="21">
        <v>4</v>
      </c>
      <c r="C362" s="77">
        <v>45396</v>
      </c>
      <c r="D362" s="78">
        <v>0.73333333333333339</v>
      </c>
      <c r="E362" s="21">
        <v>87</v>
      </c>
      <c r="F362">
        <v>1</v>
      </c>
      <c r="G362" t="str">
        <f>VLOOKUP($E362,[1]Productos!A:P,2,FALSE)</f>
        <v>SHOT WHISKY BUCHANANS MASTER</v>
      </c>
      <c r="H362" s="21" t="str">
        <f>VLOOKUP($E362,[1]Productos!A:P,3,FALSE)</f>
        <v>LICORES</v>
      </c>
      <c r="I362" s="21" t="str">
        <f>VLOOKUP($E362,[1]Productos!A:P,4,FALSE)</f>
        <v>WHISKY</v>
      </c>
      <c r="K362" s="1">
        <v>30000</v>
      </c>
      <c r="L362" s="1">
        <v>30000</v>
      </c>
      <c r="M362" s="21">
        <v>5</v>
      </c>
      <c r="N362" s="21" t="e">
        <f>VLOOKUP(M362,[1]!tbl_empleados[#Data],4,0)&amp;" "&amp;VLOOKUP(M362,[1]!tbl_empleados[#Data],5,0)</f>
        <v>#REF!</v>
      </c>
      <c r="O362">
        <f>YEAR(C362)</f>
        <v>2024</v>
      </c>
      <c r="P362" t="str">
        <f>TEXT((C362),"mmmm")</f>
        <v>abril</v>
      </c>
    </row>
    <row r="363" spans="1:16" x14ac:dyDescent="0.3">
      <c r="A363" t="s">
        <v>280</v>
      </c>
      <c r="B363" s="21">
        <v>9</v>
      </c>
      <c r="C363" s="77">
        <v>45396</v>
      </c>
      <c r="D363" s="78">
        <v>0.66597222222222219</v>
      </c>
      <c r="E363" s="21">
        <v>38</v>
      </c>
      <c r="F363">
        <v>1</v>
      </c>
      <c r="G363" t="str">
        <f>VLOOKUP($E363,[1]Productos!A:P,2,FALSE)</f>
        <v>COSTEÑITA</v>
      </c>
      <c r="H363" s="21" t="str">
        <f>VLOOKUP($E363,[1]Productos!A:P,3,FALSE)</f>
        <v>BEBIDAS</v>
      </c>
      <c r="I363" s="21" t="str">
        <f>VLOOKUP($E363,[1]Productos!A:P,4,FALSE)</f>
        <v>CERVEZAS</v>
      </c>
      <c r="K363" s="1">
        <v>3000</v>
      </c>
      <c r="L363" s="1">
        <v>3000</v>
      </c>
      <c r="M363" s="21">
        <v>5</v>
      </c>
      <c r="N363" s="21" t="e">
        <f>VLOOKUP(M363,[1]!tbl_empleados[#Data],4,0)&amp;" "&amp;VLOOKUP(M363,[1]!tbl_empleados[#Data],5,0)</f>
        <v>#REF!</v>
      </c>
      <c r="O363">
        <f t="shared" ref="O363:O425" si="36">YEAR(C363)</f>
        <v>2024</v>
      </c>
      <c r="P363" t="str">
        <f t="shared" ref="P363:P425" si="37">TEXT((C363),"mmmm")</f>
        <v>abril</v>
      </c>
    </row>
    <row r="364" spans="1:16" x14ac:dyDescent="0.3">
      <c r="A364" t="s">
        <v>280</v>
      </c>
      <c r="B364" s="21">
        <v>9</v>
      </c>
      <c r="C364" s="77">
        <v>45396</v>
      </c>
      <c r="D364" s="78">
        <v>0.66597222222222219</v>
      </c>
      <c r="E364" s="21">
        <v>53</v>
      </c>
      <c r="F364">
        <v>1</v>
      </c>
      <c r="G364" t="str">
        <f>VLOOKUP($E364,[1]Productos!A:P,2,FALSE)</f>
        <v>AGUARDIENTE AMARILLO</v>
      </c>
      <c r="H364" s="21" t="str">
        <f>VLOOKUP($E364,[1]Productos!A:P,3,FALSE)</f>
        <v>LICORES</v>
      </c>
      <c r="I364" s="21" t="str">
        <f>VLOOKUP($E364,[1]Productos!A:P,4,FALSE)</f>
        <v>AGUARDIENTE</v>
      </c>
      <c r="K364" s="1">
        <v>75000</v>
      </c>
      <c r="L364" s="1">
        <v>75000</v>
      </c>
      <c r="M364" s="21">
        <v>5</v>
      </c>
      <c r="N364" s="21" t="e">
        <f>VLOOKUP(M364,[1]!tbl_empleados[#Data],4,0)&amp;" "&amp;VLOOKUP(M364,[1]!tbl_empleados[#Data],5,0)</f>
        <v>#REF!</v>
      </c>
      <c r="O364">
        <f t="shared" si="36"/>
        <v>2024</v>
      </c>
      <c r="P364" t="str">
        <f t="shared" si="37"/>
        <v>abril</v>
      </c>
    </row>
    <row r="365" spans="1:16" x14ac:dyDescent="0.3">
      <c r="A365" t="s">
        <v>280</v>
      </c>
      <c r="B365" s="21">
        <v>9</v>
      </c>
      <c r="C365" s="77">
        <v>45396</v>
      </c>
      <c r="D365" s="78">
        <v>0.66597222222222219</v>
      </c>
      <c r="E365" s="21">
        <v>30</v>
      </c>
      <c r="F365">
        <v>1</v>
      </c>
      <c r="G365" t="str">
        <f>VLOOKUP($E365,[1]Productos!A:P,2,FALSE)</f>
        <v>SODA</v>
      </c>
      <c r="H365" s="21" t="str">
        <f>VLOOKUP($E365,[1]Productos!A:P,3,FALSE)</f>
        <v>BEBIDAS</v>
      </c>
      <c r="I365" s="21" t="str">
        <f>VLOOKUP($E365,[1]Productos!A:P,4,FALSE)</f>
        <v>OTROS</v>
      </c>
      <c r="K365" s="1">
        <v>4000</v>
      </c>
      <c r="L365" s="1">
        <v>4000</v>
      </c>
      <c r="M365" s="21">
        <v>5</v>
      </c>
      <c r="N365" s="21" t="e">
        <f>VLOOKUP(M365,[1]!tbl_empleados[#Data],4,0)&amp;" "&amp;VLOOKUP(M365,[1]!tbl_empleados[#Data],5,0)</f>
        <v>#REF!</v>
      </c>
      <c r="O365">
        <f t="shared" si="36"/>
        <v>2024</v>
      </c>
      <c r="P365" t="str">
        <f t="shared" si="37"/>
        <v>abril</v>
      </c>
    </row>
    <row r="366" spans="1:16" x14ac:dyDescent="0.3">
      <c r="A366" t="s">
        <v>280</v>
      </c>
      <c r="B366" s="21">
        <v>9</v>
      </c>
      <c r="C366" s="77">
        <v>45396</v>
      </c>
      <c r="D366" s="78">
        <v>0.73333333333333339</v>
      </c>
      <c r="E366" s="21">
        <v>53</v>
      </c>
      <c r="F366">
        <v>1</v>
      </c>
      <c r="G366" t="str">
        <f>VLOOKUP($E366,[1]Productos!A:P,2,FALSE)</f>
        <v>AGUARDIENTE AMARILLO</v>
      </c>
      <c r="H366" s="21" t="str">
        <f>VLOOKUP($E366,[1]Productos!A:P,3,FALSE)</f>
        <v>LICORES</v>
      </c>
      <c r="I366" s="21" t="str">
        <f>VLOOKUP($E366,[1]Productos!A:P,4,FALSE)</f>
        <v>AGUARDIENTE</v>
      </c>
      <c r="K366" s="1">
        <v>75000</v>
      </c>
      <c r="L366" s="1">
        <v>75000</v>
      </c>
      <c r="M366" s="21">
        <v>5</v>
      </c>
      <c r="N366" s="21" t="e">
        <f>VLOOKUP(M366,[1]!tbl_empleados[#Data],4,0)&amp;" "&amp;VLOOKUP(M366,[1]!tbl_empleados[#Data],5,0)</f>
        <v>#REF!</v>
      </c>
      <c r="O366">
        <f t="shared" si="36"/>
        <v>2024</v>
      </c>
      <c r="P366" t="str">
        <f t="shared" si="37"/>
        <v>abril</v>
      </c>
    </row>
    <row r="367" spans="1:16" x14ac:dyDescent="0.3">
      <c r="A367" t="s">
        <v>280</v>
      </c>
      <c r="B367" s="21">
        <v>9</v>
      </c>
      <c r="C367" s="77">
        <v>45396</v>
      </c>
      <c r="D367" s="78">
        <v>0.73333333333333339</v>
      </c>
      <c r="E367" s="21">
        <v>29</v>
      </c>
      <c r="F367">
        <v>1</v>
      </c>
      <c r="G367" t="str">
        <f>VLOOKUP($E367,[1]Productos!A:P,2,FALSE)</f>
        <v>AGUA</v>
      </c>
      <c r="H367" s="21" t="str">
        <f>VLOOKUP($E367,[1]Productos!A:P,3,FALSE)</f>
        <v>BEBIDAS</v>
      </c>
      <c r="I367" s="21" t="str">
        <f>VLOOKUP($E367,[1]Productos!A:P,4,FALSE)</f>
        <v>OTROS</v>
      </c>
      <c r="K367" s="1">
        <v>2000</v>
      </c>
      <c r="L367" s="1">
        <v>2000</v>
      </c>
      <c r="M367" s="21">
        <v>5</v>
      </c>
      <c r="N367" s="21" t="e">
        <f>VLOOKUP(M367,[1]!tbl_empleados[#Data],4,0)&amp;" "&amp;VLOOKUP(M367,[1]!tbl_empleados[#Data],5,0)</f>
        <v>#REF!</v>
      </c>
      <c r="O367">
        <f t="shared" si="36"/>
        <v>2024</v>
      </c>
      <c r="P367" t="str">
        <f t="shared" si="37"/>
        <v>abril</v>
      </c>
    </row>
    <row r="368" spans="1:16" x14ac:dyDescent="0.3">
      <c r="A368" t="s">
        <v>280</v>
      </c>
      <c r="B368" s="21">
        <v>9</v>
      </c>
      <c r="C368" s="77">
        <v>45396</v>
      </c>
      <c r="D368" s="78">
        <v>0.74236111111111114</v>
      </c>
      <c r="E368" s="21">
        <v>38</v>
      </c>
      <c r="F368">
        <v>1</v>
      </c>
      <c r="G368" t="str">
        <f>VLOOKUP($E368,[1]Productos!A:P,2,FALSE)</f>
        <v>COSTEÑITA</v>
      </c>
      <c r="H368" s="21" t="str">
        <f>VLOOKUP($E368,[1]Productos!A:P,3,FALSE)</f>
        <v>BEBIDAS</v>
      </c>
      <c r="I368" s="21" t="str">
        <f>VLOOKUP($E368,[1]Productos!A:P,4,FALSE)</f>
        <v>CERVEZAS</v>
      </c>
      <c r="K368" s="1">
        <v>3000</v>
      </c>
      <c r="L368" s="1">
        <v>3000</v>
      </c>
      <c r="M368" s="21">
        <v>5</v>
      </c>
      <c r="N368" s="21" t="e">
        <f>VLOOKUP(M368,[1]!tbl_empleados[#Data],4,0)&amp;" "&amp;VLOOKUP(M368,[1]!tbl_empleados[#Data],5,0)</f>
        <v>#REF!</v>
      </c>
      <c r="O368">
        <f t="shared" si="36"/>
        <v>2024</v>
      </c>
      <c r="P368" t="str">
        <f t="shared" si="37"/>
        <v>abril</v>
      </c>
    </row>
    <row r="369" spans="1:16" x14ac:dyDescent="0.3">
      <c r="A369" t="s">
        <v>280</v>
      </c>
      <c r="B369" s="21">
        <v>9</v>
      </c>
      <c r="C369" s="77">
        <v>45396</v>
      </c>
      <c r="D369" s="78">
        <v>0.74305555555555547</v>
      </c>
      <c r="E369" s="21">
        <v>30</v>
      </c>
      <c r="F369">
        <v>1</v>
      </c>
      <c r="G369" t="str">
        <f>VLOOKUP($E369,[1]Productos!A:P,2,FALSE)</f>
        <v>SODA</v>
      </c>
      <c r="H369" s="21" t="str">
        <f>VLOOKUP($E369,[1]Productos!A:P,3,FALSE)</f>
        <v>BEBIDAS</v>
      </c>
      <c r="I369" s="21" t="str">
        <f>VLOOKUP($E369,[1]Productos!A:P,4,FALSE)</f>
        <v>OTROS</v>
      </c>
      <c r="K369" s="1">
        <v>4000</v>
      </c>
      <c r="L369" s="1">
        <v>4000</v>
      </c>
      <c r="M369" s="21">
        <v>5</v>
      </c>
      <c r="N369" s="21" t="e">
        <f>VLOOKUP(M369,[1]!tbl_empleados[#Data],4,0)&amp;" "&amp;VLOOKUP(M369,[1]!tbl_empleados[#Data],5,0)</f>
        <v>#REF!</v>
      </c>
      <c r="O369">
        <f t="shared" si="36"/>
        <v>2024</v>
      </c>
      <c r="P369" t="str">
        <f t="shared" si="37"/>
        <v>abril</v>
      </c>
    </row>
    <row r="370" spans="1:16" x14ac:dyDescent="0.3">
      <c r="A370" t="s">
        <v>280</v>
      </c>
      <c r="B370" s="21">
        <v>9</v>
      </c>
      <c r="C370" s="77">
        <v>45396</v>
      </c>
      <c r="D370" s="78">
        <v>0.74722222222222223</v>
      </c>
      <c r="E370" s="21">
        <v>38</v>
      </c>
      <c r="F370">
        <v>1</v>
      </c>
      <c r="G370" t="str">
        <f>VLOOKUP($E370,[1]Productos!A:P,2,FALSE)</f>
        <v>COSTEÑITA</v>
      </c>
      <c r="H370" s="21" t="str">
        <f>VLOOKUP($E370,[1]Productos!A:P,3,FALSE)</f>
        <v>BEBIDAS</v>
      </c>
      <c r="I370" s="21" t="str">
        <f>VLOOKUP($E370,[1]Productos!A:P,4,FALSE)</f>
        <v>CERVEZAS</v>
      </c>
      <c r="K370" s="1">
        <v>3000</v>
      </c>
      <c r="L370" s="1">
        <v>3000</v>
      </c>
      <c r="M370" s="21">
        <v>5</v>
      </c>
      <c r="N370" s="21" t="e">
        <f>VLOOKUP(M370,[1]!tbl_empleados[#Data],4,0)&amp;" "&amp;VLOOKUP(M370,[1]!tbl_empleados[#Data],5,0)</f>
        <v>#REF!</v>
      </c>
      <c r="O370">
        <f t="shared" si="36"/>
        <v>2024</v>
      </c>
      <c r="P370" t="str">
        <f t="shared" si="37"/>
        <v>abril</v>
      </c>
    </row>
    <row r="371" spans="1:16" x14ac:dyDescent="0.3">
      <c r="A371" t="s">
        <v>280</v>
      </c>
      <c r="B371" s="21">
        <v>9</v>
      </c>
      <c r="C371" s="77">
        <v>45396</v>
      </c>
      <c r="D371" s="78">
        <v>0.74861111111111101</v>
      </c>
      <c r="E371" s="21">
        <v>39</v>
      </c>
      <c r="F371">
        <v>1</v>
      </c>
      <c r="G371" t="str">
        <f>VLOOKUP($E371,[1]Productos!A:P,2,FALSE)</f>
        <v>CORONITA</v>
      </c>
      <c r="H371" s="21" t="str">
        <f>VLOOKUP($E371,[1]Productos!A:P,3,FALSE)</f>
        <v>BEBIDAS</v>
      </c>
      <c r="I371" s="21" t="str">
        <f>VLOOKUP($E371,[1]Productos!A:P,4,FALSE)</f>
        <v>CERVEZAS</v>
      </c>
      <c r="K371" s="1">
        <v>4000</v>
      </c>
      <c r="L371" s="1">
        <v>4000</v>
      </c>
      <c r="M371" s="21">
        <v>5</v>
      </c>
      <c r="N371" s="21" t="e">
        <f>VLOOKUP(M371,[1]!tbl_empleados[#Data],4,0)&amp;" "&amp;VLOOKUP(M371,[1]!tbl_empleados[#Data],5,0)</f>
        <v>#REF!</v>
      </c>
      <c r="O371">
        <f t="shared" si="36"/>
        <v>2024</v>
      </c>
      <c r="P371" t="str">
        <f t="shared" si="37"/>
        <v>abril</v>
      </c>
    </row>
    <row r="372" spans="1:16" x14ac:dyDescent="0.3">
      <c r="A372" t="s">
        <v>280</v>
      </c>
      <c r="B372" s="21">
        <v>9</v>
      </c>
      <c r="C372" s="77">
        <v>45396</v>
      </c>
      <c r="D372" s="78">
        <v>0.75694444444444453</v>
      </c>
      <c r="E372" s="21">
        <v>39</v>
      </c>
      <c r="F372">
        <v>1</v>
      </c>
      <c r="G372" t="str">
        <f>VLOOKUP($E372,[1]Productos!A:P,2,FALSE)</f>
        <v>CORONITA</v>
      </c>
      <c r="H372" s="21" t="str">
        <f>VLOOKUP($E372,[1]Productos!A:P,3,FALSE)</f>
        <v>BEBIDAS</v>
      </c>
      <c r="I372" s="21" t="str">
        <f>VLOOKUP($E372,[1]Productos!A:P,4,FALSE)</f>
        <v>CERVEZAS</v>
      </c>
      <c r="K372" s="1">
        <v>4000</v>
      </c>
      <c r="L372" s="1">
        <v>4000</v>
      </c>
      <c r="M372" s="21">
        <v>5</v>
      </c>
      <c r="N372" s="21" t="e">
        <f>VLOOKUP(M372,[1]!tbl_empleados[#Data],4,0)&amp;" "&amp;VLOOKUP(M372,[1]!tbl_empleados[#Data],5,0)</f>
        <v>#REF!</v>
      </c>
      <c r="O372">
        <f t="shared" si="36"/>
        <v>2024</v>
      </c>
      <c r="P372" t="str">
        <f t="shared" si="37"/>
        <v>abril</v>
      </c>
    </row>
    <row r="373" spans="1:16" x14ac:dyDescent="0.3">
      <c r="A373" t="s">
        <v>280</v>
      </c>
      <c r="B373" s="21">
        <v>9</v>
      </c>
      <c r="C373" s="77">
        <v>45396</v>
      </c>
      <c r="D373" s="78">
        <v>0.76527777777777783</v>
      </c>
      <c r="E373" s="21">
        <v>38</v>
      </c>
      <c r="F373">
        <v>2</v>
      </c>
      <c r="G373" t="str">
        <f>VLOOKUP($E373,[1]Productos!A:P,2,FALSE)</f>
        <v>COSTEÑITA</v>
      </c>
      <c r="H373" s="21" t="str">
        <f>VLOOKUP($E373,[1]Productos!A:P,3,FALSE)</f>
        <v>BEBIDAS</v>
      </c>
      <c r="I373" s="21" t="str">
        <f>VLOOKUP($E373,[1]Productos!A:P,4,FALSE)</f>
        <v>CERVEZAS</v>
      </c>
      <c r="K373" s="1">
        <v>3000</v>
      </c>
      <c r="L373" s="1">
        <v>6000</v>
      </c>
      <c r="M373" s="21">
        <v>5</v>
      </c>
      <c r="N373" s="21" t="e">
        <f>VLOOKUP(M373,[1]!tbl_empleados[#Data],4,0)&amp;" "&amp;VLOOKUP(M373,[1]!tbl_empleados[#Data],5,0)</f>
        <v>#REF!</v>
      </c>
      <c r="O373">
        <f t="shared" si="36"/>
        <v>2024</v>
      </c>
      <c r="P373" t="str">
        <f t="shared" si="37"/>
        <v>abril</v>
      </c>
    </row>
    <row r="374" spans="1:16" x14ac:dyDescent="0.3">
      <c r="A374" t="s">
        <v>280</v>
      </c>
      <c r="B374" s="21">
        <v>9</v>
      </c>
      <c r="C374" s="77">
        <v>45396</v>
      </c>
      <c r="D374" s="78">
        <v>0.77222222222222225</v>
      </c>
      <c r="E374" s="21">
        <v>30</v>
      </c>
      <c r="F374">
        <v>1</v>
      </c>
      <c r="G374" t="str">
        <f>VLOOKUP($E374,[1]Productos!A:P,2,FALSE)</f>
        <v>SODA</v>
      </c>
      <c r="H374" s="21" t="str">
        <f>VLOOKUP($E374,[1]Productos!A:P,3,FALSE)</f>
        <v>BEBIDAS</v>
      </c>
      <c r="I374" s="21" t="str">
        <f>VLOOKUP($E374,[1]Productos!A:P,4,FALSE)</f>
        <v>OTROS</v>
      </c>
      <c r="K374" s="1">
        <v>4000</v>
      </c>
      <c r="L374" s="1">
        <v>4000</v>
      </c>
      <c r="M374" s="21">
        <v>5</v>
      </c>
      <c r="N374" s="21" t="e">
        <f>VLOOKUP(M374,[1]!tbl_empleados[#Data],4,0)&amp;" "&amp;VLOOKUP(M374,[1]!tbl_empleados[#Data],5,0)</f>
        <v>#REF!</v>
      </c>
      <c r="O374">
        <f t="shared" si="36"/>
        <v>2024</v>
      </c>
      <c r="P374" t="str">
        <f t="shared" si="37"/>
        <v>abril</v>
      </c>
    </row>
    <row r="375" spans="1:16" x14ac:dyDescent="0.3">
      <c r="A375" t="s">
        <v>280</v>
      </c>
      <c r="B375" s="21">
        <v>9</v>
      </c>
      <c r="C375" s="77">
        <v>45396</v>
      </c>
      <c r="D375" s="78">
        <v>0.77569444444444446</v>
      </c>
      <c r="E375" s="21">
        <v>38</v>
      </c>
      <c r="F375">
        <v>2</v>
      </c>
      <c r="G375" t="str">
        <f>VLOOKUP($E375,[1]Productos!A:P,2,FALSE)</f>
        <v>COSTEÑITA</v>
      </c>
      <c r="H375" s="21" t="str">
        <f>VLOOKUP($E375,[1]Productos!A:P,3,FALSE)</f>
        <v>BEBIDAS</v>
      </c>
      <c r="I375" s="21" t="str">
        <f>VLOOKUP($E375,[1]Productos!A:P,4,FALSE)</f>
        <v>CERVEZAS</v>
      </c>
      <c r="K375" s="1">
        <v>3000</v>
      </c>
      <c r="L375" s="1">
        <v>6000</v>
      </c>
      <c r="M375" s="21">
        <v>5</v>
      </c>
      <c r="N375" s="21" t="e">
        <f>VLOOKUP(M375,[1]!tbl_empleados[#Data],4,0)&amp;" "&amp;VLOOKUP(M375,[1]!tbl_empleados[#Data],5,0)</f>
        <v>#REF!</v>
      </c>
      <c r="O375">
        <f t="shared" si="36"/>
        <v>2024</v>
      </c>
      <c r="P375" t="str">
        <f t="shared" si="37"/>
        <v>abril</v>
      </c>
    </row>
    <row r="376" spans="1:16" x14ac:dyDescent="0.3">
      <c r="A376" t="s">
        <v>280</v>
      </c>
      <c r="B376" s="21">
        <v>9</v>
      </c>
      <c r="C376" s="77">
        <v>45396</v>
      </c>
      <c r="D376" s="78">
        <v>0.78263888888888899</v>
      </c>
      <c r="E376" s="21">
        <v>39</v>
      </c>
      <c r="F376">
        <v>4</v>
      </c>
      <c r="G376" t="str">
        <f>VLOOKUP($E376,[1]Productos!A:P,2,FALSE)</f>
        <v>CORONITA</v>
      </c>
      <c r="H376" s="21" t="str">
        <f>VLOOKUP($E376,[1]Productos!A:P,3,FALSE)</f>
        <v>BEBIDAS</v>
      </c>
      <c r="I376" s="21" t="str">
        <f>VLOOKUP($E376,[1]Productos!A:P,4,FALSE)</f>
        <v>CERVEZAS</v>
      </c>
      <c r="K376" s="1">
        <v>4000</v>
      </c>
      <c r="L376" s="1">
        <v>16000</v>
      </c>
      <c r="M376" s="21">
        <v>5</v>
      </c>
      <c r="N376" s="21" t="e">
        <f>VLOOKUP(M376,[1]!tbl_empleados[#Data],4,0)&amp;" "&amp;VLOOKUP(M376,[1]!tbl_empleados[#Data],5,0)</f>
        <v>#REF!</v>
      </c>
      <c r="O376">
        <f t="shared" si="36"/>
        <v>2024</v>
      </c>
      <c r="P376" t="str">
        <f t="shared" si="37"/>
        <v>abril</v>
      </c>
    </row>
    <row r="377" spans="1:16" x14ac:dyDescent="0.3">
      <c r="A377" t="s">
        <v>280</v>
      </c>
      <c r="B377" s="21">
        <v>9</v>
      </c>
      <c r="C377" s="77">
        <v>45396</v>
      </c>
      <c r="D377" s="78">
        <v>0.79236111111111107</v>
      </c>
      <c r="E377" s="21">
        <v>53</v>
      </c>
      <c r="F377">
        <v>1</v>
      </c>
      <c r="G377" t="str">
        <f>VLOOKUP($E377,[1]Productos!A:P,2,FALSE)</f>
        <v>AGUARDIENTE AMARILLO</v>
      </c>
      <c r="H377" s="21" t="str">
        <f>VLOOKUP($E377,[1]Productos!A:P,3,FALSE)</f>
        <v>LICORES</v>
      </c>
      <c r="I377" s="21" t="str">
        <f>VLOOKUP($E377,[1]Productos!A:P,4,FALSE)</f>
        <v>AGUARDIENTE</v>
      </c>
      <c r="K377" s="1">
        <v>75000</v>
      </c>
      <c r="L377" s="1">
        <v>75000</v>
      </c>
      <c r="M377" s="21">
        <v>5</v>
      </c>
      <c r="N377" s="21" t="e">
        <f>VLOOKUP(M377,[1]!tbl_empleados[#Data],4,0)&amp;" "&amp;VLOOKUP(M377,[1]!tbl_empleados[#Data],5,0)</f>
        <v>#REF!</v>
      </c>
      <c r="O377">
        <f t="shared" si="36"/>
        <v>2024</v>
      </c>
      <c r="P377" t="str">
        <f t="shared" si="37"/>
        <v>abril</v>
      </c>
    </row>
    <row r="378" spans="1:16" x14ac:dyDescent="0.3">
      <c r="A378" t="s">
        <v>281</v>
      </c>
      <c r="B378" s="21">
        <v>4</v>
      </c>
      <c r="C378" s="77">
        <v>45396</v>
      </c>
      <c r="D378" s="78">
        <v>0.86041666666666661</v>
      </c>
      <c r="E378" s="21">
        <v>15</v>
      </c>
      <c r="F378">
        <v>1</v>
      </c>
      <c r="G378" t="str">
        <f>VLOOKUP($E378,[1]Productos!A:P,2,FALSE)</f>
        <v>MARACUYÁ</v>
      </c>
      <c r="H378" s="21" t="str">
        <f>VLOOKUP($E378,[1]Productos!A:P,3,FALSE)</f>
        <v>BEBIDAS</v>
      </c>
      <c r="I378" s="21" t="str">
        <f>VLOOKUP($E378,[1]Productos!A:P,4,FALSE)</f>
        <v>SODAS SABORIZADAS</v>
      </c>
      <c r="K378" s="1">
        <v>12000</v>
      </c>
      <c r="L378" s="1">
        <v>12000</v>
      </c>
      <c r="M378" s="21">
        <v>5</v>
      </c>
      <c r="N378" s="21" t="e">
        <f>VLOOKUP(M378,[1]!tbl_empleados[#Data],4,0)&amp;" "&amp;VLOOKUP(M378,[1]!tbl_empleados[#Data],5,0)</f>
        <v>#REF!</v>
      </c>
      <c r="O378">
        <f t="shared" si="36"/>
        <v>2024</v>
      </c>
      <c r="P378" t="str">
        <f t="shared" si="37"/>
        <v>abril</v>
      </c>
    </row>
    <row r="379" spans="1:16" x14ac:dyDescent="0.3">
      <c r="A379" t="s">
        <v>281</v>
      </c>
      <c r="B379" s="21">
        <v>4</v>
      </c>
      <c r="C379" s="77">
        <v>45396</v>
      </c>
      <c r="D379" s="78">
        <v>0.86041666666666661</v>
      </c>
      <c r="E379" s="21">
        <v>17</v>
      </c>
      <c r="F379">
        <v>1</v>
      </c>
      <c r="G379" t="str">
        <f>VLOOKUP($E379,[1]Productos!A:P,2,FALSE)</f>
        <v>GUAYABA AGRIA</v>
      </c>
      <c r="H379" s="21" t="str">
        <f>VLOOKUP($E379,[1]Productos!A:P,3,FALSE)</f>
        <v>BEBIDAS</v>
      </c>
      <c r="I379" s="21" t="str">
        <f>VLOOKUP($E379,[1]Productos!A:P,4,FALSE)</f>
        <v>SODAS SABORIZADAS</v>
      </c>
      <c r="K379" s="1">
        <v>12000</v>
      </c>
      <c r="L379" s="1">
        <v>12000</v>
      </c>
      <c r="M379" s="21">
        <v>5</v>
      </c>
      <c r="N379" s="21" t="e">
        <f>VLOOKUP(M379,[1]!tbl_empleados[#Data],4,0)&amp;" "&amp;VLOOKUP(M379,[1]!tbl_empleados[#Data],5,0)</f>
        <v>#REF!</v>
      </c>
      <c r="O379">
        <f t="shared" si="36"/>
        <v>2024</v>
      </c>
      <c r="P379" t="str">
        <f t="shared" si="37"/>
        <v>abril</v>
      </c>
    </row>
    <row r="380" spans="1:16" x14ac:dyDescent="0.3">
      <c r="A380" t="s">
        <v>282</v>
      </c>
      <c r="B380" s="21">
        <v>3</v>
      </c>
      <c r="C380" s="77">
        <v>45396</v>
      </c>
      <c r="D380" s="78">
        <v>0.86805555555555547</v>
      </c>
      <c r="E380" s="21">
        <v>38</v>
      </c>
      <c r="F380">
        <v>1</v>
      </c>
      <c r="G380" t="str">
        <f>VLOOKUP($E380,[1]Productos!A:P,2,FALSE)</f>
        <v>COSTEÑITA</v>
      </c>
      <c r="H380" s="21" t="str">
        <f>VLOOKUP($E380,[1]Productos!A:P,3,FALSE)</f>
        <v>BEBIDAS</v>
      </c>
      <c r="I380" s="21" t="str">
        <f>VLOOKUP($E380,[1]Productos!A:P,4,FALSE)</f>
        <v>CERVEZAS</v>
      </c>
      <c r="K380" s="1">
        <v>3000</v>
      </c>
      <c r="L380" s="1">
        <v>3000</v>
      </c>
      <c r="M380" s="21">
        <v>5</v>
      </c>
      <c r="N380" s="21" t="e">
        <f>VLOOKUP(M380,[1]!tbl_empleados[#Data],4,0)&amp;" "&amp;VLOOKUP(M380,[1]!tbl_empleados[#Data],5,0)</f>
        <v>#REF!</v>
      </c>
      <c r="O380">
        <f t="shared" si="36"/>
        <v>2024</v>
      </c>
      <c r="P380" t="str">
        <f t="shared" si="37"/>
        <v>abril</v>
      </c>
    </row>
    <row r="381" spans="1:16" x14ac:dyDescent="0.3">
      <c r="A381" t="s">
        <v>282</v>
      </c>
      <c r="B381" s="21">
        <v>3</v>
      </c>
      <c r="C381" s="77">
        <v>45396</v>
      </c>
      <c r="D381" s="78">
        <v>0.87847222222222221</v>
      </c>
      <c r="E381" s="21">
        <v>38</v>
      </c>
      <c r="F381">
        <v>1</v>
      </c>
      <c r="G381" t="str">
        <f>VLOOKUP($E381,[1]Productos!A:P,2,FALSE)</f>
        <v>COSTEÑITA</v>
      </c>
      <c r="H381" s="21" t="str">
        <f>VLOOKUP($E381,[1]Productos!A:P,3,FALSE)</f>
        <v>BEBIDAS</v>
      </c>
      <c r="I381" s="21" t="str">
        <f>VLOOKUP($E381,[1]Productos!A:P,4,FALSE)</f>
        <v>CERVEZAS</v>
      </c>
      <c r="K381" s="1">
        <v>3000</v>
      </c>
      <c r="L381" s="1">
        <v>3000</v>
      </c>
      <c r="M381" s="21">
        <v>5</v>
      </c>
      <c r="N381" s="21" t="e">
        <f>VLOOKUP(M381,[1]!tbl_empleados[#Data],4,0)&amp;" "&amp;VLOOKUP(M381,[1]!tbl_empleados[#Data],5,0)</f>
        <v>#REF!</v>
      </c>
      <c r="O381">
        <f t="shared" si="36"/>
        <v>2024</v>
      </c>
      <c r="P381" t="str">
        <f t="shared" si="37"/>
        <v>abril</v>
      </c>
    </row>
    <row r="382" spans="1:16" x14ac:dyDescent="0.3">
      <c r="A382" t="s">
        <v>282</v>
      </c>
      <c r="B382" s="21">
        <v>3</v>
      </c>
      <c r="C382" s="77">
        <v>45396</v>
      </c>
      <c r="D382" s="78">
        <v>0.8930555555555556</v>
      </c>
      <c r="E382" s="21">
        <v>38</v>
      </c>
      <c r="F382">
        <v>1</v>
      </c>
      <c r="G382" t="str">
        <f>VLOOKUP($E382,[1]Productos!A:P,2,FALSE)</f>
        <v>COSTEÑITA</v>
      </c>
      <c r="H382" s="21" t="str">
        <f>VLOOKUP($E382,[1]Productos!A:P,3,FALSE)</f>
        <v>BEBIDAS</v>
      </c>
      <c r="I382" s="21" t="str">
        <f>VLOOKUP($E382,[1]Productos!A:P,4,FALSE)</f>
        <v>CERVEZAS</v>
      </c>
      <c r="K382" s="1">
        <v>3000</v>
      </c>
      <c r="L382" s="1">
        <v>3000</v>
      </c>
      <c r="M382" s="21">
        <v>5</v>
      </c>
      <c r="N382" s="21" t="e">
        <f>VLOOKUP(M382,[1]!tbl_empleados[#Data],4,0)&amp;" "&amp;VLOOKUP(M382,[1]!tbl_empleados[#Data],5,0)</f>
        <v>#REF!</v>
      </c>
      <c r="O382">
        <f t="shared" si="36"/>
        <v>2024</v>
      </c>
      <c r="P382" t="str">
        <f t="shared" si="37"/>
        <v>abril</v>
      </c>
    </row>
    <row r="383" spans="1:16" x14ac:dyDescent="0.3">
      <c r="A383" t="s">
        <v>282</v>
      </c>
      <c r="B383" s="21">
        <v>3</v>
      </c>
      <c r="C383" s="77">
        <v>45396</v>
      </c>
      <c r="D383" s="78">
        <v>0.91111111111111109</v>
      </c>
      <c r="E383" s="21">
        <v>38</v>
      </c>
      <c r="F383">
        <v>1</v>
      </c>
      <c r="G383" t="str">
        <f>VLOOKUP($E383,[1]Productos!A:P,2,FALSE)</f>
        <v>COSTEÑITA</v>
      </c>
      <c r="H383" s="21" t="str">
        <f>VLOOKUP($E383,[1]Productos!A:P,3,FALSE)</f>
        <v>BEBIDAS</v>
      </c>
      <c r="I383" s="21" t="str">
        <f>VLOOKUP($E383,[1]Productos!A:P,4,FALSE)</f>
        <v>CERVEZAS</v>
      </c>
      <c r="K383" s="1">
        <v>3000</v>
      </c>
      <c r="L383" s="1">
        <v>3000</v>
      </c>
      <c r="M383" s="21">
        <v>5</v>
      </c>
      <c r="N383" s="21" t="e">
        <f>VLOOKUP(M383,[1]!tbl_empleados[#Data],4,0)&amp;" "&amp;VLOOKUP(M383,[1]!tbl_empleados[#Data],5,0)</f>
        <v>#REF!</v>
      </c>
      <c r="O383">
        <f t="shared" si="36"/>
        <v>2024</v>
      </c>
      <c r="P383" t="str">
        <f t="shared" si="37"/>
        <v>abril</v>
      </c>
    </row>
    <row r="384" spans="1:16" x14ac:dyDescent="0.3">
      <c r="A384" t="s">
        <v>283</v>
      </c>
      <c r="B384" s="21">
        <v>5</v>
      </c>
      <c r="C384" s="77">
        <v>45396</v>
      </c>
      <c r="D384" s="78">
        <v>0.79513888888888884</v>
      </c>
      <c r="E384" s="21">
        <v>38</v>
      </c>
      <c r="F384">
        <v>2</v>
      </c>
      <c r="G384" t="str">
        <f>VLOOKUP($E384,[1]Productos!A:P,2,FALSE)</f>
        <v>COSTEÑITA</v>
      </c>
      <c r="H384" s="21" t="str">
        <f>VLOOKUP($E384,[1]Productos!A:P,3,FALSE)</f>
        <v>BEBIDAS</v>
      </c>
      <c r="I384" s="21" t="str">
        <f>VLOOKUP($E384,[1]Productos!A:P,4,FALSE)</f>
        <v>CERVEZAS</v>
      </c>
      <c r="K384" s="1">
        <v>3000</v>
      </c>
      <c r="L384" s="1">
        <v>6000</v>
      </c>
      <c r="M384" s="21">
        <v>5</v>
      </c>
      <c r="N384" s="21" t="e">
        <f>VLOOKUP(M384,[1]!tbl_empleados[#Data],4,0)&amp;" "&amp;VLOOKUP(M384,[1]!tbl_empleados[#Data],5,0)</f>
        <v>#REF!</v>
      </c>
      <c r="O384">
        <f t="shared" si="36"/>
        <v>2024</v>
      </c>
      <c r="P384" t="str">
        <f t="shared" si="37"/>
        <v>abril</v>
      </c>
    </row>
    <row r="385" spans="1:16" x14ac:dyDescent="0.3">
      <c r="A385" t="s">
        <v>283</v>
      </c>
      <c r="B385" s="21">
        <v>5</v>
      </c>
      <c r="C385" s="77">
        <v>45396</v>
      </c>
      <c r="D385" s="78">
        <v>0.7993055555555556</v>
      </c>
      <c r="E385" s="21">
        <v>30</v>
      </c>
      <c r="F385">
        <v>1</v>
      </c>
      <c r="G385" t="str">
        <f>VLOOKUP($E385,[1]Productos!A:P,2,FALSE)</f>
        <v>SODA</v>
      </c>
      <c r="H385" s="21" t="str">
        <f>VLOOKUP($E385,[1]Productos!A:P,3,FALSE)</f>
        <v>BEBIDAS</v>
      </c>
      <c r="I385" s="21" t="str">
        <f>VLOOKUP($E385,[1]Productos!A:P,4,FALSE)</f>
        <v>OTROS</v>
      </c>
      <c r="K385" s="1">
        <v>4000</v>
      </c>
      <c r="L385" s="1">
        <v>4000</v>
      </c>
      <c r="M385" s="21">
        <v>5</v>
      </c>
      <c r="N385" s="21" t="e">
        <f>VLOOKUP(M385,[1]!tbl_empleados[#Data],4,0)&amp;" "&amp;VLOOKUP(M385,[1]!tbl_empleados[#Data],5,0)</f>
        <v>#REF!</v>
      </c>
      <c r="O385">
        <f t="shared" si="36"/>
        <v>2024</v>
      </c>
      <c r="P385" t="str">
        <f t="shared" si="37"/>
        <v>abril</v>
      </c>
    </row>
    <row r="386" spans="1:16" x14ac:dyDescent="0.3">
      <c r="A386" t="s">
        <v>283</v>
      </c>
      <c r="B386" s="21">
        <v>5</v>
      </c>
      <c r="C386" s="77">
        <v>45396</v>
      </c>
      <c r="D386" s="78">
        <v>0.81111111111111101</v>
      </c>
      <c r="E386" s="21">
        <v>38</v>
      </c>
      <c r="F386">
        <v>2</v>
      </c>
      <c r="G386" t="str">
        <f>VLOOKUP($E386,[1]Productos!A:P,2,FALSE)</f>
        <v>COSTEÑITA</v>
      </c>
      <c r="H386" s="21" t="str">
        <f>VLOOKUP($E386,[1]Productos!A:P,3,FALSE)</f>
        <v>BEBIDAS</v>
      </c>
      <c r="I386" s="21" t="str">
        <f>VLOOKUP($E386,[1]Productos!A:P,4,FALSE)</f>
        <v>CERVEZAS</v>
      </c>
      <c r="K386" s="1">
        <v>3000</v>
      </c>
      <c r="L386" s="1">
        <v>6000</v>
      </c>
      <c r="M386" s="21">
        <v>5</v>
      </c>
      <c r="N386" s="21" t="e">
        <f>VLOOKUP(M386,[1]!tbl_empleados[#Data],4,0)&amp;" "&amp;VLOOKUP(M386,[1]!tbl_empleados[#Data],5,0)</f>
        <v>#REF!</v>
      </c>
      <c r="O386">
        <f t="shared" si="36"/>
        <v>2024</v>
      </c>
      <c r="P386" t="str">
        <f t="shared" si="37"/>
        <v>abril</v>
      </c>
    </row>
    <row r="387" spans="1:16" x14ac:dyDescent="0.3">
      <c r="A387" t="s">
        <v>283</v>
      </c>
      <c r="B387" s="21">
        <v>5</v>
      </c>
      <c r="C387" s="77">
        <v>45396</v>
      </c>
      <c r="D387" s="78">
        <v>0.81388888888888899</v>
      </c>
      <c r="E387" s="21">
        <v>38</v>
      </c>
      <c r="F387">
        <v>2</v>
      </c>
      <c r="G387" t="str">
        <f>VLOOKUP($E387,[1]Productos!A:P,2,FALSE)</f>
        <v>COSTEÑITA</v>
      </c>
      <c r="H387" s="21" t="str">
        <f>VLOOKUP($E387,[1]Productos!A:P,3,FALSE)</f>
        <v>BEBIDAS</v>
      </c>
      <c r="I387" s="21" t="str">
        <f>VLOOKUP($E387,[1]Productos!A:P,4,FALSE)</f>
        <v>CERVEZAS</v>
      </c>
      <c r="K387" s="1">
        <v>3000</v>
      </c>
      <c r="L387" s="1">
        <v>6000</v>
      </c>
      <c r="M387" s="21">
        <v>5</v>
      </c>
      <c r="N387" s="21" t="e">
        <f>VLOOKUP(M387,[1]!tbl_empleados[#Data],4,0)&amp;" "&amp;VLOOKUP(M387,[1]!tbl_empleados[#Data],5,0)</f>
        <v>#REF!</v>
      </c>
      <c r="O387">
        <f t="shared" si="36"/>
        <v>2024</v>
      </c>
      <c r="P387" t="str">
        <f t="shared" si="37"/>
        <v>abril</v>
      </c>
    </row>
    <row r="388" spans="1:16" x14ac:dyDescent="0.3">
      <c r="A388" t="s">
        <v>283</v>
      </c>
      <c r="B388" s="21">
        <v>5</v>
      </c>
      <c r="C388" s="77">
        <v>45396</v>
      </c>
      <c r="D388" s="78">
        <v>0.82777777777777783</v>
      </c>
      <c r="E388" s="21">
        <v>30</v>
      </c>
      <c r="F388">
        <v>1</v>
      </c>
      <c r="G388" t="str">
        <f>VLOOKUP($E388,[1]Productos!A:P,2,FALSE)</f>
        <v>SODA</v>
      </c>
      <c r="H388" s="21" t="str">
        <f>VLOOKUP($E388,[1]Productos!A:P,3,FALSE)</f>
        <v>BEBIDAS</v>
      </c>
      <c r="I388" s="21" t="str">
        <f>VLOOKUP($E388,[1]Productos!A:P,4,FALSE)</f>
        <v>OTROS</v>
      </c>
      <c r="K388" s="1">
        <v>4000</v>
      </c>
      <c r="L388" s="1">
        <v>4000</v>
      </c>
      <c r="M388" s="21">
        <v>5</v>
      </c>
      <c r="N388" s="21" t="e">
        <f>VLOOKUP(M388,[1]!tbl_empleados[#Data],4,0)&amp;" "&amp;VLOOKUP(M388,[1]!tbl_empleados[#Data],5,0)</f>
        <v>#REF!</v>
      </c>
      <c r="O388">
        <f t="shared" si="36"/>
        <v>2024</v>
      </c>
      <c r="P388" t="str">
        <f t="shared" si="37"/>
        <v>abril</v>
      </c>
    </row>
    <row r="389" spans="1:16" x14ac:dyDescent="0.3">
      <c r="A389" t="s">
        <v>283</v>
      </c>
      <c r="B389" s="21">
        <v>5</v>
      </c>
      <c r="C389" s="77">
        <v>45396</v>
      </c>
      <c r="D389" s="78">
        <v>0.82986111111111116</v>
      </c>
      <c r="E389" s="21">
        <v>38</v>
      </c>
      <c r="F389">
        <v>2</v>
      </c>
      <c r="G389" t="str">
        <f>VLOOKUP($E389,[1]Productos!A:P,2,FALSE)</f>
        <v>COSTEÑITA</v>
      </c>
      <c r="H389" s="21" t="str">
        <f>VLOOKUP($E389,[1]Productos!A:P,3,FALSE)</f>
        <v>BEBIDAS</v>
      </c>
      <c r="I389" s="21" t="str">
        <f>VLOOKUP($E389,[1]Productos!A:P,4,FALSE)</f>
        <v>CERVEZAS</v>
      </c>
      <c r="K389" s="1">
        <v>3000</v>
      </c>
      <c r="L389" s="1">
        <v>6000</v>
      </c>
      <c r="M389" s="21">
        <v>5</v>
      </c>
      <c r="N389" s="21" t="e">
        <f>VLOOKUP(M389,[1]!tbl_empleados[#Data],4,0)&amp;" "&amp;VLOOKUP(M389,[1]!tbl_empleados[#Data],5,0)</f>
        <v>#REF!</v>
      </c>
      <c r="O389">
        <f t="shared" si="36"/>
        <v>2024</v>
      </c>
      <c r="P389" t="str">
        <f t="shared" si="37"/>
        <v>abril</v>
      </c>
    </row>
    <row r="390" spans="1:16" x14ac:dyDescent="0.3">
      <c r="A390" t="s">
        <v>283</v>
      </c>
      <c r="B390" s="21">
        <v>5</v>
      </c>
      <c r="C390" s="77">
        <v>45396</v>
      </c>
      <c r="D390" s="78">
        <v>0.85</v>
      </c>
      <c r="E390" s="21">
        <v>38</v>
      </c>
      <c r="F390">
        <v>1</v>
      </c>
      <c r="G390" t="str">
        <f>VLOOKUP($E390,[1]Productos!A:P,2,FALSE)</f>
        <v>COSTEÑITA</v>
      </c>
      <c r="H390" s="21" t="str">
        <f>VLOOKUP($E390,[1]Productos!A:P,3,FALSE)</f>
        <v>BEBIDAS</v>
      </c>
      <c r="I390" s="21" t="str">
        <f>VLOOKUP($E390,[1]Productos!A:P,4,FALSE)</f>
        <v>CERVEZAS</v>
      </c>
      <c r="K390" s="1">
        <v>3000</v>
      </c>
      <c r="L390" s="1">
        <v>3000</v>
      </c>
      <c r="M390" s="21">
        <v>5</v>
      </c>
      <c r="N390" s="21" t="e">
        <f>VLOOKUP(M390,[1]!tbl_empleados[#Data],4,0)&amp;" "&amp;VLOOKUP(M390,[1]!tbl_empleados[#Data],5,0)</f>
        <v>#REF!</v>
      </c>
      <c r="O390">
        <f t="shared" si="36"/>
        <v>2024</v>
      </c>
      <c r="P390" t="str">
        <f t="shared" si="37"/>
        <v>abril</v>
      </c>
    </row>
    <row r="391" spans="1:16" x14ac:dyDescent="0.3">
      <c r="A391" t="s">
        <v>283</v>
      </c>
      <c r="B391" s="21">
        <v>5</v>
      </c>
      <c r="C391" s="77">
        <v>45396</v>
      </c>
      <c r="D391" s="78">
        <v>0.8534722222222223</v>
      </c>
      <c r="E391" s="21">
        <v>38</v>
      </c>
      <c r="F391">
        <v>3</v>
      </c>
      <c r="G391" t="str">
        <f>VLOOKUP($E391,[1]Productos!A:P,2,FALSE)</f>
        <v>COSTEÑITA</v>
      </c>
      <c r="H391" s="21" t="str">
        <f>VLOOKUP($E391,[1]Productos!A:P,3,FALSE)</f>
        <v>BEBIDAS</v>
      </c>
      <c r="I391" s="21" t="str">
        <f>VLOOKUP($E391,[1]Productos!A:P,4,FALSE)</f>
        <v>CERVEZAS</v>
      </c>
      <c r="K391" s="1">
        <v>3000</v>
      </c>
      <c r="L391" s="1">
        <v>9000</v>
      </c>
      <c r="M391" s="21">
        <v>5</v>
      </c>
      <c r="N391" s="21" t="e">
        <f>VLOOKUP(M391,[1]!tbl_empleados[#Data],4,0)&amp;" "&amp;VLOOKUP(M391,[1]!tbl_empleados[#Data],5,0)</f>
        <v>#REF!</v>
      </c>
      <c r="O391">
        <f t="shared" si="36"/>
        <v>2024</v>
      </c>
      <c r="P391" t="str">
        <f t="shared" si="37"/>
        <v>abril</v>
      </c>
    </row>
    <row r="392" spans="1:16" x14ac:dyDescent="0.3">
      <c r="A392" t="s">
        <v>283</v>
      </c>
      <c r="B392" s="21">
        <v>5</v>
      </c>
      <c r="C392" s="77">
        <v>45396</v>
      </c>
      <c r="D392" s="78">
        <v>0.8534722222222223</v>
      </c>
      <c r="E392" s="21">
        <v>38</v>
      </c>
      <c r="F392">
        <v>1</v>
      </c>
      <c r="G392" t="str">
        <f>VLOOKUP($E392,[1]Productos!A:P,2,FALSE)</f>
        <v>COSTEÑITA</v>
      </c>
      <c r="H392" s="21" t="str">
        <f>VLOOKUP($E392,[1]Productos!A:P,3,FALSE)</f>
        <v>BEBIDAS</v>
      </c>
      <c r="I392" s="21" t="str">
        <f>VLOOKUP($E392,[1]Productos!A:P,4,FALSE)</f>
        <v>CERVEZAS</v>
      </c>
      <c r="K392" s="1">
        <v>3000</v>
      </c>
      <c r="L392" s="1">
        <v>3000</v>
      </c>
      <c r="M392" s="21">
        <v>5</v>
      </c>
      <c r="N392" s="21" t="e">
        <f>VLOOKUP(M392,[1]!tbl_empleados[#Data],4,0)&amp;" "&amp;VLOOKUP(M392,[1]!tbl_empleados[#Data],5,0)</f>
        <v>#REF!</v>
      </c>
      <c r="O392">
        <f t="shared" si="36"/>
        <v>2024</v>
      </c>
      <c r="P392" t="str">
        <f t="shared" si="37"/>
        <v>abril</v>
      </c>
    </row>
    <row r="393" spans="1:16" x14ac:dyDescent="0.3">
      <c r="A393" t="s">
        <v>283</v>
      </c>
      <c r="B393" s="21">
        <v>5</v>
      </c>
      <c r="C393" s="77">
        <v>45396</v>
      </c>
      <c r="D393" s="78">
        <v>0.8534722222222223</v>
      </c>
      <c r="E393" s="21">
        <v>20</v>
      </c>
      <c r="F393">
        <v>2</v>
      </c>
      <c r="G393" t="str">
        <f>VLOOKUP($E393,[1]Productos!A:P,2,FALSE)</f>
        <v>SODA TRADICIONAL</v>
      </c>
      <c r="H393" s="21" t="str">
        <f>VLOOKUP($E393,[1]Productos!A:P,3,FALSE)</f>
        <v>BEBIDAS</v>
      </c>
      <c r="I393" s="21" t="str">
        <f>VLOOKUP($E393,[1]Productos!A:P,4,FALSE)</f>
        <v>SODAS SABORIZADAS</v>
      </c>
      <c r="K393" s="1">
        <v>10000</v>
      </c>
      <c r="L393" s="1">
        <v>20000</v>
      </c>
      <c r="M393" s="21">
        <v>5</v>
      </c>
      <c r="N393" s="21" t="e">
        <f>VLOOKUP(M393,[1]!tbl_empleados[#Data],4,0)&amp;" "&amp;VLOOKUP(M393,[1]!tbl_empleados[#Data],5,0)</f>
        <v>#REF!</v>
      </c>
      <c r="O393">
        <f t="shared" si="36"/>
        <v>2024</v>
      </c>
      <c r="P393" t="str">
        <f t="shared" si="37"/>
        <v>abril</v>
      </c>
    </row>
    <row r="394" spans="1:16" x14ac:dyDescent="0.3">
      <c r="A394" t="s">
        <v>283</v>
      </c>
      <c r="B394" s="21">
        <v>5</v>
      </c>
      <c r="C394" s="77">
        <v>45396</v>
      </c>
      <c r="D394" s="78">
        <v>0.86805555555555547</v>
      </c>
      <c r="E394" s="21">
        <v>38</v>
      </c>
      <c r="F394">
        <v>2</v>
      </c>
      <c r="G394" t="str">
        <f>VLOOKUP($E394,[1]Productos!A:P,2,FALSE)</f>
        <v>COSTEÑITA</v>
      </c>
      <c r="H394" s="21" t="str">
        <f>VLOOKUP($E394,[1]Productos!A:P,3,FALSE)</f>
        <v>BEBIDAS</v>
      </c>
      <c r="I394" s="21" t="str">
        <f>VLOOKUP($E394,[1]Productos!A:P,4,FALSE)</f>
        <v>CERVEZAS</v>
      </c>
      <c r="K394" s="1">
        <v>3000</v>
      </c>
      <c r="L394" s="1">
        <v>6000</v>
      </c>
      <c r="M394" s="21">
        <v>5</v>
      </c>
      <c r="N394" s="21" t="e">
        <f>VLOOKUP(M394,[1]!tbl_empleados[#Data],4,0)&amp;" "&amp;VLOOKUP(M394,[1]!tbl_empleados[#Data],5,0)</f>
        <v>#REF!</v>
      </c>
      <c r="O394">
        <f t="shared" si="36"/>
        <v>2024</v>
      </c>
      <c r="P394" t="str">
        <f t="shared" si="37"/>
        <v>abril</v>
      </c>
    </row>
    <row r="395" spans="1:16" x14ac:dyDescent="0.3">
      <c r="A395" t="s">
        <v>283</v>
      </c>
      <c r="B395" s="21">
        <v>5</v>
      </c>
      <c r="C395" s="77">
        <v>45396</v>
      </c>
      <c r="D395" s="78">
        <v>0.88402777777777775</v>
      </c>
      <c r="E395" s="21">
        <v>38</v>
      </c>
      <c r="F395">
        <v>2</v>
      </c>
      <c r="G395" t="str">
        <f>VLOOKUP($E395,[1]Productos!A:P,2,FALSE)</f>
        <v>COSTEÑITA</v>
      </c>
      <c r="H395" s="21" t="str">
        <f>VLOOKUP($E395,[1]Productos!A:P,3,FALSE)</f>
        <v>BEBIDAS</v>
      </c>
      <c r="I395" s="21" t="str">
        <f>VLOOKUP($E395,[1]Productos!A:P,4,FALSE)</f>
        <v>CERVEZAS</v>
      </c>
      <c r="K395" s="1">
        <v>3000</v>
      </c>
      <c r="L395" s="1">
        <v>6000</v>
      </c>
      <c r="M395" s="21">
        <v>5</v>
      </c>
      <c r="N395" s="21" t="e">
        <f>VLOOKUP(M395,[1]!tbl_empleados[#Data],4,0)&amp;" "&amp;VLOOKUP(M395,[1]!tbl_empleados[#Data],5,0)</f>
        <v>#REF!</v>
      </c>
      <c r="O395">
        <f t="shared" si="36"/>
        <v>2024</v>
      </c>
      <c r="P395" t="str">
        <f t="shared" si="37"/>
        <v>abril</v>
      </c>
    </row>
    <row r="396" spans="1:16" x14ac:dyDescent="0.3">
      <c r="A396" t="s">
        <v>283</v>
      </c>
      <c r="B396" s="21">
        <v>5</v>
      </c>
      <c r="C396" s="77">
        <v>45396</v>
      </c>
      <c r="D396" s="78">
        <v>0.8930555555555556</v>
      </c>
      <c r="E396" s="21">
        <v>20</v>
      </c>
      <c r="F396">
        <v>1</v>
      </c>
      <c r="G396" t="str">
        <f>VLOOKUP($E396,[1]Productos!A:P,2,FALSE)</f>
        <v>SODA TRADICIONAL</v>
      </c>
      <c r="H396" s="21" t="str">
        <f>VLOOKUP($E396,[1]Productos!A:P,3,FALSE)</f>
        <v>BEBIDAS</v>
      </c>
      <c r="I396" s="21" t="str">
        <f>VLOOKUP($E396,[1]Productos!A:P,4,FALSE)</f>
        <v>SODAS SABORIZADAS</v>
      </c>
      <c r="K396" s="1">
        <v>10000</v>
      </c>
      <c r="L396" s="1">
        <v>10000</v>
      </c>
      <c r="M396" s="21">
        <v>5</v>
      </c>
      <c r="N396" s="21" t="e">
        <f>VLOOKUP(M396,[1]!tbl_empleados[#Data],4,0)&amp;" "&amp;VLOOKUP(M396,[1]!tbl_empleados[#Data],5,0)</f>
        <v>#REF!</v>
      </c>
      <c r="O396">
        <f t="shared" si="36"/>
        <v>2024</v>
      </c>
      <c r="P396" t="str">
        <f t="shared" si="37"/>
        <v>abril</v>
      </c>
    </row>
    <row r="397" spans="1:16" x14ac:dyDescent="0.3">
      <c r="A397" t="s">
        <v>283</v>
      </c>
      <c r="B397" s="21">
        <v>5</v>
      </c>
      <c r="C397" s="77">
        <v>45396</v>
      </c>
      <c r="D397" s="78">
        <v>0.90555555555555556</v>
      </c>
      <c r="E397" s="21">
        <v>20</v>
      </c>
      <c r="F397">
        <v>1</v>
      </c>
      <c r="G397" t="str">
        <f>VLOOKUP($E397,[1]Productos!A:P,2,FALSE)</f>
        <v>SODA TRADICIONAL</v>
      </c>
      <c r="H397" s="21" t="str">
        <f>VLOOKUP($E397,[1]Productos!A:P,3,FALSE)</f>
        <v>BEBIDAS</v>
      </c>
      <c r="I397" s="21" t="str">
        <f>VLOOKUP($E397,[1]Productos!A:P,4,FALSE)</f>
        <v>SODAS SABORIZADAS</v>
      </c>
      <c r="K397" s="1">
        <v>10000</v>
      </c>
      <c r="L397" s="1">
        <v>10000</v>
      </c>
      <c r="M397" s="21">
        <v>5</v>
      </c>
      <c r="N397" s="21" t="e">
        <f>VLOOKUP(M397,[1]!tbl_empleados[#Data],4,0)&amp;" "&amp;VLOOKUP(M397,[1]!tbl_empleados[#Data],5,0)</f>
        <v>#REF!</v>
      </c>
      <c r="O397">
        <f t="shared" si="36"/>
        <v>2024</v>
      </c>
      <c r="P397" t="str">
        <f t="shared" si="37"/>
        <v>abril</v>
      </c>
    </row>
    <row r="398" spans="1:16" x14ac:dyDescent="0.3">
      <c r="A398" t="s">
        <v>283</v>
      </c>
      <c r="B398" s="21">
        <v>5</v>
      </c>
      <c r="C398" s="77">
        <v>45396</v>
      </c>
      <c r="D398" s="78">
        <v>0.90555555555555556</v>
      </c>
      <c r="E398" s="21">
        <v>38</v>
      </c>
      <c r="F398">
        <v>4</v>
      </c>
      <c r="G398" t="str">
        <f>VLOOKUP($E398,[1]Productos!A:P,2,FALSE)</f>
        <v>COSTEÑITA</v>
      </c>
      <c r="H398" s="21" t="str">
        <f>VLOOKUP($E398,[1]Productos!A:P,3,FALSE)</f>
        <v>BEBIDAS</v>
      </c>
      <c r="I398" s="21" t="str">
        <f>VLOOKUP($E398,[1]Productos!A:P,4,FALSE)</f>
        <v>CERVEZAS</v>
      </c>
      <c r="K398" s="1">
        <v>3000</v>
      </c>
      <c r="L398" s="1">
        <v>12000</v>
      </c>
      <c r="M398" s="21">
        <v>5</v>
      </c>
      <c r="N398" s="21" t="e">
        <f>VLOOKUP(M398,[1]!tbl_empleados[#Data],4,0)&amp;" "&amp;VLOOKUP(M398,[1]!tbl_empleados[#Data],5,0)</f>
        <v>#REF!</v>
      </c>
      <c r="O398">
        <f t="shared" si="36"/>
        <v>2024</v>
      </c>
      <c r="P398" t="str">
        <f t="shared" si="37"/>
        <v>abril</v>
      </c>
    </row>
    <row r="399" spans="1:16" x14ac:dyDescent="0.3">
      <c r="A399" t="s">
        <v>283</v>
      </c>
      <c r="B399" s="21">
        <v>5</v>
      </c>
      <c r="C399" s="77">
        <v>45396</v>
      </c>
      <c r="D399" s="78">
        <v>0.92291666666666661</v>
      </c>
      <c r="E399" s="21">
        <v>38</v>
      </c>
      <c r="F399">
        <v>3</v>
      </c>
      <c r="G399" t="str">
        <f>VLOOKUP($E399,[1]Productos!A:P,2,FALSE)</f>
        <v>COSTEÑITA</v>
      </c>
      <c r="H399" s="21" t="str">
        <f>VLOOKUP($E399,[1]Productos!A:P,3,FALSE)</f>
        <v>BEBIDAS</v>
      </c>
      <c r="I399" s="21" t="str">
        <f>VLOOKUP($E399,[1]Productos!A:P,4,FALSE)</f>
        <v>CERVEZAS</v>
      </c>
      <c r="K399" s="1">
        <v>3000</v>
      </c>
      <c r="L399" s="1">
        <v>9000</v>
      </c>
      <c r="M399" s="21">
        <v>5</v>
      </c>
      <c r="N399" s="21" t="e">
        <f>VLOOKUP(M399,[1]!tbl_empleados[#Data],4,0)&amp;" "&amp;VLOOKUP(M399,[1]!tbl_empleados[#Data],5,0)</f>
        <v>#REF!</v>
      </c>
      <c r="O399">
        <f t="shared" si="36"/>
        <v>2024</v>
      </c>
      <c r="P399" t="str">
        <f t="shared" si="37"/>
        <v>abril</v>
      </c>
    </row>
    <row r="400" spans="1:16" x14ac:dyDescent="0.3">
      <c r="A400" t="s">
        <v>284</v>
      </c>
      <c r="B400" s="21">
        <v>9</v>
      </c>
      <c r="C400" s="77">
        <v>45396</v>
      </c>
      <c r="D400" s="78">
        <v>0.92638888888888893</v>
      </c>
      <c r="E400" s="21">
        <v>15</v>
      </c>
      <c r="F400">
        <v>1</v>
      </c>
      <c r="G400" t="str">
        <f>VLOOKUP($E400,[1]Productos!A:P,2,FALSE)</f>
        <v>MARACUYÁ</v>
      </c>
      <c r="H400" s="21" t="str">
        <f>VLOOKUP($E400,[1]Productos!A:P,3,FALSE)</f>
        <v>BEBIDAS</v>
      </c>
      <c r="I400" s="21" t="str">
        <f>VLOOKUP($E400,[1]Productos!A:P,4,FALSE)</f>
        <v>SODAS SABORIZADAS</v>
      </c>
      <c r="K400" s="1">
        <v>12000</v>
      </c>
      <c r="L400" s="1">
        <v>12000</v>
      </c>
      <c r="M400" s="21">
        <v>5</v>
      </c>
      <c r="N400" s="21" t="e">
        <f>VLOOKUP(M400,[1]!tbl_empleados[#Data],4,0)&amp;" "&amp;VLOOKUP(M400,[1]!tbl_empleados[#Data],5,0)</f>
        <v>#REF!</v>
      </c>
      <c r="O400">
        <f t="shared" si="36"/>
        <v>2024</v>
      </c>
      <c r="P400" t="str">
        <f t="shared" si="37"/>
        <v>abril</v>
      </c>
    </row>
    <row r="401" spans="1:16" x14ac:dyDescent="0.3">
      <c r="A401" t="s">
        <v>284</v>
      </c>
      <c r="B401" s="21">
        <v>9</v>
      </c>
      <c r="C401" s="77">
        <v>45396</v>
      </c>
      <c r="D401" s="78">
        <v>0.92638888888888893</v>
      </c>
      <c r="E401" s="21">
        <v>93</v>
      </c>
      <c r="F401">
        <v>1</v>
      </c>
      <c r="G401" t="str">
        <f>VLOOKUP($E401,[1]Productos!A:P,2,FALSE)</f>
        <v>SPRITE</v>
      </c>
      <c r="H401" s="21" t="str">
        <f>VLOOKUP($E401,[1]Productos!A:P,3,FALSE)</f>
        <v>BEBIDAS</v>
      </c>
      <c r="I401" s="21" t="str">
        <f>VLOOKUP($E401,[1]Productos!A:P,4,FALSE)</f>
        <v>OTROS</v>
      </c>
      <c r="K401" s="1">
        <v>4000</v>
      </c>
      <c r="L401" s="1">
        <v>4000</v>
      </c>
      <c r="M401" s="21">
        <v>5</v>
      </c>
      <c r="N401" s="21" t="e">
        <f>VLOOKUP(M401,[1]!tbl_empleados[#Data],4,0)&amp;" "&amp;VLOOKUP(M401,[1]!tbl_empleados[#Data],5,0)</f>
        <v>#REF!</v>
      </c>
      <c r="O401">
        <f t="shared" si="36"/>
        <v>2024</v>
      </c>
      <c r="P401" t="str">
        <f t="shared" si="37"/>
        <v>abril</v>
      </c>
    </row>
    <row r="402" spans="1:16" x14ac:dyDescent="0.3">
      <c r="A402" t="s">
        <v>282</v>
      </c>
      <c r="B402" s="21">
        <v>3</v>
      </c>
      <c r="C402" s="77">
        <v>45396</v>
      </c>
      <c r="D402" s="78">
        <v>0.92708333333333337</v>
      </c>
      <c r="E402" s="21">
        <v>38</v>
      </c>
      <c r="F402">
        <v>1</v>
      </c>
      <c r="G402" t="str">
        <f>VLOOKUP($E402,[1]Productos!A:P,2,FALSE)</f>
        <v>COSTEÑITA</v>
      </c>
      <c r="H402" s="21" t="str">
        <f>VLOOKUP($E402,[1]Productos!A:P,3,FALSE)</f>
        <v>BEBIDAS</v>
      </c>
      <c r="I402" s="21" t="str">
        <f>VLOOKUP($E402,[1]Productos!A:P,4,FALSE)</f>
        <v>CERVEZAS</v>
      </c>
      <c r="K402" s="1">
        <v>3000</v>
      </c>
      <c r="L402" s="1">
        <v>3000</v>
      </c>
      <c r="M402" s="21">
        <v>5</v>
      </c>
      <c r="N402" s="21" t="e">
        <f>VLOOKUP(M402,[1]!tbl_empleados[#Data],4,0)&amp;" "&amp;VLOOKUP(M402,[1]!tbl_empleados[#Data],5,0)</f>
        <v>#REF!</v>
      </c>
      <c r="O402">
        <f t="shared" si="36"/>
        <v>2024</v>
      </c>
      <c r="P402" t="str">
        <f t="shared" si="37"/>
        <v>abril</v>
      </c>
    </row>
    <row r="403" spans="1:16" x14ac:dyDescent="0.3">
      <c r="A403" t="s">
        <v>285</v>
      </c>
      <c r="B403" s="21">
        <v>9</v>
      </c>
      <c r="C403" s="77">
        <v>45396</v>
      </c>
      <c r="D403" s="78">
        <v>0.94027777777777777</v>
      </c>
      <c r="E403" s="21">
        <v>49</v>
      </c>
      <c r="F403">
        <v>1</v>
      </c>
      <c r="G403" t="str">
        <f>VLOOKUP($E403,[1]Productos!A:P,2,FALSE)</f>
        <v>AGUARDIENTE SIN AZUCAR (DOBLE TAPA VERDE)</v>
      </c>
      <c r="H403" s="21" t="str">
        <f>VLOOKUP($E403,[1]Productos!A:P,3,FALSE)</f>
        <v>LICORES</v>
      </c>
      <c r="I403" s="21" t="str">
        <f>VLOOKUP($E403,[1]Productos!A:P,4,FALSE)</f>
        <v>AGUARDIENTE</v>
      </c>
      <c r="K403" s="1">
        <v>70000</v>
      </c>
      <c r="L403" s="1">
        <v>70000</v>
      </c>
      <c r="M403" s="21">
        <v>5</v>
      </c>
      <c r="N403" s="21" t="e">
        <f>VLOOKUP(M403,[1]!tbl_empleados[#Data],4,0)&amp;" "&amp;VLOOKUP(M403,[1]!tbl_empleados[#Data],5,0)</f>
        <v>#REF!</v>
      </c>
      <c r="O403">
        <f t="shared" si="36"/>
        <v>2024</v>
      </c>
      <c r="P403" t="str">
        <f t="shared" si="37"/>
        <v>abril</v>
      </c>
    </row>
    <row r="404" spans="1:16" x14ac:dyDescent="0.3">
      <c r="A404" t="s">
        <v>285</v>
      </c>
      <c r="B404" s="21">
        <v>9</v>
      </c>
      <c r="C404" s="77">
        <v>45396</v>
      </c>
      <c r="D404" s="78">
        <v>0.95000000000000007</v>
      </c>
      <c r="E404" s="21">
        <v>38</v>
      </c>
      <c r="F404">
        <v>4</v>
      </c>
      <c r="G404" t="str">
        <f>VLOOKUP($E404,[1]Productos!A:P,2,FALSE)</f>
        <v>COSTEÑITA</v>
      </c>
      <c r="H404" s="21" t="str">
        <f>VLOOKUP($E404,[1]Productos!A:P,3,FALSE)</f>
        <v>BEBIDAS</v>
      </c>
      <c r="I404" s="21" t="str">
        <f>VLOOKUP($E404,[1]Productos!A:P,4,FALSE)</f>
        <v>CERVEZAS</v>
      </c>
      <c r="K404" s="1">
        <v>3000</v>
      </c>
      <c r="L404" s="1">
        <v>12000</v>
      </c>
      <c r="M404" s="21">
        <v>5</v>
      </c>
      <c r="N404" s="21" t="e">
        <f>VLOOKUP(M404,[1]!tbl_empleados[#Data],4,0)&amp;" "&amp;VLOOKUP(M404,[1]!tbl_empleados[#Data],5,0)</f>
        <v>#REF!</v>
      </c>
      <c r="O404">
        <f t="shared" si="36"/>
        <v>2024</v>
      </c>
      <c r="P404" t="str">
        <f t="shared" si="37"/>
        <v>abril</v>
      </c>
    </row>
    <row r="405" spans="1:16" x14ac:dyDescent="0.3">
      <c r="A405" t="s">
        <v>286</v>
      </c>
      <c r="B405" s="21">
        <v>5</v>
      </c>
      <c r="C405" s="77">
        <v>45396</v>
      </c>
      <c r="D405" s="78">
        <v>0.94027777777777777</v>
      </c>
      <c r="E405" s="21">
        <v>20</v>
      </c>
      <c r="F405">
        <v>3</v>
      </c>
      <c r="G405" t="str">
        <f>VLOOKUP($E405,[1]Productos!A:P,2,FALSE)</f>
        <v>SODA TRADICIONAL</v>
      </c>
      <c r="H405" s="21" t="str">
        <f>VLOOKUP($E405,[1]Productos!A:P,3,FALSE)</f>
        <v>BEBIDAS</v>
      </c>
      <c r="I405" s="21" t="str">
        <f>VLOOKUP($E405,[1]Productos!A:P,4,FALSE)</f>
        <v>SODAS SABORIZADAS</v>
      </c>
      <c r="K405" s="1">
        <v>10000</v>
      </c>
      <c r="L405" s="1">
        <v>30000</v>
      </c>
      <c r="M405" s="21">
        <v>5</v>
      </c>
      <c r="N405" s="21" t="e">
        <f>VLOOKUP(M405,[1]!tbl_empleados[#Data],4,0)&amp;" "&amp;VLOOKUP(M405,[1]!tbl_empleados[#Data],5,0)</f>
        <v>#REF!</v>
      </c>
      <c r="O405">
        <f t="shared" si="36"/>
        <v>2024</v>
      </c>
      <c r="P405" t="str">
        <f t="shared" si="37"/>
        <v>abril</v>
      </c>
    </row>
    <row r="406" spans="1:16" x14ac:dyDescent="0.3">
      <c r="A406" t="s">
        <v>286</v>
      </c>
      <c r="B406" s="21">
        <v>5</v>
      </c>
      <c r="C406" s="77">
        <v>45396</v>
      </c>
      <c r="D406" s="78">
        <v>0.94027777777777777</v>
      </c>
      <c r="E406" s="21">
        <v>30</v>
      </c>
      <c r="F406">
        <v>2</v>
      </c>
      <c r="G406" t="str">
        <f>VLOOKUP($E406,[1]Productos!A:P,2,FALSE)</f>
        <v>SODA</v>
      </c>
      <c r="H406" s="21" t="str">
        <f>VLOOKUP($E406,[1]Productos!A:P,3,FALSE)</f>
        <v>BEBIDAS</v>
      </c>
      <c r="I406" s="21" t="str">
        <f>VLOOKUP($E406,[1]Productos!A:P,4,FALSE)</f>
        <v>OTROS</v>
      </c>
      <c r="K406" s="1">
        <v>4000</v>
      </c>
      <c r="L406" s="1">
        <v>8000</v>
      </c>
      <c r="M406" s="21">
        <v>5</v>
      </c>
      <c r="N406" s="21" t="e">
        <f>VLOOKUP(M406,[1]!tbl_empleados[#Data],4,0)&amp;" "&amp;VLOOKUP(M406,[1]!tbl_empleados[#Data],5,0)</f>
        <v>#REF!</v>
      </c>
      <c r="O406">
        <f t="shared" si="36"/>
        <v>2024</v>
      </c>
      <c r="P406" t="str">
        <f t="shared" si="37"/>
        <v>abril</v>
      </c>
    </row>
    <row r="407" spans="1:16" x14ac:dyDescent="0.3">
      <c r="A407" t="s">
        <v>286</v>
      </c>
      <c r="B407" s="21">
        <v>5</v>
      </c>
      <c r="C407" s="77">
        <v>45396</v>
      </c>
      <c r="D407" s="78">
        <v>0.96527777777777779</v>
      </c>
      <c r="E407" s="21">
        <v>38</v>
      </c>
      <c r="F407">
        <v>20</v>
      </c>
      <c r="G407" t="str">
        <f>VLOOKUP($E407,[1]Productos!A:P,2,FALSE)</f>
        <v>COSTEÑITA</v>
      </c>
      <c r="H407" s="21" t="str">
        <f>VLOOKUP($E407,[1]Productos!A:P,3,FALSE)</f>
        <v>BEBIDAS</v>
      </c>
      <c r="I407" s="21" t="str">
        <f>VLOOKUP($E407,[1]Productos!A:P,4,FALSE)</f>
        <v>CERVEZAS</v>
      </c>
      <c r="K407" s="1">
        <v>3000</v>
      </c>
      <c r="L407" s="1">
        <v>60000</v>
      </c>
      <c r="M407" s="21">
        <v>5</v>
      </c>
      <c r="N407" s="21" t="e">
        <f>VLOOKUP(M407,[1]!tbl_empleados[#Data],4,0)&amp;" "&amp;VLOOKUP(M407,[1]!tbl_empleados[#Data],5,0)</f>
        <v>#REF!</v>
      </c>
      <c r="O407">
        <f t="shared" si="36"/>
        <v>2024</v>
      </c>
      <c r="P407" t="str">
        <f t="shared" si="37"/>
        <v>abril</v>
      </c>
    </row>
    <row r="408" spans="1:16" x14ac:dyDescent="0.3">
      <c r="A408" t="s">
        <v>286</v>
      </c>
      <c r="B408" s="21">
        <v>5</v>
      </c>
      <c r="C408" s="77">
        <v>45396</v>
      </c>
      <c r="D408" s="78">
        <v>0.96597222222222223</v>
      </c>
      <c r="E408" s="21">
        <v>38</v>
      </c>
      <c r="F408">
        <v>2</v>
      </c>
      <c r="G408" t="str">
        <f>VLOOKUP($E408,[1]Productos!A:P,2,FALSE)</f>
        <v>COSTEÑITA</v>
      </c>
      <c r="H408" s="21" t="str">
        <f>VLOOKUP($E408,[1]Productos!A:P,3,FALSE)</f>
        <v>BEBIDAS</v>
      </c>
      <c r="I408" s="21" t="str">
        <f>VLOOKUP($E408,[1]Productos!A:P,4,FALSE)</f>
        <v>CERVEZAS</v>
      </c>
      <c r="K408" s="1">
        <v>3000</v>
      </c>
      <c r="L408" s="1">
        <v>6000</v>
      </c>
      <c r="M408" s="21">
        <v>5</v>
      </c>
      <c r="N408" s="21" t="e">
        <f>VLOOKUP(M408,[1]!tbl_empleados[#Data],4,0)&amp;" "&amp;VLOOKUP(M408,[1]!tbl_empleados[#Data],5,0)</f>
        <v>#REF!</v>
      </c>
      <c r="O408">
        <f t="shared" si="36"/>
        <v>2024</v>
      </c>
      <c r="P408" t="str">
        <f t="shared" si="37"/>
        <v>abril</v>
      </c>
    </row>
    <row r="409" spans="1:16" x14ac:dyDescent="0.3">
      <c r="A409" t="s">
        <v>286</v>
      </c>
      <c r="B409" s="21">
        <v>5</v>
      </c>
      <c r="C409" s="77">
        <v>45396</v>
      </c>
      <c r="D409" s="78">
        <v>0.96736111111111101</v>
      </c>
      <c r="E409" s="21">
        <v>38</v>
      </c>
      <c r="F409">
        <v>2</v>
      </c>
      <c r="G409" t="str">
        <f>VLOOKUP($E409,[1]Productos!A:P,2,FALSE)</f>
        <v>COSTEÑITA</v>
      </c>
      <c r="H409" s="21" t="str">
        <f>VLOOKUP($E409,[1]Productos!A:P,3,FALSE)</f>
        <v>BEBIDAS</v>
      </c>
      <c r="I409" s="21" t="str">
        <f>VLOOKUP($E409,[1]Productos!A:P,4,FALSE)</f>
        <v>CERVEZAS</v>
      </c>
      <c r="K409" s="1">
        <v>3000</v>
      </c>
      <c r="L409" s="1">
        <v>6000</v>
      </c>
      <c r="M409" s="21">
        <v>5</v>
      </c>
      <c r="N409" s="21" t="e">
        <f>VLOOKUP(M409,[1]!tbl_empleados[#Data],4,0)&amp;" "&amp;VLOOKUP(M409,[1]!tbl_empleados[#Data],5,0)</f>
        <v>#REF!</v>
      </c>
      <c r="O409">
        <f t="shared" si="36"/>
        <v>2024</v>
      </c>
      <c r="P409" t="str">
        <f t="shared" si="37"/>
        <v>abril</v>
      </c>
    </row>
    <row r="410" spans="1:16" x14ac:dyDescent="0.3">
      <c r="A410" t="s">
        <v>286</v>
      </c>
      <c r="B410" s="21">
        <v>5</v>
      </c>
      <c r="C410" s="77">
        <v>45396</v>
      </c>
      <c r="D410" s="78">
        <v>0.96805555555555556</v>
      </c>
      <c r="E410" s="21">
        <v>38</v>
      </c>
      <c r="F410">
        <v>1</v>
      </c>
      <c r="G410" t="str">
        <f>VLOOKUP($E410,[1]Productos!A:P,2,FALSE)</f>
        <v>COSTEÑITA</v>
      </c>
      <c r="H410" s="21" t="str">
        <f>VLOOKUP($E410,[1]Productos!A:P,3,FALSE)</f>
        <v>BEBIDAS</v>
      </c>
      <c r="I410" s="21" t="str">
        <f>VLOOKUP($E410,[1]Productos!A:P,4,FALSE)</f>
        <v>CERVEZAS</v>
      </c>
      <c r="K410" s="1">
        <v>3000</v>
      </c>
      <c r="L410" s="1">
        <v>3000</v>
      </c>
      <c r="M410" s="21">
        <v>5</v>
      </c>
      <c r="N410" s="21" t="e">
        <f>VLOOKUP(M410,[1]!tbl_empleados[#Data],4,0)&amp;" "&amp;VLOOKUP(M410,[1]!tbl_empleados[#Data],5,0)</f>
        <v>#REF!</v>
      </c>
      <c r="O410">
        <f t="shared" si="36"/>
        <v>2024</v>
      </c>
      <c r="P410" t="str">
        <f t="shared" si="37"/>
        <v>abril</v>
      </c>
    </row>
    <row r="411" spans="1:16" x14ac:dyDescent="0.3">
      <c r="A411" t="s">
        <v>286</v>
      </c>
      <c r="B411" s="21">
        <v>5</v>
      </c>
      <c r="C411" s="77">
        <v>45396</v>
      </c>
      <c r="D411" s="78">
        <v>0.97361111111111109</v>
      </c>
      <c r="E411" s="21">
        <v>38</v>
      </c>
      <c r="F411">
        <v>1</v>
      </c>
      <c r="G411" t="str">
        <f>VLOOKUP($E411,[1]Productos!A:P,2,FALSE)</f>
        <v>COSTEÑITA</v>
      </c>
      <c r="H411" s="21" t="str">
        <f>VLOOKUP($E411,[1]Productos!A:P,3,FALSE)</f>
        <v>BEBIDAS</v>
      </c>
      <c r="I411" s="21" t="str">
        <f>VLOOKUP($E411,[1]Productos!A:P,4,FALSE)</f>
        <v>CERVEZAS</v>
      </c>
      <c r="K411" s="1">
        <v>3000</v>
      </c>
      <c r="L411" s="1">
        <v>3000</v>
      </c>
      <c r="M411" s="21">
        <v>5</v>
      </c>
      <c r="N411" s="21" t="e">
        <f>VLOOKUP(M411,[1]!tbl_empleados[#Data],4,0)&amp;" "&amp;VLOOKUP(M411,[1]!tbl_empleados[#Data],5,0)</f>
        <v>#REF!</v>
      </c>
      <c r="O411">
        <f t="shared" si="36"/>
        <v>2024</v>
      </c>
      <c r="P411" t="str">
        <f t="shared" si="37"/>
        <v>abril</v>
      </c>
    </row>
    <row r="412" spans="1:16" x14ac:dyDescent="0.3">
      <c r="A412" t="s">
        <v>287</v>
      </c>
      <c r="B412" s="21">
        <v>9</v>
      </c>
      <c r="C412" s="77">
        <v>45396</v>
      </c>
      <c r="D412" s="78">
        <v>0.98055555555555562</v>
      </c>
      <c r="E412" s="21">
        <v>20</v>
      </c>
      <c r="F412">
        <v>1</v>
      </c>
      <c r="G412" t="str">
        <f>VLOOKUP($E412,[1]Productos!A:P,2,FALSE)</f>
        <v>SODA TRADICIONAL</v>
      </c>
      <c r="H412" s="21" t="str">
        <f>VLOOKUP($E412,[1]Productos!A:P,3,FALSE)</f>
        <v>BEBIDAS</v>
      </c>
      <c r="I412" s="21" t="str">
        <f>VLOOKUP($E412,[1]Productos!A:P,4,FALSE)</f>
        <v>SODAS SABORIZADAS</v>
      </c>
      <c r="K412" s="1">
        <v>10000</v>
      </c>
      <c r="L412" s="1">
        <v>10000</v>
      </c>
      <c r="M412" s="21">
        <v>5</v>
      </c>
      <c r="N412" s="21" t="e">
        <f>VLOOKUP(M412,[1]!tbl_empleados[#Data],4,0)&amp;" "&amp;VLOOKUP(M412,[1]!tbl_empleados[#Data],5,0)</f>
        <v>#REF!</v>
      </c>
      <c r="O412">
        <f t="shared" si="36"/>
        <v>2024</v>
      </c>
      <c r="P412" t="str">
        <f t="shared" si="37"/>
        <v>abril</v>
      </c>
    </row>
    <row r="413" spans="1:16" x14ac:dyDescent="0.3">
      <c r="A413" t="s">
        <v>287</v>
      </c>
      <c r="B413" s="21">
        <v>9</v>
      </c>
      <c r="C413" s="77">
        <v>45396</v>
      </c>
      <c r="D413" s="78">
        <v>0.98055555555555562</v>
      </c>
      <c r="E413" s="21">
        <v>93</v>
      </c>
      <c r="F413">
        <v>1</v>
      </c>
      <c r="G413" t="str">
        <f>VLOOKUP($E413,[1]Productos!A:P,2,FALSE)</f>
        <v>SPRITE</v>
      </c>
      <c r="H413" s="21" t="str">
        <f>VLOOKUP($E413,[1]Productos!A:P,3,FALSE)</f>
        <v>BEBIDAS</v>
      </c>
      <c r="I413" s="21" t="str">
        <f>VLOOKUP($E413,[1]Productos!A:P,4,FALSE)</f>
        <v>OTROS</v>
      </c>
      <c r="K413" s="1">
        <v>4000</v>
      </c>
      <c r="L413" s="1">
        <v>4000</v>
      </c>
      <c r="M413" s="21">
        <v>5</v>
      </c>
      <c r="N413" s="21" t="e">
        <f>VLOOKUP(M413,[1]!tbl_empleados[#Data],4,0)&amp;" "&amp;VLOOKUP(M413,[1]!tbl_empleados[#Data],5,0)</f>
        <v>#REF!</v>
      </c>
      <c r="O413">
        <f t="shared" si="36"/>
        <v>2024</v>
      </c>
      <c r="P413" t="str">
        <f t="shared" si="37"/>
        <v>abril</v>
      </c>
    </row>
    <row r="414" spans="1:16" x14ac:dyDescent="0.3">
      <c r="A414" t="s">
        <v>288</v>
      </c>
      <c r="B414" s="21">
        <v>5</v>
      </c>
      <c r="C414" s="77">
        <v>45399</v>
      </c>
      <c r="D414" s="78">
        <v>0.85555555555555562</v>
      </c>
      <c r="E414" s="21">
        <v>407</v>
      </c>
      <c r="F414">
        <v>1</v>
      </c>
      <c r="G414" t="str">
        <f>VLOOKUP($E414,[1]Productos!A:P,2,FALSE)</f>
        <v>GIN &amp; TONIC 2X1</v>
      </c>
      <c r="H414" s="21" t="str">
        <f>VLOOKUP($E414,[1]Productos!A:P,3,FALSE)</f>
        <v>PROMOCIONES</v>
      </c>
      <c r="I414" s="21" t="str">
        <f>VLOOKUP($E414,[1]Productos!A:P,4,FALSE)</f>
        <v>CÓCTELES</v>
      </c>
      <c r="K414" s="1">
        <v>12000</v>
      </c>
      <c r="L414" s="1">
        <v>12000</v>
      </c>
      <c r="M414" s="21">
        <v>5</v>
      </c>
      <c r="N414" s="21" t="e">
        <f>VLOOKUP(M414,[1]!tbl_empleados[#Data],4,0)&amp;" "&amp;VLOOKUP(M414,[1]!tbl_empleados[#Data],5,0)</f>
        <v>#REF!</v>
      </c>
      <c r="O414">
        <f t="shared" si="36"/>
        <v>2024</v>
      </c>
      <c r="P414" t="str">
        <f t="shared" si="37"/>
        <v>abril</v>
      </c>
    </row>
    <row r="415" spans="1:16" x14ac:dyDescent="0.3">
      <c r="A415" t="s">
        <v>288</v>
      </c>
      <c r="B415" s="21">
        <v>5</v>
      </c>
      <c r="C415" s="77">
        <v>45399</v>
      </c>
      <c r="D415" s="78">
        <v>0.85555555555555562</v>
      </c>
      <c r="E415" s="21">
        <v>411</v>
      </c>
      <c r="F415">
        <v>1</v>
      </c>
      <c r="G415" t="str">
        <f>VLOOKUP($E415,[1]Productos!A:P,2,FALSE)</f>
        <v>COSMOPOLITAN 2X1</v>
      </c>
      <c r="H415" s="21" t="str">
        <f>VLOOKUP($E415,[1]Productos!A:P,3,FALSE)</f>
        <v>PROMOCIONES</v>
      </c>
      <c r="I415" s="21" t="str">
        <f>VLOOKUP($E415,[1]Productos!A:P,4,FALSE)</f>
        <v>CÓCTELES</v>
      </c>
      <c r="K415" s="1">
        <v>12000</v>
      </c>
      <c r="L415" s="1">
        <v>12000</v>
      </c>
      <c r="M415" s="21">
        <v>5</v>
      </c>
      <c r="N415" s="21" t="e">
        <f>VLOOKUP(M415,[1]!tbl_empleados[#Data],4,0)&amp;" "&amp;VLOOKUP(M415,[1]!tbl_empleados[#Data],5,0)</f>
        <v>#REF!</v>
      </c>
      <c r="O415">
        <f t="shared" si="36"/>
        <v>2024</v>
      </c>
      <c r="P415" t="str">
        <f t="shared" si="37"/>
        <v>abril</v>
      </c>
    </row>
    <row r="416" spans="1:16" x14ac:dyDescent="0.3">
      <c r="A416" t="s">
        <v>288</v>
      </c>
      <c r="B416" s="21">
        <v>5</v>
      </c>
      <c r="C416" s="77">
        <v>45399</v>
      </c>
      <c r="D416" s="78">
        <v>0.85555555555555562</v>
      </c>
      <c r="E416" s="21">
        <v>401</v>
      </c>
      <c r="F416">
        <v>1</v>
      </c>
      <c r="G416" t="str">
        <f>VLOOKUP($E416,[1]Productos!A:P,2,FALSE)</f>
        <v>DAIQUIRÍ 2X1</v>
      </c>
      <c r="H416" s="21" t="str">
        <f>VLOOKUP($E416,[1]Productos!A:P,3,FALSE)</f>
        <v>PROMOCIONES</v>
      </c>
      <c r="I416" s="21" t="str">
        <f>VLOOKUP($E416,[1]Productos!A:P,4,FALSE)</f>
        <v>CÓCTELES</v>
      </c>
      <c r="K416" s="1">
        <v>16000</v>
      </c>
      <c r="L416" s="1">
        <v>16000</v>
      </c>
      <c r="M416" s="21">
        <v>5</v>
      </c>
      <c r="N416" s="21" t="e">
        <f>VLOOKUP(M416,[1]!tbl_empleados[#Data],4,0)&amp;" "&amp;VLOOKUP(M416,[1]!tbl_empleados[#Data],5,0)</f>
        <v>#REF!</v>
      </c>
      <c r="O416">
        <f t="shared" si="36"/>
        <v>2024</v>
      </c>
      <c r="P416" t="str">
        <f t="shared" si="37"/>
        <v>abril</v>
      </c>
    </row>
    <row r="417" spans="1:16" x14ac:dyDescent="0.3">
      <c r="A417" t="s">
        <v>288</v>
      </c>
      <c r="B417" s="21">
        <v>5</v>
      </c>
      <c r="C417" s="77">
        <v>45399</v>
      </c>
      <c r="D417" s="78">
        <v>0.85555555555555562</v>
      </c>
      <c r="E417" s="21">
        <v>407</v>
      </c>
      <c r="F417">
        <v>1</v>
      </c>
      <c r="G417" t="str">
        <f>VLOOKUP($E417,[1]Productos!A:P,2,FALSE)</f>
        <v>GIN &amp; TONIC 2X1</v>
      </c>
      <c r="H417" s="21" t="str">
        <f>VLOOKUP($E417,[1]Productos!A:P,3,FALSE)</f>
        <v>PROMOCIONES</v>
      </c>
      <c r="I417" s="21" t="str">
        <f>VLOOKUP($E417,[1]Productos!A:P,4,FALSE)</f>
        <v>CÓCTELES</v>
      </c>
      <c r="K417" s="1">
        <v>12000</v>
      </c>
      <c r="L417" s="1">
        <v>12000</v>
      </c>
      <c r="M417" s="21">
        <v>5</v>
      </c>
      <c r="N417" s="21" t="e">
        <f>VLOOKUP(M417,[1]!tbl_empleados[#Data],4,0)&amp;" "&amp;VLOOKUP(M417,[1]!tbl_empleados[#Data],5,0)</f>
        <v>#REF!</v>
      </c>
      <c r="O417">
        <f t="shared" si="36"/>
        <v>2024</v>
      </c>
      <c r="P417" t="str">
        <f t="shared" si="37"/>
        <v>abril</v>
      </c>
    </row>
    <row r="418" spans="1:16" x14ac:dyDescent="0.3">
      <c r="A418" t="s">
        <v>288</v>
      </c>
      <c r="B418" s="21">
        <v>5</v>
      </c>
      <c r="C418" s="77">
        <v>45399</v>
      </c>
      <c r="D418" s="78">
        <v>0.89444444444444438</v>
      </c>
      <c r="E418" s="21">
        <v>412</v>
      </c>
      <c r="F418">
        <v>1</v>
      </c>
      <c r="G418" t="str">
        <f>VLOOKUP($E418,[1]Productos!A:P,2,FALSE)</f>
        <v>CAIPIROSKA 2X1</v>
      </c>
      <c r="H418" s="21" t="str">
        <f>VLOOKUP($E418,[1]Productos!A:P,3,FALSE)</f>
        <v>PROMOCIONES</v>
      </c>
      <c r="I418" s="21" t="str">
        <f>VLOOKUP($E418,[1]Productos!A:P,4,FALSE)</f>
        <v>CÓCTELES</v>
      </c>
      <c r="K418" s="1">
        <v>10000</v>
      </c>
      <c r="L418" s="1">
        <v>10000</v>
      </c>
      <c r="M418" s="21">
        <v>5</v>
      </c>
      <c r="N418" s="21" t="e">
        <f>VLOOKUP(M418,[1]!tbl_empleados[#Data],4,0)&amp;" "&amp;VLOOKUP(M418,[1]!tbl_empleados[#Data],5,0)</f>
        <v>#REF!</v>
      </c>
      <c r="O418">
        <f t="shared" si="36"/>
        <v>2024</v>
      </c>
      <c r="P418" t="str">
        <f t="shared" si="37"/>
        <v>abril</v>
      </c>
    </row>
    <row r="419" spans="1:16" x14ac:dyDescent="0.3">
      <c r="A419" t="s">
        <v>288</v>
      </c>
      <c r="B419" s="21">
        <v>5</v>
      </c>
      <c r="C419" s="77">
        <v>45399</v>
      </c>
      <c r="D419" s="78">
        <v>0.89444444444444438</v>
      </c>
      <c r="E419" s="21">
        <v>412</v>
      </c>
      <c r="F419">
        <v>1</v>
      </c>
      <c r="G419" t="str">
        <f>VLOOKUP($E419,[1]Productos!A:P,2,FALSE)</f>
        <v>CAIPIROSKA 2X1</v>
      </c>
      <c r="H419" s="21" t="str">
        <f>VLOOKUP($E419,[1]Productos!A:P,3,FALSE)</f>
        <v>PROMOCIONES</v>
      </c>
      <c r="I419" s="21" t="str">
        <f>VLOOKUP($E419,[1]Productos!A:P,4,FALSE)</f>
        <v>CÓCTELES</v>
      </c>
      <c r="K419" s="1">
        <v>10000</v>
      </c>
      <c r="L419" s="1">
        <v>10000</v>
      </c>
      <c r="M419" s="21">
        <v>5</v>
      </c>
      <c r="N419" s="21" t="e">
        <f>VLOOKUP(M419,[1]!tbl_empleados[#Data],4,0)&amp;" "&amp;VLOOKUP(M419,[1]!tbl_empleados[#Data],5,0)</f>
        <v>#REF!</v>
      </c>
      <c r="O419">
        <f t="shared" si="36"/>
        <v>2024</v>
      </c>
      <c r="P419" t="str">
        <f t="shared" si="37"/>
        <v>abril</v>
      </c>
    </row>
    <row r="420" spans="1:16" x14ac:dyDescent="0.3">
      <c r="A420" t="s">
        <v>289</v>
      </c>
      <c r="B420" s="21">
        <v>6</v>
      </c>
      <c r="C420" s="77">
        <v>45399</v>
      </c>
      <c r="D420" s="78">
        <v>0.89444444444444438</v>
      </c>
      <c r="E420" s="21">
        <v>43</v>
      </c>
      <c r="F420">
        <v>1</v>
      </c>
      <c r="G420" t="str">
        <f>VLOOKUP($E420,[1]Productos!A:P,2,FALSE)</f>
        <v>STELLA ARTOIS</v>
      </c>
      <c r="H420" s="21" t="str">
        <f>VLOOKUP($E420,[1]Productos!A:P,3,FALSE)</f>
        <v>BEBIDAS</v>
      </c>
      <c r="I420" s="21" t="str">
        <f>VLOOKUP($E420,[1]Productos!A:P,4,FALSE)</f>
        <v>CERVEZAS</v>
      </c>
      <c r="K420" s="1">
        <v>8000</v>
      </c>
      <c r="L420" s="1">
        <v>8000</v>
      </c>
      <c r="M420" s="21">
        <v>5</v>
      </c>
      <c r="N420" s="21" t="e">
        <f>VLOOKUP(M420,[1]!tbl_empleados[#Data],4,0)&amp;" "&amp;VLOOKUP(M420,[1]!tbl_empleados[#Data],5,0)</f>
        <v>#REF!</v>
      </c>
      <c r="O420">
        <f t="shared" si="36"/>
        <v>2024</v>
      </c>
      <c r="P420" t="str">
        <f t="shared" si="37"/>
        <v>abril</v>
      </c>
    </row>
    <row r="421" spans="1:16" x14ac:dyDescent="0.3">
      <c r="A421" t="s">
        <v>289</v>
      </c>
      <c r="B421" s="21">
        <v>6</v>
      </c>
      <c r="C421" s="77">
        <v>45399</v>
      </c>
      <c r="D421" s="78">
        <v>0.89513888888888893</v>
      </c>
      <c r="E421" s="21">
        <v>20</v>
      </c>
      <c r="F421">
        <v>1</v>
      </c>
      <c r="G421" t="str">
        <f>VLOOKUP($E421,[1]Productos!A:P,2,FALSE)</f>
        <v>SODA TRADICIONAL</v>
      </c>
      <c r="H421" s="21" t="str">
        <f>VLOOKUP($E421,[1]Productos!A:P,3,FALSE)</f>
        <v>BEBIDAS</v>
      </c>
      <c r="I421" s="21" t="str">
        <f>VLOOKUP($E421,[1]Productos!A:P,4,FALSE)</f>
        <v>SODAS SABORIZADAS</v>
      </c>
      <c r="K421" s="1">
        <v>10000</v>
      </c>
      <c r="L421" s="1">
        <v>10000</v>
      </c>
      <c r="M421" s="21">
        <v>5</v>
      </c>
      <c r="N421" s="21" t="e">
        <f>VLOOKUP(M421,[1]!tbl_empleados[#Data],4,0)&amp;" "&amp;VLOOKUP(M421,[1]!tbl_empleados[#Data],5,0)</f>
        <v>#REF!</v>
      </c>
      <c r="O421">
        <f t="shared" si="36"/>
        <v>2024</v>
      </c>
      <c r="P421" t="str">
        <f t="shared" si="37"/>
        <v>abril</v>
      </c>
    </row>
    <row r="422" spans="1:16" x14ac:dyDescent="0.3">
      <c r="A422" t="s">
        <v>289</v>
      </c>
      <c r="B422" s="21">
        <v>6</v>
      </c>
      <c r="C422" s="77">
        <v>45399</v>
      </c>
      <c r="D422" s="78">
        <v>0.89583333333333337</v>
      </c>
      <c r="E422" s="21">
        <v>43</v>
      </c>
      <c r="F422">
        <v>1</v>
      </c>
      <c r="G422" t="str">
        <f>VLOOKUP($E422,[1]Productos!A:P,2,FALSE)</f>
        <v>STELLA ARTOIS</v>
      </c>
      <c r="H422" s="21" t="str">
        <f>VLOOKUP($E422,[1]Productos!A:P,3,FALSE)</f>
        <v>BEBIDAS</v>
      </c>
      <c r="I422" s="21" t="str">
        <f>VLOOKUP($E422,[1]Productos!A:P,4,FALSE)</f>
        <v>CERVEZAS</v>
      </c>
      <c r="K422" s="1">
        <v>8000</v>
      </c>
      <c r="L422" s="1">
        <v>8000</v>
      </c>
      <c r="M422" s="21">
        <v>5</v>
      </c>
      <c r="N422" s="21" t="e">
        <f>VLOOKUP(M422,[1]!tbl_empleados[#Data],4,0)&amp;" "&amp;VLOOKUP(M422,[1]!tbl_empleados[#Data],5,0)</f>
        <v>#REF!</v>
      </c>
      <c r="O422">
        <f t="shared" si="36"/>
        <v>2024</v>
      </c>
      <c r="P422" t="str">
        <f t="shared" si="37"/>
        <v>abril</v>
      </c>
    </row>
    <row r="423" spans="1:16" x14ac:dyDescent="0.3">
      <c r="A423" t="s">
        <v>289</v>
      </c>
      <c r="B423" s="21">
        <v>6</v>
      </c>
      <c r="C423" s="77">
        <v>45399</v>
      </c>
      <c r="D423" s="78">
        <v>0.91319444444444453</v>
      </c>
      <c r="E423" s="21">
        <v>43</v>
      </c>
      <c r="F423">
        <v>1</v>
      </c>
      <c r="G423" t="str">
        <f>VLOOKUP($E423,[1]Productos!A:P,2,FALSE)</f>
        <v>STELLA ARTOIS</v>
      </c>
      <c r="H423" s="21" t="str">
        <f>VLOOKUP($E423,[1]Productos!A:P,3,FALSE)</f>
        <v>BEBIDAS</v>
      </c>
      <c r="I423" s="21" t="str">
        <f>VLOOKUP($E423,[1]Productos!A:P,4,FALSE)</f>
        <v>CERVEZAS</v>
      </c>
      <c r="K423" s="1">
        <v>8000</v>
      </c>
      <c r="L423" s="1">
        <v>8000</v>
      </c>
      <c r="M423" s="21">
        <v>5</v>
      </c>
      <c r="N423" s="21" t="e">
        <f>VLOOKUP(M423,[1]!tbl_empleados[#Data],4,0)&amp;" "&amp;VLOOKUP(M423,[1]!tbl_empleados[#Data],5,0)</f>
        <v>#REF!</v>
      </c>
      <c r="O423">
        <f t="shared" si="36"/>
        <v>2024</v>
      </c>
      <c r="P423" t="str">
        <f t="shared" si="37"/>
        <v>abril</v>
      </c>
    </row>
    <row r="424" spans="1:16" x14ac:dyDescent="0.3">
      <c r="A424" t="s">
        <v>289</v>
      </c>
      <c r="B424" s="21">
        <v>6</v>
      </c>
      <c r="C424" s="77">
        <v>45399</v>
      </c>
      <c r="D424" s="78">
        <v>0.92986111111111114</v>
      </c>
      <c r="E424" s="21">
        <v>43</v>
      </c>
      <c r="F424">
        <v>1</v>
      </c>
      <c r="G424" t="str">
        <f>VLOOKUP($E424,[1]Productos!A:P,2,FALSE)</f>
        <v>STELLA ARTOIS</v>
      </c>
      <c r="H424" s="21" t="str">
        <f>VLOOKUP($E424,[1]Productos!A:P,3,FALSE)</f>
        <v>BEBIDAS</v>
      </c>
      <c r="I424" s="21" t="str">
        <f>VLOOKUP($E424,[1]Productos!A:P,4,FALSE)</f>
        <v>CERVEZAS</v>
      </c>
      <c r="K424" s="1">
        <v>8000</v>
      </c>
      <c r="L424" s="1">
        <v>8000</v>
      </c>
      <c r="M424" s="21">
        <v>5</v>
      </c>
      <c r="N424" s="21" t="e">
        <f>VLOOKUP(M424,[1]!tbl_empleados[#Data],4,0)&amp;" "&amp;VLOOKUP(M424,[1]!tbl_empleados[#Data],5,0)</f>
        <v>#REF!</v>
      </c>
      <c r="O424">
        <f t="shared" si="36"/>
        <v>2024</v>
      </c>
      <c r="P424" t="str">
        <f t="shared" si="37"/>
        <v>abril</v>
      </c>
    </row>
    <row r="425" spans="1:16" x14ac:dyDescent="0.3">
      <c r="A425" t="s">
        <v>289</v>
      </c>
      <c r="B425" s="21">
        <v>6</v>
      </c>
      <c r="C425" s="77">
        <v>45399</v>
      </c>
      <c r="D425" s="78">
        <v>0.9604166666666667</v>
      </c>
      <c r="E425" s="21">
        <v>43</v>
      </c>
      <c r="F425">
        <v>1</v>
      </c>
      <c r="G425" t="str">
        <f>VLOOKUP($E425,[1]Productos!A:P,2,FALSE)</f>
        <v>STELLA ARTOIS</v>
      </c>
      <c r="H425" s="21" t="str">
        <f>VLOOKUP($E425,[1]Productos!A:P,3,FALSE)</f>
        <v>BEBIDAS</v>
      </c>
      <c r="I425" s="21" t="str">
        <f>VLOOKUP($E425,[1]Productos!A:P,4,FALSE)</f>
        <v>CERVEZAS</v>
      </c>
      <c r="K425" s="1">
        <v>8000</v>
      </c>
      <c r="L425" s="1">
        <v>8000</v>
      </c>
      <c r="M425" s="21">
        <v>5</v>
      </c>
      <c r="N425" s="21" t="e">
        <f>VLOOKUP(M425,[1]!tbl_empleados[#Data],4,0)&amp;" "&amp;VLOOKUP(M425,[1]!tbl_empleados[#Data],5,0)</f>
        <v>#REF!</v>
      </c>
      <c r="O425">
        <f t="shared" si="36"/>
        <v>2024</v>
      </c>
      <c r="P425" t="str">
        <f t="shared" si="37"/>
        <v>abril</v>
      </c>
    </row>
    <row r="426" spans="1:16" x14ac:dyDescent="0.3">
      <c r="A426" t="s">
        <v>289</v>
      </c>
      <c r="B426" s="21">
        <v>6</v>
      </c>
      <c r="C426" s="77">
        <v>45399</v>
      </c>
      <c r="D426" s="78">
        <v>0.96180555555555547</v>
      </c>
      <c r="E426" s="21">
        <v>43</v>
      </c>
      <c r="F426">
        <v>1</v>
      </c>
      <c r="G426" t="str">
        <f>VLOOKUP($E426,[1]Productos!A:P,2,FALSE)</f>
        <v>STELLA ARTOIS</v>
      </c>
      <c r="H426" s="21" t="str">
        <f>VLOOKUP($E426,[1]Productos!A:P,3,FALSE)</f>
        <v>BEBIDAS</v>
      </c>
      <c r="I426" s="21" t="str">
        <f>VLOOKUP($E426,[1]Productos!A:P,4,FALSE)</f>
        <v>CERVEZAS</v>
      </c>
      <c r="K426" s="1">
        <v>8000</v>
      </c>
      <c r="L426" s="1">
        <v>8000</v>
      </c>
      <c r="M426" s="21">
        <v>5</v>
      </c>
      <c r="N426" s="21" t="e">
        <f>VLOOKUP(M426,[1]!tbl_empleados[#Data],4,0)&amp;" "&amp;VLOOKUP(M426,[1]!tbl_empleados[#Data],5,0)</f>
        <v>#REF!</v>
      </c>
      <c r="O426">
        <f t="shared" ref="O426:O430" si="38">YEAR(C426)</f>
        <v>2024</v>
      </c>
      <c r="P426" t="str">
        <f t="shared" ref="P426:P430" si="39">TEXT((C426),"mmmm")</f>
        <v>abril</v>
      </c>
    </row>
    <row r="427" spans="1:16" x14ac:dyDescent="0.3">
      <c r="A427" t="s">
        <v>289</v>
      </c>
      <c r="B427" s="21">
        <v>6</v>
      </c>
      <c r="C427" s="77">
        <v>45399</v>
      </c>
      <c r="D427" s="78">
        <v>0.98263888888888884</v>
      </c>
      <c r="E427" s="21">
        <v>43</v>
      </c>
      <c r="F427">
        <v>1</v>
      </c>
      <c r="G427" t="str">
        <f>VLOOKUP($E427,[1]Productos!A:P,2,FALSE)</f>
        <v>STELLA ARTOIS</v>
      </c>
      <c r="H427" s="21" t="str">
        <f>VLOOKUP($E427,[1]Productos!A:P,3,FALSE)</f>
        <v>BEBIDAS</v>
      </c>
      <c r="I427" s="21" t="str">
        <f>VLOOKUP($E427,[1]Productos!A:P,4,FALSE)</f>
        <v>CERVEZAS</v>
      </c>
      <c r="K427" s="1">
        <v>8000</v>
      </c>
      <c r="L427" s="1">
        <v>8000</v>
      </c>
      <c r="M427" s="21">
        <v>5</v>
      </c>
      <c r="N427" s="21" t="e">
        <f>VLOOKUP(M427,[1]!tbl_empleados[#Data],4,0)&amp;" "&amp;VLOOKUP(M427,[1]!tbl_empleados[#Data],5,0)</f>
        <v>#REF!</v>
      </c>
      <c r="O427">
        <f t="shared" si="38"/>
        <v>2024</v>
      </c>
      <c r="P427" t="str">
        <f t="shared" si="39"/>
        <v>abril</v>
      </c>
    </row>
    <row r="428" spans="1:16" x14ac:dyDescent="0.3">
      <c r="A428" t="s">
        <v>289</v>
      </c>
      <c r="B428" s="21">
        <v>6</v>
      </c>
      <c r="C428" s="77">
        <v>45399</v>
      </c>
      <c r="D428" s="78">
        <v>0.98263888888888884</v>
      </c>
      <c r="E428" s="21">
        <v>43</v>
      </c>
      <c r="F428">
        <v>1</v>
      </c>
      <c r="G428" t="str">
        <f>VLOOKUP($E428,[1]Productos!A:P,2,FALSE)</f>
        <v>STELLA ARTOIS</v>
      </c>
      <c r="H428" s="21" t="str">
        <f>VLOOKUP($E428,[1]Productos!A:P,3,FALSE)</f>
        <v>BEBIDAS</v>
      </c>
      <c r="I428" s="21" t="str">
        <f>VLOOKUP($E428,[1]Productos!A:P,4,FALSE)</f>
        <v>CERVEZAS</v>
      </c>
      <c r="K428" s="1">
        <v>8000</v>
      </c>
      <c r="L428" s="1">
        <v>8000</v>
      </c>
      <c r="M428" s="21">
        <v>5</v>
      </c>
      <c r="N428" s="21" t="e">
        <f>VLOOKUP(M428,[1]!tbl_empleados[#Data],4,0)&amp;" "&amp;VLOOKUP(M428,[1]!tbl_empleados[#Data],5,0)</f>
        <v>#REF!</v>
      </c>
      <c r="O428">
        <f t="shared" si="38"/>
        <v>2024</v>
      </c>
      <c r="P428" t="str">
        <f t="shared" si="39"/>
        <v>abril</v>
      </c>
    </row>
    <row r="429" spans="1:16" x14ac:dyDescent="0.3">
      <c r="A429" t="s">
        <v>290</v>
      </c>
      <c r="B429" s="21">
        <v>3</v>
      </c>
      <c r="C429" s="77">
        <v>45399</v>
      </c>
      <c r="D429" s="78">
        <v>0.89861111111111114</v>
      </c>
      <c r="E429" s="21">
        <v>413</v>
      </c>
      <c r="F429">
        <v>1</v>
      </c>
      <c r="G429" t="str">
        <f>VLOOKUP($E429,[1]Productos!A:P,2,FALSE)</f>
        <v>BLUE HAWAII 2X1</v>
      </c>
      <c r="H429" s="21" t="str">
        <f>VLOOKUP($E429,[1]Productos!A:P,3,FALSE)</f>
        <v>PROMOCIONES</v>
      </c>
      <c r="I429" s="21" t="str">
        <f>VLOOKUP($E429,[1]Productos!A:P,4,FALSE)</f>
        <v>CÓCTELES</v>
      </c>
      <c r="K429" s="1">
        <v>17000</v>
      </c>
      <c r="L429" s="1">
        <v>17000</v>
      </c>
      <c r="M429" s="21">
        <v>5</v>
      </c>
      <c r="N429" s="21" t="e">
        <f>VLOOKUP(M429,[1]!tbl_empleados[#Data],4,0)&amp;" "&amp;VLOOKUP(M429,[1]!tbl_empleados[#Data],5,0)</f>
        <v>#REF!</v>
      </c>
      <c r="O429">
        <f t="shared" si="38"/>
        <v>2024</v>
      </c>
      <c r="P429" t="str">
        <f t="shared" si="39"/>
        <v>abril</v>
      </c>
    </row>
    <row r="430" spans="1:16" x14ac:dyDescent="0.3">
      <c r="A430" t="s">
        <v>290</v>
      </c>
      <c r="B430" s="21">
        <v>3</v>
      </c>
      <c r="C430" s="77">
        <v>45399</v>
      </c>
      <c r="D430" s="78">
        <v>0.89861111111111114</v>
      </c>
      <c r="E430" s="21">
        <v>410</v>
      </c>
      <c r="F430">
        <v>1</v>
      </c>
      <c r="G430" t="str">
        <f>VLOOKUP($E430,[1]Productos!A:P,2,FALSE)</f>
        <v>BLUE LAGOON 2X1</v>
      </c>
      <c r="H430" s="21" t="str">
        <f>VLOOKUP($E430,[1]Productos!A:P,3,FALSE)</f>
        <v>PROMOCIONES</v>
      </c>
      <c r="I430" s="21" t="str">
        <f>VLOOKUP($E430,[1]Productos!A:P,4,FALSE)</f>
        <v>CÓCTELES</v>
      </c>
      <c r="K430" s="1">
        <v>17000</v>
      </c>
      <c r="L430" s="1">
        <v>17000</v>
      </c>
      <c r="M430" s="21">
        <v>5</v>
      </c>
      <c r="N430" s="21" t="e">
        <f>VLOOKUP(M430,[1]!tbl_empleados[#Data],4,0)&amp;" "&amp;VLOOKUP(M430,[1]!tbl_empleados[#Data],5,0)</f>
        <v>#REF!</v>
      </c>
      <c r="O430">
        <f t="shared" si="38"/>
        <v>2024</v>
      </c>
      <c r="P430" t="str">
        <f t="shared" si="39"/>
        <v>abril</v>
      </c>
    </row>
    <row r="431" spans="1:16" x14ac:dyDescent="0.3">
      <c r="A431" t="s">
        <v>291</v>
      </c>
      <c r="B431" s="21">
        <v>9</v>
      </c>
      <c r="C431" s="77">
        <v>45400</v>
      </c>
      <c r="D431" s="78">
        <v>0.82013888888888886</v>
      </c>
      <c r="E431" s="21">
        <v>30</v>
      </c>
      <c r="F431">
        <v>1</v>
      </c>
      <c r="G431" t="str">
        <f>VLOOKUP($E431,[1]Productos!A:P,2,FALSE)</f>
        <v>SODA</v>
      </c>
      <c r="H431" s="21" t="str">
        <f>VLOOKUP($E431,[1]Productos!A:P,3,FALSE)</f>
        <v>BEBIDAS</v>
      </c>
      <c r="I431" s="21" t="str">
        <f>VLOOKUP($E431,[1]Productos!A:P,4,FALSE)</f>
        <v>OTROS</v>
      </c>
      <c r="K431" s="1">
        <v>4000</v>
      </c>
      <c r="L431" s="1">
        <v>4000</v>
      </c>
      <c r="M431" s="21">
        <v>5</v>
      </c>
      <c r="N431" s="21" t="e">
        <f>VLOOKUP(M431,[1]!tbl_empleados[#Data],4,0)&amp;" "&amp;VLOOKUP(M431,[1]!tbl_empleados[#Data],5,0)</f>
        <v>#REF!</v>
      </c>
      <c r="O431">
        <f>YEAR(C431)</f>
        <v>2024</v>
      </c>
      <c r="P431" t="str">
        <f>TEXT((C431),"mmmm")</f>
        <v>abril</v>
      </c>
    </row>
    <row r="432" spans="1:16" x14ac:dyDescent="0.3">
      <c r="A432" t="s">
        <v>292</v>
      </c>
      <c r="B432" s="21">
        <v>1</v>
      </c>
      <c r="C432" s="77">
        <v>45400</v>
      </c>
      <c r="D432" s="78">
        <v>0.86388888888888893</v>
      </c>
      <c r="E432" s="21">
        <v>23</v>
      </c>
      <c r="F432">
        <v>1</v>
      </c>
      <c r="G432" t="str">
        <f>VLOOKUP($E432,[1]Productos!A:P,2,FALSE)</f>
        <v>CEREZADA</v>
      </c>
      <c r="H432" s="21" t="str">
        <f>VLOOKUP($E432,[1]Productos!A:P,3,FALSE)</f>
        <v>BEBIDAS</v>
      </c>
      <c r="I432" s="21" t="str">
        <f>VLOOKUP($E432,[1]Productos!A:P,4,FALSE)</f>
        <v>LIMONADAS</v>
      </c>
      <c r="K432" s="1">
        <v>6000</v>
      </c>
      <c r="L432" s="1">
        <v>6000</v>
      </c>
      <c r="M432" s="21">
        <v>5</v>
      </c>
      <c r="N432" s="21" t="e">
        <f>VLOOKUP(M432,[1]!tbl_empleados[#Data],4,0)&amp;" "&amp;VLOOKUP(M432,[1]!tbl_empleados[#Data],5,0)</f>
        <v>#REF!</v>
      </c>
      <c r="O432">
        <f t="shared" ref="O432:O445" si="40">YEAR(C432)</f>
        <v>2024</v>
      </c>
      <c r="P432" t="str">
        <f t="shared" ref="P432:P445" si="41">TEXT((C432),"mmmm")</f>
        <v>abril</v>
      </c>
    </row>
    <row r="433" spans="1:16" x14ac:dyDescent="0.3">
      <c r="A433" t="s">
        <v>292</v>
      </c>
      <c r="B433" s="21">
        <v>1</v>
      </c>
      <c r="C433" s="77">
        <v>45400</v>
      </c>
      <c r="D433" s="78">
        <v>0.87291666666666667</v>
      </c>
      <c r="E433" s="21">
        <v>38</v>
      </c>
      <c r="F433">
        <v>7</v>
      </c>
      <c r="G433" t="str">
        <f>VLOOKUP($E433,[1]Productos!A:P,2,FALSE)</f>
        <v>COSTEÑITA</v>
      </c>
      <c r="H433" s="21" t="str">
        <f>VLOOKUP($E433,[1]Productos!A:P,3,FALSE)</f>
        <v>BEBIDAS</v>
      </c>
      <c r="I433" s="21" t="str">
        <f>VLOOKUP($E433,[1]Productos!A:P,4,FALSE)</f>
        <v>CERVEZAS</v>
      </c>
      <c r="K433" s="1">
        <v>3000</v>
      </c>
      <c r="L433" s="1">
        <v>21000</v>
      </c>
      <c r="M433" s="21">
        <v>5</v>
      </c>
      <c r="N433" s="21" t="e">
        <f>VLOOKUP(M433,[1]!tbl_empleados[#Data],4,0)&amp;" "&amp;VLOOKUP(M433,[1]!tbl_empleados[#Data],5,0)</f>
        <v>#REF!</v>
      </c>
      <c r="O433">
        <f t="shared" si="40"/>
        <v>2024</v>
      </c>
      <c r="P433" t="str">
        <f t="shared" si="41"/>
        <v>abril</v>
      </c>
    </row>
    <row r="434" spans="1:16" x14ac:dyDescent="0.3">
      <c r="A434" t="s">
        <v>292</v>
      </c>
      <c r="B434" s="21">
        <v>1</v>
      </c>
      <c r="C434" s="77">
        <v>45400</v>
      </c>
      <c r="D434" s="78">
        <v>0.88263888888888886</v>
      </c>
      <c r="E434" s="21">
        <v>38</v>
      </c>
      <c r="F434">
        <v>5</v>
      </c>
      <c r="G434" t="str">
        <f>VLOOKUP($E434,[1]Productos!A:P,2,FALSE)</f>
        <v>COSTEÑITA</v>
      </c>
      <c r="H434" s="21" t="str">
        <f>VLOOKUP($E434,[1]Productos!A:P,3,FALSE)</f>
        <v>BEBIDAS</v>
      </c>
      <c r="I434" s="21" t="str">
        <f>VLOOKUP($E434,[1]Productos!A:P,4,FALSE)</f>
        <v>CERVEZAS</v>
      </c>
      <c r="K434" s="1">
        <v>3000</v>
      </c>
      <c r="L434" s="1">
        <v>15000</v>
      </c>
      <c r="M434" s="21">
        <v>5</v>
      </c>
      <c r="N434" s="21" t="e">
        <f>VLOOKUP(M434,[1]!tbl_empleados[#Data],4,0)&amp;" "&amp;VLOOKUP(M434,[1]!tbl_empleados[#Data],5,0)</f>
        <v>#REF!</v>
      </c>
      <c r="O434">
        <f t="shared" si="40"/>
        <v>2024</v>
      </c>
      <c r="P434" t="str">
        <f t="shared" si="41"/>
        <v>abril</v>
      </c>
    </row>
    <row r="435" spans="1:16" x14ac:dyDescent="0.3">
      <c r="A435" t="s">
        <v>292</v>
      </c>
      <c r="B435" s="21">
        <v>1</v>
      </c>
      <c r="C435" s="77">
        <v>45400</v>
      </c>
      <c r="D435" s="78">
        <v>0.89722222222222225</v>
      </c>
      <c r="E435" s="21">
        <v>38</v>
      </c>
      <c r="F435">
        <v>4</v>
      </c>
      <c r="G435" t="str">
        <f>VLOOKUP($E435,[1]Productos!A:P,2,FALSE)</f>
        <v>COSTEÑITA</v>
      </c>
      <c r="H435" s="21" t="str">
        <f>VLOOKUP($E435,[1]Productos!A:P,3,FALSE)</f>
        <v>BEBIDAS</v>
      </c>
      <c r="I435" s="21" t="str">
        <f>VLOOKUP($E435,[1]Productos!A:P,4,FALSE)</f>
        <v>CERVEZAS</v>
      </c>
      <c r="K435" s="1">
        <v>3000</v>
      </c>
      <c r="L435" s="1">
        <v>12000</v>
      </c>
      <c r="M435" s="21">
        <v>5</v>
      </c>
      <c r="N435" s="21" t="e">
        <f>VLOOKUP(M435,[1]!tbl_empleados[#Data],4,0)&amp;" "&amp;VLOOKUP(M435,[1]!tbl_empleados[#Data],5,0)</f>
        <v>#REF!</v>
      </c>
      <c r="O435">
        <f t="shared" si="40"/>
        <v>2024</v>
      </c>
      <c r="P435" t="str">
        <f t="shared" si="41"/>
        <v>abril</v>
      </c>
    </row>
    <row r="436" spans="1:16" x14ac:dyDescent="0.3">
      <c r="A436" t="s">
        <v>292</v>
      </c>
      <c r="B436" s="21">
        <v>1</v>
      </c>
      <c r="C436" s="77">
        <v>45400</v>
      </c>
      <c r="D436" s="78">
        <v>0.91249999999999998</v>
      </c>
      <c r="E436" s="21">
        <v>38</v>
      </c>
      <c r="F436">
        <v>4</v>
      </c>
      <c r="G436" t="str">
        <f>VLOOKUP($E436,[1]Productos!A:P,2,FALSE)</f>
        <v>COSTEÑITA</v>
      </c>
      <c r="H436" s="21" t="str">
        <f>VLOOKUP($E436,[1]Productos!A:P,3,FALSE)</f>
        <v>BEBIDAS</v>
      </c>
      <c r="I436" s="21" t="str">
        <f>VLOOKUP($E436,[1]Productos!A:P,4,FALSE)</f>
        <v>CERVEZAS</v>
      </c>
      <c r="K436" s="1">
        <v>3000</v>
      </c>
      <c r="L436" s="1">
        <v>12000</v>
      </c>
      <c r="M436" s="21">
        <v>5</v>
      </c>
      <c r="N436" s="21" t="e">
        <f>VLOOKUP(M436,[1]!tbl_empleados[#Data],4,0)&amp;" "&amp;VLOOKUP(M436,[1]!tbl_empleados[#Data],5,0)</f>
        <v>#REF!</v>
      </c>
      <c r="O436">
        <f t="shared" si="40"/>
        <v>2024</v>
      </c>
      <c r="P436" t="str">
        <f t="shared" si="41"/>
        <v>abril</v>
      </c>
    </row>
    <row r="437" spans="1:16" x14ac:dyDescent="0.3">
      <c r="A437" t="s">
        <v>292</v>
      </c>
      <c r="B437" s="21">
        <v>1</v>
      </c>
      <c r="C437" s="77">
        <v>45400</v>
      </c>
      <c r="D437" s="78">
        <v>0.91388888888888886</v>
      </c>
      <c r="E437" s="21">
        <v>20</v>
      </c>
      <c r="F437">
        <v>1</v>
      </c>
      <c r="G437" t="str">
        <f>VLOOKUP($E437,[1]Productos!A:P,2,FALSE)</f>
        <v>SODA TRADICIONAL</v>
      </c>
      <c r="H437" s="21" t="str">
        <f>VLOOKUP($E437,[1]Productos!A:P,3,FALSE)</f>
        <v>BEBIDAS</v>
      </c>
      <c r="I437" s="21" t="str">
        <f>VLOOKUP($E437,[1]Productos!A:P,4,FALSE)</f>
        <v>SODAS SABORIZADAS</v>
      </c>
      <c r="K437" s="1">
        <v>10000</v>
      </c>
      <c r="L437" s="1">
        <v>10000</v>
      </c>
      <c r="M437" s="21">
        <v>5</v>
      </c>
      <c r="N437" s="21" t="e">
        <f>VLOOKUP(M437,[1]!tbl_empleados[#Data],4,0)&amp;" "&amp;VLOOKUP(M437,[1]!tbl_empleados[#Data],5,0)</f>
        <v>#REF!</v>
      </c>
      <c r="O437">
        <f t="shared" si="40"/>
        <v>2024</v>
      </c>
      <c r="P437" t="str">
        <f t="shared" si="41"/>
        <v>abril</v>
      </c>
    </row>
    <row r="438" spans="1:16" x14ac:dyDescent="0.3">
      <c r="A438" t="s">
        <v>292</v>
      </c>
      <c r="B438" s="21">
        <v>1</v>
      </c>
      <c r="C438" s="77">
        <v>45400</v>
      </c>
      <c r="D438" s="78">
        <v>0.91875000000000007</v>
      </c>
      <c r="E438" s="21">
        <v>38</v>
      </c>
      <c r="F438">
        <v>2</v>
      </c>
      <c r="G438" t="str">
        <f>VLOOKUP($E438,[1]Productos!A:P,2,FALSE)</f>
        <v>COSTEÑITA</v>
      </c>
      <c r="H438" s="21" t="str">
        <f>VLOOKUP($E438,[1]Productos!A:P,3,FALSE)</f>
        <v>BEBIDAS</v>
      </c>
      <c r="I438" s="21" t="str">
        <f>VLOOKUP($E438,[1]Productos!A:P,4,FALSE)</f>
        <v>CERVEZAS</v>
      </c>
      <c r="K438" s="1">
        <v>3000</v>
      </c>
      <c r="L438" s="1">
        <v>6000</v>
      </c>
      <c r="M438" s="21">
        <v>5</v>
      </c>
      <c r="N438" s="21" t="e">
        <f>VLOOKUP(M438,[1]!tbl_empleados[#Data],4,0)&amp;" "&amp;VLOOKUP(M438,[1]!tbl_empleados[#Data],5,0)</f>
        <v>#REF!</v>
      </c>
      <c r="O438">
        <f t="shared" si="40"/>
        <v>2024</v>
      </c>
      <c r="P438" t="str">
        <f t="shared" si="41"/>
        <v>abril</v>
      </c>
    </row>
    <row r="439" spans="1:16" x14ac:dyDescent="0.3">
      <c r="A439" t="s">
        <v>292</v>
      </c>
      <c r="B439" s="21">
        <v>1</v>
      </c>
      <c r="C439" s="77">
        <v>45400</v>
      </c>
      <c r="D439" s="78">
        <v>0.92013888888888884</v>
      </c>
      <c r="E439" s="21">
        <v>38</v>
      </c>
      <c r="F439">
        <v>1</v>
      </c>
      <c r="G439" t="str">
        <f>VLOOKUP($E439,[1]Productos!A:P,2,FALSE)</f>
        <v>COSTEÑITA</v>
      </c>
      <c r="H439" s="21" t="str">
        <f>VLOOKUP($E439,[1]Productos!A:P,3,FALSE)</f>
        <v>BEBIDAS</v>
      </c>
      <c r="I439" s="21" t="str">
        <f>VLOOKUP($E439,[1]Productos!A:P,4,FALSE)</f>
        <v>CERVEZAS</v>
      </c>
      <c r="K439" s="1">
        <v>3000</v>
      </c>
      <c r="L439" s="1">
        <v>3000</v>
      </c>
      <c r="M439" s="21">
        <v>5</v>
      </c>
      <c r="N439" s="21" t="e">
        <f>VLOOKUP(M439,[1]!tbl_empleados[#Data],4,0)&amp;" "&amp;VLOOKUP(M439,[1]!tbl_empleados[#Data],5,0)</f>
        <v>#REF!</v>
      </c>
      <c r="O439">
        <f t="shared" si="40"/>
        <v>2024</v>
      </c>
      <c r="P439" t="str">
        <f t="shared" si="41"/>
        <v>abril</v>
      </c>
    </row>
    <row r="440" spans="1:16" x14ac:dyDescent="0.3">
      <c r="A440" t="s">
        <v>292</v>
      </c>
      <c r="B440" s="21">
        <v>1</v>
      </c>
      <c r="C440" s="77">
        <v>45400</v>
      </c>
      <c r="D440" s="78">
        <v>0.92291666666666661</v>
      </c>
      <c r="E440" s="21">
        <v>38</v>
      </c>
      <c r="F440">
        <v>1</v>
      </c>
      <c r="G440" t="str">
        <f>VLOOKUP($E440,[1]Productos!A:P,2,FALSE)</f>
        <v>COSTEÑITA</v>
      </c>
      <c r="H440" s="21" t="str">
        <f>VLOOKUP($E440,[1]Productos!A:P,3,FALSE)</f>
        <v>BEBIDAS</v>
      </c>
      <c r="I440" s="21" t="str">
        <f>VLOOKUP($E440,[1]Productos!A:P,4,FALSE)</f>
        <v>CERVEZAS</v>
      </c>
      <c r="K440" s="1">
        <v>3000</v>
      </c>
      <c r="L440" s="1">
        <v>3000</v>
      </c>
      <c r="M440" s="21">
        <v>5</v>
      </c>
      <c r="N440" s="21" t="e">
        <f>VLOOKUP(M440,[1]!tbl_empleados[#Data],4,0)&amp;" "&amp;VLOOKUP(M440,[1]!tbl_empleados[#Data],5,0)</f>
        <v>#REF!</v>
      </c>
      <c r="O440">
        <f t="shared" si="40"/>
        <v>2024</v>
      </c>
      <c r="P440" t="str">
        <f t="shared" si="41"/>
        <v>abril</v>
      </c>
    </row>
    <row r="441" spans="1:16" x14ac:dyDescent="0.3">
      <c r="A441" t="s">
        <v>292</v>
      </c>
      <c r="B441" s="21">
        <v>1</v>
      </c>
      <c r="C441" s="77">
        <v>45400</v>
      </c>
      <c r="D441" s="78">
        <v>0.92361111111111116</v>
      </c>
      <c r="E441" s="21">
        <v>38</v>
      </c>
      <c r="F441">
        <v>2</v>
      </c>
      <c r="G441" t="str">
        <f>VLOOKUP($E441,[1]Productos!A:P,2,FALSE)</f>
        <v>COSTEÑITA</v>
      </c>
      <c r="H441" s="21" t="str">
        <f>VLOOKUP($E441,[1]Productos!A:P,3,FALSE)</f>
        <v>BEBIDAS</v>
      </c>
      <c r="I441" s="21" t="str">
        <f>VLOOKUP($E441,[1]Productos!A:P,4,FALSE)</f>
        <v>CERVEZAS</v>
      </c>
      <c r="K441" s="1">
        <v>3000</v>
      </c>
      <c r="L441" s="1">
        <v>6000</v>
      </c>
      <c r="M441" s="21">
        <v>5</v>
      </c>
      <c r="N441" s="21" t="e">
        <f>VLOOKUP(M441,[1]!tbl_empleados[#Data],4,0)&amp;" "&amp;VLOOKUP(M441,[1]!tbl_empleados[#Data],5,0)</f>
        <v>#REF!</v>
      </c>
      <c r="O441">
        <f t="shared" si="40"/>
        <v>2024</v>
      </c>
      <c r="P441" t="str">
        <f t="shared" si="41"/>
        <v>abril</v>
      </c>
    </row>
    <row r="442" spans="1:16" x14ac:dyDescent="0.3">
      <c r="A442" t="s">
        <v>293</v>
      </c>
      <c r="B442" s="21">
        <v>1</v>
      </c>
      <c r="C442" s="77">
        <v>45400</v>
      </c>
      <c r="D442" s="78">
        <v>0.93055555555555547</v>
      </c>
      <c r="E442" s="21">
        <v>38</v>
      </c>
      <c r="F442">
        <v>6</v>
      </c>
      <c r="G442" t="str">
        <f>VLOOKUP($E442,[1]Productos!A:P,2,FALSE)</f>
        <v>COSTEÑITA</v>
      </c>
      <c r="H442" s="21" t="str">
        <f>VLOOKUP($E442,[1]Productos!A:P,3,FALSE)</f>
        <v>BEBIDAS</v>
      </c>
      <c r="I442" s="21" t="str">
        <f>VLOOKUP($E442,[1]Productos!A:P,4,FALSE)</f>
        <v>CERVEZAS</v>
      </c>
      <c r="K442" s="1">
        <v>3000</v>
      </c>
      <c r="L442" s="1">
        <v>18000</v>
      </c>
      <c r="M442" s="21">
        <v>5</v>
      </c>
      <c r="N442" s="21" t="e">
        <f>VLOOKUP(M442,[1]!tbl_empleados[#Data],4,0)&amp;" "&amp;VLOOKUP(M442,[1]!tbl_empleados[#Data],5,0)</f>
        <v>#REF!</v>
      </c>
      <c r="O442">
        <f t="shared" si="40"/>
        <v>2024</v>
      </c>
      <c r="P442" t="str">
        <f t="shared" si="41"/>
        <v>abril</v>
      </c>
    </row>
    <row r="443" spans="1:16" x14ac:dyDescent="0.3">
      <c r="A443" t="s">
        <v>293</v>
      </c>
      <c r="B443" s="21">
        <v>1</v>
      </c>
      <c r="C443" s="77">
        <v>45400</v>
      </c>
      <c r="D443" s="78">
        <v>0.94236111111111109</v>
      </c>
      <c r="E443" s="21">
        <v>38</v>
      </c>
      <c r="F443">
        <v>5</v>
      </c>
      <c r="G443" t="str">
        <f>VLOOKUP($E443,[1]Productos!A:P,2,FALSE)</f>
        <v>COSTEÑITA</v>
      </c>
      <c r="H443" s="21" t="str">
        <f>VLOOKUP($E443,[1]Productos!A:P,3,FALSE)</f>
        <v>BEBIDAS</v>
      </c>
      <c r="I443" s="21" t="str">
        <f>VLOOKUP($E443,[1]Productos!A:P,4,FALSE)</f>
        <v>CERVEZAS</v>
      </c>
      <c r="K443" s="1">
        <v>3000</v>
      </c>
      <c r="L443" s="1">
        <v>15000</v>
      </c>
      <c r="M443" s="21">
        <v>5</v>
      </c>
      <c r="N443" s="21" t="e">
        <f>VLOOKUP(M443,[1]!tbl_empleados[#Data],4,0)&amp;" "&amp;VLOOKUP(M443,[1]!tbl_empleados[#Data],5,0)</f>
        <v>#REF!</v>
      </c>
      <c r="O443">
        <f t="shared" si="40"/>
        <v>2024</v>
      </c>
      <c r="P443" t="str">
        <f t="shared" si="41"/>
        <v>abril</v>
      </c>
    </row>
    <row r="444" spans="1:16" x14ac:dyDescent="0.3">
      <c r="A444" t="s">
        <v>294</v>
      </c>
      <c r="B444" s="21">
        <v>2</v>
      </c>
      <c r="C444" s="77">
        <v>45400</v>
      </c>
      <c r="D444" s="78">
        <v>0.89027777777777783</v>
      </c>
      <c r="E444" s="21">
        <v>49</v>
      </c>
      <c r="F444">
        <v>1</v>
      </c>
      <c r="G444" t="str">
        <f>VLOOKUP($E444,[1]Productos!A:P,2,FALSE)</f>
        <v>AGUARDIENTE SIN AZUCAR (DOBLE TAPA VERDE)</v>
      </c>
      <c r="H444" s="21" t="str">
        <f>VLOOKUP($E444,[1]Productos!A:P,3,FALSE)</f>
        <v>LICORES</v>
      </c>
      <c r="I444" s="21" t="str">
        <f>VLOOKUP($E444,[1]Productos!A:P,4,FALSE)</f>
        <v>AGUARDIENTE</v>
      </c>
      <c r="K444" s="1">
        <v>70000</v>
      </c>
      <c r="L444" s="1">
        <v>70000</v>
      </c>
      <c r="M444" s="21">
        <v>5</v>
      </c>
      <c r="N444" s="21" t="e">
        <f>VLOOKUP(M444,[1]!tbl_empleados[#Data],4,0)&amp;" "&amp;VLOOKUP(M444,[1]!tbl_empleados[#Data],5,0)</f>
        <v>#REF!</v>
      </c>
      <c r="O444">
        <f t="shared" si="40"/>
        <v>2024</v>
      </c>
      <c r="P444" t="str">
        <f t="shared" si="41"/>
        <v>abril</v>
      </c>
    </row>
    <row r="445" spans="1:16" x14ac:dyDescent="0.3">
      <c r="A445" t="s">
        <v>293</v>
      </c>
      <c r="B445" s="21">
        <v>1</v>
      </c>
      <c r="C445" s="77">
        <v>45400</v>
      </c>
      <c r="D445" s="78">
        <v>0.94374999999999998</v>
      </c>
      <c r="E445" s="21">
        <v>38</v>
      </c>
      <c r="F445">
        <v>1</v>
      </c>
      <c r="G445" t="str">
        <f>VLOOKUP($E445,[1]Productos!A:P,2,FALSE)</f>
        <v>COSTEÑITA</v>
      </c>
      <c r="H445" s="21" t="str">
        <f>VLOOKUP($E445,[1]Productos!A:P,3,FALSE)</f>
        <v>BEBIDAS</v>
      </c>
      <c r="I445" s="21" t="str">
        <f>VLOOKUP($E445,[1]Productos!A:P,4,FALSE)</f>
        <v>CERVEZAS</v>
      </c>
      <c r="K445" s="1">
        <v>3000</v>
      </c>
      <c r="L445" s="1">
        <v>3000</v>
      </c>
      <c r="M445" s="21">
        <v>5</v>
      </c>
      <c r="N445" s="21" t="e">
        <f>VLOOKUP(M445,[1]!tbl_empleados[#Data],4,0)&amp;" "&amp;VLOOKUP(M445,[1]!tbl_empleados[#Data],5,0)</f>
        <v>#REF!</v>
      </c>
      <c r="O445">
        <f t="shared" si="40"/>
        <v>2024</v>
      </c>
      <c r="P445" t="str">
        <f t="shared" si="41"/>
        <v>abril</v>
      </c>
    </row>
    <row r="446" spans="1:16" x14ac:dyDescent="0.3">
      <c r="A446" t="s">
        <v>295</v>
      </c>
      <c r="B446" s="21">
        <v>2</v>
      </c>
      <c r="C446" s="77">
        <v>45400</v>
      </c>
      <c r="D446" s="78">
        <v>0.95277777777777783</v>
      </c>
      <c r="E446" s="21">
        <v>49</v>
      </c>
      <c r="F446">
        <v>1</v>
      </c>
      <c r="G446" t="str">
        <f>VLOOKUP($E446,[1]Productos!A:P,2,FALSE)</f>
        <v>AGUARDIENTE SIN AZUCAR (DOBLE TAPA VERDE)</v>
      </c>
      <c r="H446" s="21" t="str">
        <f>VLOOKUP($E446,[1]Productos!A:P,3,FALSE)</f>
        <v>LICORES</v>
      </c>
      <c r="I446" s="21" t="str">
        <f>VLOOKUP($E446,[1]Productos!A:P,4,FALSE)</f>
        <v>AGUARDIENTE</v>
      </c>
      <c r="K446" s="1">
        <v>70000</v>
      </c>
      <c r="L446" s="1">
        <v>70000</v>
      </c>
      <c r="M446" s="21">
        <v>5</v>
      </c>
      <c r="N446" s="21" t="e">
        <f>VLOOKUP(M446,[1]!tbl_empleados[#Data],4,0)&amp;" "&amp;VLOOKUP(M446,[1]!tbl_empleados[#Data],5,0)</f>
        <v>#REF!</v>
      </c>
      <c r="O446">
        <f>YEAR(C446)</f>
        <v>2024</v>
      </c>
      <c r="P446" t="str">
        <f>TEXT((C446),"mmmm")</f>
        <v>abril</v>
      </c>
    </row>
    <row r="447" spans="1:16" x14ac:dyDescent="0.3">
      <c r="A447" t="s">
        <v>296</v>
      </c>
      <c r="B447" s="21">
        <v>3</v>
      </c>
      <c r="C447" s="77">
        <v>45400</v>
      </c>
      <c r="D447" s="78">
        <v>0.9604166666666667</v>
      </c>
      <c r="E447" s="21">
        <v>39</v>
      </c>
      <c r="F447">
        <v>2</v>
      </c>
      <c r="G447" t="str">
        <f>VLOOKUP($E447,[1]Productos!A:P,2,FALSE)</f>
        <v>CORONITA</v>
      </c>
      <c r="H447" s="21" t="str">
        <f>VLOOKUP($E447,[1]Productos!A:P,3,FALSE)</f>
        <v>BEBIDAS</v>
      </c>
      <c r="I447" s="21" t="str">
        <f>VLOOKUP($E447,[1]Productos!A:P,4,FALSE)</f>
        <v>CERVEZAS</v>
      </c>
      <c r="K447" s="1">
        <v>4000</v>
      </c>
      <c r="L447" s="1">
        <v>8000</v>
      </c>
      <c r="M447" s="21">
        <v>5</v>
      </c>
      <c r="N447" s="21" t="e">
        <f>VLOOKUP(M447,[1]!tbl_empleados[#Data],4,0)&amp;" "&amp;VLOOKUP(M447,[1]!tbl_empleados[#Data],5,0)</f>
        <v>#REF!</v>
      </c>
      <c r="O447">
        <f>YEAR(C447)</f>
        <v>2024</v>
      </c>
      <c r="P447" t="str">
        <f>TEXT((C447),"mmmm")</f>
        <v>abril</v>
      </c>
    </row>
    <row r="448" spans="1:16" x14ac:dyDescent="0.3">
      <c r="A448" t="s">
        <v>297</v>
      </c>
      <c r="B448" s="21">
        <v>1</v>
      </c>
      <c r="C448" s="77">
        <v>45401</v>
      </c>
      <c r="D448" s="78">
        <v>0.82500000000000007</v>
      </c>
      <c r="E448" s="21">
        <v>2</v>
      </c>
      <c r="F448">
        <v>1</v>
      </c>
      <c r="G448" t="str">
        <f>VLOOKUP($E448,[1]Productos!A:P,2,FALSE)</f>
        <v>CUBA LIBRE</v>
      </c>
      <c r="H448" s="21" t="str">
        <f>VLOOKUP($E448,[1]Productos!A:P,3,FALSE)</f>
        <v>BEBIDAS</v>
      </c>
      <c r="I448" s="21" t="str">
        <f>VLOOKUP($E448,[1]Productos!A:P,4,FALSE)</f>
        <v>CÓCTELES</v>
      </c>
      <c r="K448" s="1">
        <v>10000</v>
      </c>
      <c r="L448" s="1">
        <v>10000</v>
      </c>
      <c r="M448" s="21">
        <v>5</v>
      </c>
      <c r="N448" s="21" t="e">
        <f>VLOOKUP(M448,[1]!tbl_empleados[#Data],4,0)&amp;" "&amp;VLOOKUP(M448,[1]!tbl_empleados[#Data],5,0)</f>
        <v>#REF!</v>
      </c>
      <c r="O448">
        <f>YEAR(C448)</f>
        <v>2024</v>
      </c>
      <c r="P448" t="str">
        <f>TEXT((C448),"mmmm")</f>
        <v>abril</v>
      </c>
    </row>
    <row r="449" spans="1:16" x14ac:dyDescent="0.3">
      <c r="A449" t="s">
        <v>298</v>
      </c>
      <c r="B449" s="21">
        <v>4</v>
      </c>
      <c r="C449" s="77">
        <v>45401</v>
      </c>
      <c r="D449" s="78">
        <v>0.86111111111111116</v>
      </c>
      <c r="E449" s="21">
        <v>44</v>
      </c>
      <c r="F449">
        <v>1</v>
      </c>
      <c r="G449" t="str">
        <f>VLOOKUP($E449,[1]Productos!A:P,2,FALSE)</f>
        <v>HEINEKEN</v>
      </c>
      <c r="H449" s="21" t="str">
        <f>VLOOKUP($E449,[1]Productos!A:P,3,FALSE)</f>
        <v>BEBIDAS</v>
      </c>
      <c r="I449" s="21" t="str">
        <f>VLOOKUP($E449,[1]Productos!A:P,4,FALSE)</f>
        <v>CERVEZAS</v>
      </c>
      <c r="K449" s="1">
        <v>4000</v>
      </c>
      <c r="L449" s="1">
        <v>4000</v>
      </c>
      <c r="M449" s="21">
        <v>5</v>
      </c>
      <c r="N449" s="21" t="e">
        <f>VLOOKUP(M449,[1]!tbl_empleados[#Data],4,0)&amp;" "&amp;VLOOKUP(M449,[1]!tbl_empleados[#Data],5,0)</f>
        <v>#REF!</v>
      </c>
      <c r="O449">
        <f t="shared" ref="O449:O460" si="42">YEAR(C449)</f>
        <v>2024</v>
      </c>
      <c r="P449" t="str">
        <f t="shared" ref="P449:P460" si="43">TEXT((C449),"mmmm")</f>
        <v>abril</v>
      </c>
    </row>
    <row r="450" spans="1:16" x14ac:dyDescent="0.3">
      <c r="A450" t="s">
        <v>298</v>
      </c>
      <c r="B450" s="21">
        <v>4</v>
      </c>
      <c r="C450" s="77">
        <v>45401</v>
      </c>
      <c r="D450" s="78">
        <v>0.87083333333333324</v>
      </c>
      <c r="E450" s="21">
        <v>44</v>
      </c>
      <c r="F450">
        <v>1</v>
      </c>
      <c r="G450" t="str">
        <f>VLOOKUP($E450,[1]Productos!A:P,2,FALSE)</f>
        <v>HEINEKEN</v>
      </c>
      <c r="H450" s="21" t="str">
        <f>VLOOKUP($E450,[1]Productos!A:P,3,FALSE)</f>
        <v>BEBIDAS</v>
      </c>
      <c r="I450" s="21" t="str">
        <f>VLOOKUP($E450,[1]Productos!A:P,4,FALSE)</f>
        <v>CERVEZAS</v>
      </c>
      <c r="K450" s="1">
        <v>4000</v>
      </c>
      <c r="L450" s="1">
        <v>4000</v>
      </c>
      <c r="M450" s="21">
        <v>5</v>
      </c>
      <c r="N450" s="21" t="e">
        <f>VLOOKUP(M450,[1]!tbl_empleados[#Data],4,0)&amp;" "&amp;VLOOKUP(M450,[1]!tbl_empleados[#Data],5,0)</f>
        <v>#REF!</v>
      </c>
      <c r="O450">
        <f t="shared" si="42"/>
        <v>2024</v>
      </c>
      <c r="P450" t="str">
        <f t="shared" si="43"/>
        <v>abril</v>
      </c>
    </row>
    <row r="451" spans="1:16" x14ac:dyDescent="0.3">
      <c r="A451" t="s">
        <v>298</v>
      </c>
      <c r="B451" s="21">
        <v>4</v>
      </c>
      <c r="C451" s="77">
        <v>45401</v>
      </c>
      <c r="D451" s="78">
        <v>0.87916666666666676</v>
      </c>
      <c r="E451" s="21">
        <v>44</v>
      </c>
      <c r="F451">
        <v>1</v>
      </c>
      <c r="G451" t="str">
        <f>VLOOKUP($E451,[1]Productos!A:P,2,FALSE)</f>
        <v>HEINEKEN</v>
      </c>
      <c r="H451" s="21" t="str">
        <f>VLOOKUP($E451,[1]Productos!A:P,3,FALSE)</f>
        <v>BEBIDAS</v>
      </c>
      <c r="I451" s="21" t="str">
        <f>VLOOKUP($E451,[1]Productos!A:P,4,FALSE)</f>
        <v>CERVEZAS</v>
      </c>
      <c r="K451" s="1">
        <v>4000</v>
      </c>
      <c r="L451" s="1">
        <v>4000</v>
      </c>
      <c r="M451" s="21">
        <v>5</v>
      </c>
      <c r="N451" s="21" t="e">
        <f>VLOOKUP(M451,[1]!tbl_empleados[#Data],4,0)&amp;" "&amp;VLOOKUP(M451,[1]!tbl_empleados[#Data],5,0)</f>
        <v>#REF!</v>
      </c>
      <c r="O451">
        <f t="shared" si="42"/>
        <v>2024</v>
      </c>
      <c r="P451" t="str">
        <f t="shared" si="43"/>
        <v>abril</v>
      </c>
    </row>
    <row r="452" spans="1:16" x14ac:dyDescent="0.3">
      <c r="A452" t="s">
        <v>298</v>
      </c>
      <c r="B452" s="21">
        <v>4</v>
      </c>
      <c r="C452" s="77">
        <v>45401</v>
      </c>
      <c r="D452" s="78">
        <v>0.8965277777777777</v>
      </c>
      <c r="E452" s="21">
        <v>44</v>
      </c>
      <c r="F452">
        <v>1</v>
      </c>
      <c r="G452" t="str">
        <f>VLOOKUP($E452,[1]Productos!A:P,2,FALSE)</f>
        <v>HEINEKEN</v>
      </c>
      <c r="H452" s="21" t="str">
        <f>VLOOKUP($E452,[1]Productos!A:P,3,FALSE)</f>
        <v>BEBIDAS</v>
      </c>
      <c r="I452" s="21" t="str">
        <f>VLOOKUP($E452,[1]Productos!A:P,4,FALSE)</f>
        <v>CERVEZAS</v>
      </c>
      <c r="K452" s="1">
        <v>4000</v>
      </c>
      <c r="L452" s="1">
        <v>4000</v>
      </c>
      <c r="M452" s="21">
        <v>5</v>
      </c>
      <c r="N452" s="21" t="e">
        <f>VLOOKUP(M452,[1]!tbl_empleados[#Data],4,0)&amp;" "&amp;VLOOKUP(M452,[1]!tbl_empleados[#Data],5,0)</f>
        <v>#REF!</v>
      </c>
      <c r="O452">
        <f t="shared" si="42"/>
        <v>2024</v>
      </c>
      <c r="P452" t="str">
        <f t="shared" si="43"/>
        <v>abril</v>
      </c>
    </row>
    <row r="453" spans="1:16" x14ac:dyDescent="0.3">
      <c r="A453" t="s">
        <v>298</v>
      </c>
      <c r="B453" s="21">
        <v>4</v>
      </c>
      <c r="C453" s="77">
        <v>45401</v>
      </c>
      <c r="D453" s="78">
        <v>0.90347222222222223</v>
      </c>
      <c r="E453" s="21">
        <v>44</v>
      </c>
      <c r="F453">
        <v>1</v>
      </c>
      <c r="G453" t="str">
        <f>VLOOKUP($E453,[1]Productos!A:P,2,FALSE)</f>
        <v>HEINEKEN</v>
      </c>
      <c r="H453" s="21" t="str">
        <f>VLOOKUP($E453,[1]Productos!A:P,3,FALSE)</f>
        <v>BEBIDAS</v>
      </c>
      <c r="I453" s="21" t="str">
        <f>VLOOKUP($E453,[1]Productos!A:P,4,FALSE)</f>
        <v>CERVEZAS</v>
      </c>
      <c r="K453" s="1">
        <v>4000</v>
      </c>
      <c r="L453" s="1">
        <v>4000</v>
      </c>
      <c r="M453" s="21">
        <v>5</v>
      </c>
      <c r="N453" s="21" t="e">
        <f>VLOOKUP(M453,[1]!tbl_empleados[#Data],4,0)&amp;" "&amp;VLOOKUP(M453,[1]!tbl_empleados[#Data],5,0)</f>
        <v>#REF!</v>
      </c>
      <c r="O453">
        <f t="shared" si="42"/>
        <v>2024</v>
      </c>
      <c r="P453" t="str">
        <f t="shared" si="43"/>
        <v>abril</v>
      </c>
    </row>
    <row r="454" spans="1:16" x14ac:dyDescent="0.3">
      <c r="A454" t="s">
        <v>299</v>
      </c>
      <c r="B454" s="21">
        <v>3</v>
      </c>
      <c r="C454" s="77">
        <v>45401</v>
      </c>
      <c r="D454" s="78">
        <v>0.86041666666666661</v>
      </c>
      <c r="E454" s="21">
        <v>40</v>
      </c>
      <c r="F454">
        <v>1</v>
      </c>
      <c r="G454" t="str">
        <f>VLOOKUP($E454,[1]Productos!A:P,2,FALSE)</f>
        <v>AGUILA NEGRA</v>
      </c>
      <c r="H454" s="21" t="str">
        <f>VLOOKUP($E454,[1]Productos!A:P,3,FALSE)</f>
        <v>BEBIDAS</v>
      </c>
      <c r="I454" s="21" t="str">
        <f>VLOOKUP($E454,[1]Productos!A:P,4,FALSE)</f>
        <v>CERVEZAS</v>
      </c>
      <c r="K454" s="1">
        <v>3500</v>
      </c>
      <c r="L454" s="1">
        <v>3500</v>
      </c>
      <c r="M454" s="21">
        <v>5</v>
      </c>
      <c r="N454" s="21" t="e">
        <f>VLOOKUP(M454,[1]!tbl_empleados[#Data],4,0)&amp;" "&amp;VLOOKUP(M454,[1]!tbl_empleados[#Data],5,0)</f>
        <v>#REF!</v>
      </c>
      <c r="O454">
        <f t="shared" si="42"/>
        <v>2024</v>
      </c>
      <c r="P454" t="str">
        <f t="shared" si="43"/>
        <v>abril</v>
      </c>
    </row>
    <row r="455" spans="1:16" x14ac:dyDescent="0.3">
      <c r="A455" t="s">
        <v>299</v>
      </c>
      <c r="B455" s="21">
        <v>3</v>
      </c>
      <c r="C455" s="77">
        <v>45401</v>
      </c>
      <c r="D455" s="78">
        <v>0.87083333333333324</v>
      </c>
      <c r="E455" s="21">
        <v>40</v>
      </c>
      <c r="F455">
        <v>1</v>
      </c>
      <c r="G455" t="str">
        <f>VLOOKUP($E455,[1]Productos!A:P,2,FALSE)</f>
        <v>AGUILA NEGRA</v>
      </c>
      <c r="H455" s="21" t="str">
        <f>VLOOKUP($E455,[1]Productos!A:P,3,FALSE)</f>
        <v>BEBIDAS</v>
      </c>
      <c r="I455" s="21" t="str">
        <f>VLOOKUP($E455,[1]Productos!A:P,4,FALSE)</f>
        <v>CERVEZAS</v>
      </c>
      <c r="K455" s="1">
        <v>3500</v>
      </c>
      <c r="L455" s="1">
        <v>3500</v>
      </c>
      <c r="M455" s="21">
        <v>5</v>
      </c>
      <c r="N455" s="21" t="e">
        <f>VLOOKUP(M455,[1]!tbl_empleados[#Data],4,0)&amp;" "&amp;VLOOKUP(M455,[1]!tbl_empleados[#Data],5,0)</f>
        <v>#REF!</v>
      </c>
      <c r="O455">
        <f t="shared" si="42"/>
        <v>2024</v>
      </c>
      <c r="P455" t="str">
        <f t="shared" si="43"/>
        <v>abril</v>
      </c>
    </row>
    <row r="456" spans="1:16" x14ac:dyDescent="0.3">
      <c r="A456" t="s">
        <v>299</v>
      </c>
      <c r="B456" s="21">
        <v>3</v>
      </c>
      <c r="C456" s="77">
        <v>45401</v>
      </c>
      <c r="D456" s="78">
        <v>0.87777777777777777</v>
      </c>
      <c r="E456" s="21">
        <v>40</v>
      </c>
      <c r="F456">
        <v>1</v>
      </c>
      <c r="G456" t="str">
        <f>VLOOKUP($E456,[1]Productos!A:P,2,FALSE)</f>
        <v>AGUILA NEGRA</v>
      </c>
      <c r="H456" s="21" t="str">
        <f>VLOOKUP($E456,[1]Productos!A:P,3,FALSE)</f>
        <v>BEBIDAS</v>
      </c>
      <c r="I456" s="21" t="str">
        <f>VLOOKUP($E456,[1]Productos!A:P,4,FALSE)</f>
        <v>CERVEZAS</v>
      </c>
      <c r="K456" s="1">
        <v>3500</v>
      </c>
      <c r="L456" s="1">
        <v>3500</v>
      </c>
      <c r="M456" s="21">
        <v>5</v>
      </c>
      <c r="N456" s="21" t="e">
        <f>VLOOKUP(M456,[1]!tbl_empleados[#Data],4,0)&amp;" "&amp;VLOOKUP(M456,[1]!tbl_empleados[#Data],5,0)</f>
        <v>#REF!</v>
      </c>
      <c r="O456">
        <f t="shared" si="42"/>
        <v>2024</v>
      </c>
      <c r="P456" t="str">
        <f t="shared" si="43"/>
        <v>abril</v>
      </c>
    </row>
    <row r="457" spans="1:16" x14ac:dyDescent="0.3">
      <c r="A457" t="s">
        <v>299</v>
      </c>
      <c r="B457" s="21">
        <v>3</v>
      </c>
      <c r="C457" s="77">
        <v>45401</v>
      </c>
      <c r="D457" s="78">
        <v>0.8965277777777777</v>
      </c>
      <c r="E457" s="21">
        <v>40</v>
      </c>
      <c r="F457">
        <v>1</v>
      </c>
      <c r="G457" t="str">
        <f>VLOOKUP($E457,[1]Productos!A:P,2,FALSE)</f>
        <v>AGUILA NEGRA</v>
      </c>
      <c r="H457" s="21" t="str">
        <f>VLOOKUP($E457,[1]Productos!A:P,3,FALSE)</f>
        <v>BEBIDAS</v>
      </c>
      <c r="I457" s="21" t="str">
        <f>VLOOKUP($E457,[1]Productos!A:P,4,FALSE)</f>
        <v>CERVEZAS</v>
      </c>
      <c r="K457" s="1">
        <v>3500</v>
      </c>
      <c r="L457" s="1">
        <v>3500</v>
      </c>
      <c r="M457" s="21">
        <v>5</v>
      </c>
      <c r="N457" s="21" t="e">
        <f>VLOOKUP(M457,[1]!tbl_empleados[#Data],4,0)&amp;" "&amp;VLOOKUP(M457,[1]!tbl_empleados[#Data],5,0)</f>
        <v>#REF!</v>
      </c>
      <c r="O457">
        <f t="shared" si="42"/>
        <v>2024</v>
      </c>
      <c r="P457" t="str">
        <f t="shared" si="43"/>
        <v>abril</v>
      </c>
    </row>
    <row r="458" spans="1:16" x14ac:dyDescent="0.3">
      <c r="A458" t="s">
        <v>299</v>
      </c>
      <c r="B458" s="21">
        <v>3</v>
      </c>
      <c r="C458" s="77">
        <v>45401</v>
      </c>
      <c r="D458" s="78">
        <v>0.90069444444444446</v>
      </c>
      <c r="E458" s="21">
        <v>40</v>
      </c>
      <c r="F458">
        <v>1</v>
      </c>
      <c r="G458" t="str">
        <f>VLOOKUP($E458,[1]Productos!A:P,2,FALSE)</f>
        <v>AGUILA NEGRA</v>
      </c>
      <c r="H458" s="21" t="str">
        <f>VLOOKUP($E458,[1]Productos!A:P,3,FALSE)</f>
        <v>BEBIDAS</v>
      </c>
      <c r="I458" s="21" t="str">
        <f>VLOOKUP($E458,[1]Productos!A:P,4,FALSE)</f>
        <v>CERVEZAS</v>
      </c>
      <c r="K458" s="1">
        <v>3500</v>
      </c>
      <c r="L458" s="1">
        <v>3500</v>
      </c>
      <c r="M458" s="21">
        <v>5</v>
      </c>
      <c r="N458" s="21" t="e">
        <f>VLOOKUP(M458,[1]!tbl_empleados[#Data],4,0)&amp;" "&amp;VLOOKUP(M458,[1]!tbl_empleados[#Data],5,0)</f>
        <v>#REF!</v>
      </c>
      <c r="O458">
        <f t="shared" si="42"/>
        <v>2024</v>
      </c>
      <c r="P458" t="str">
        <f t="shared" si="43"/>
        <v>abril</v>
      </c>
    </row>
    <row r="459" spans="1:16" x14ac:dyDescent="0.3">
      <c r="A459" t="s">
        <v>299</v>
      </c>
      <c r="B459" s="21">
        <v>3</v>
      </c>
      <c r="C459" s="77">
        <v>45401</v>
      </c>
      <c r="D459" s="78">
        <v>0.92152777777777783</v>
      </c>
      <c r="E459" s="21">
        <v>40</v>
      </c>
      <c r="F459">
        <v>1</v>
      </c>
      <c r="G459" t="str">
        <f>VLOOKUP($E459,[1]Productos!A:P,2,FALSE)</f>
        <v>AGUILA NEGRA</v>
      </c>
      <c r="H459" s="21" t="str">
        <f>VLOOKUP($E459,[1]Productos!A:P,3,FALSE)</f>
        <v>BEBIDAS</v>
      </c>
      <c r="I459" s="21" t="str">
        <f>VLOOKUP($E459,[1]Productos!A:P,4,FALSE)</f>
        <v>CERVEZAS</v>
      </c>
      <c r="K459" s="1">
        <v>3500</v>
      </c>
      <c r="L459" s="1">
        <v>3500</v>
      </c>
      <c r="M459" s="21">
        <v>5</v>
      </c>
      <c r="N459" s="21" t="e">
        <f>VLOOKUP(M459,[1]!tbl_empleados[#Data],4,0)&amp;" "&amp;VLOOKUP(M459,[1]!tbl_empleados[#Data],5,0)</f>
        <v>#REF!</v>
      </c>
      <c r="O459">
        <f t="shared" si="42"/>
        <v>2024</v>
      </c>
      <c r="P459" t="str">
        <f t="shared" si="43"/>
        <v>abril</v>
      </c>
    </row>
    <row r="460" spans="1:16" x14ac:dyDescent="0.3">
      <c r="A460" t="s">
        <v>299</v>
      </c>
      <c r="B460" s="21">
        <v>3</v>
      </c>
      <c r="C460" s="77">
        <v>45401</v>
      </c>
      <c r="D460" s="78">
        <v>0.93333333333333324</v>
      </c>
      <c r="E460" s="21">
        <v>40</v>
      </c>
      <c r="F460">
        <v>1</v>
      </c>
      <c r="G460" t="str">
        <f>VLOOKUP($E460,[1]Productos!A:P,2,FALSE)</f>
        <v>AGUILA NEGRA</v>
      </c>
      <c r="H460" s="21" t="str">
        <f>VLOOKUP($E460,[1]Productos!A:P,3,FALSE)</f>
        <v>BEBIDAS</v>
      </c>
      <c r="I460" s="21" t="str">
        <f>VLOOKUP($E460,[1]Productos!A:P,4,FALSE)</f>
        <v>CERVEZAS</v>
      </c>
      <c r="K460" s="1">
        <v>3500</v>
      </c>
      <c r="L460" s="1">
        <v>3500</v>
      </c>
      <c r="M460" s="21">
        <v>5</v>
      </c>
      <c r="N460" s="21" t="e">
        <f>VLOOKUP(M460,[1]!tbl_empleados[#Data],4,0)&amp;" "&amp;VLOOKUP(M460,[1]!tbl_empleados[#Data],5,0)</f>
        <v>#REF!</v>
      </c>
      <c r="O460">
        <f t="shared" si="42"/>
        <v>2024</v>
      </c>
      <c r="P460" t="str">
        <f t="shared" si="43"/>
        <v>abril</v>
      </c>
    </row>
    <row r="461" spans="1:16" x14ac:dyDescent="0.3">
      <c r="A461" t="s">
        <v>300</v>
      </c>
      <c r="B461" s="21">
        <v>7</v>
      </c>
      <c r="C461" s="77">
        <v>45401</v>
      </c>
      <c r="D461" s="78">
        <v>0.9194444444444444</v>
      </c>
      <c r="E461" s="21">
        <v>29</v>
      </c>
      <c r="F461">
        <v>4</v>
      </c>
      <c r="G461" t="str">
        <f>VLOOKUP($E461,[1]Productos!A:P,2,FALSE)</f>
        <v>AGUA</v>
      </c>
      <c r="H461" s="21" t="str">
        <f>VLOOKUP($E461,[1]Productos!A:P,3,FALSE)</f>
        <v>BEBIDAS</v>
      </c>
      <c r="I461" s="21" t="str">
        <f>VLOOKUP($E461,[1]Productos!A:P,4,FALSE)</f>
        <v>OTROS</v>
      </c>
      <c r="K461" s="1">
        <v>2000</v>
      </c>
      <c r="L461" s="1">
        <v>8000</v>
      </c>
      <c r="M461" s="21">
        <v>5</v>
      </c>
      <c r="N461" s="21" t="e">
        <f>VLOOKUP(M461,[1]!tbl_empleados[#Data],4,0)&amp;" "&amp;VLOOKUP(M461,[1]!tbl_empleados[#Data],5,0)</f>
        <v>#REF!</v>
      </c>
      <c r="O461">
        <f>YEAR(C461)</f>
        <v>2024</v>
      </c>
      <c r="P461" t="str">
        <f>TEXT((C461),"mmmm")</f>
        <v>abril</v>
      </c>
    </row>
    <row r="462" spans="1:16" x14ac:dyDescent="0.3">
      <c r="A462" t="s">
        <v>301</v>
      </c>
      <c r="B462" s="21">
        <v>4</v>
      </c>
      <c r="C462" s="77">
        <v>45401</v>
      </c>
      <c r="D462" s="78">
        <v>0.9472222222222223</v>
      </c>
      <c r="E462" s="21">
        <v>40</v>
      </c>
      <c r="F462">
        <v>1</v>
      </c>
      <c r="G462" t="str">
        <f>VLOOKUP($E462,[1]Productos!A:P,2,FALSE)</f>
        <v>AGUILA NEGRA</v>
      </c>
      <c r="H462" s="21" t="str">
        <f>VLOOKUP($E462,[1]Productos!A:P,3,FALSE)</f>
        <v>BEBIDAS</v>
      </c>
      <c r="I462" s="21" t="str">
        <f>VLOOKUP($E462,[1]Productos!A:P,4,FALSE)</f>
        <v>CERVEZAS</v>
      </c>
      <c r="K462" s="1">
        <v>3500</v>
      </c>
      <c r="L462" s="1">
        <v>3500</v>
      </c>
      <c r="M462" s="21">
        <v>5</v>
      </c>
      <c r="N462" s="21" t="e">
        <f>VLOOKUP(M462,[1]!tbl_empleados[#Data],4,0)&amp;" "&amp;VLOOKUP(M462,[1]!tbl_empleados[#Data],5,0)</f>
        <v>#REF!</v>
      </c>
      <c r="O462">
        <f>YEAR(C462)</f>
        <v>2024</v>
      </c>
      <c r="P462" t="str">
        <f>TEXT((C462),"mmmm")</f>
        <v>abril</v>
      </c>
    </row>
    <row r="463" spans="1:16" x14ac:dyDescent="0.3">
      <c r="A463" t="s">
        <v>302</v>
      </c>
      <c r="B463" s="21">
        <v>5</v>
      </c>
      <c r="C463" s="77">
        <v>45401</v>
      </c>
      <c r="D463" s="78">
        <v>0.96805555555555556</v>
      </c>
      <c r="E463" s="21">
        <v>40</v>
      </c>
      <c r="F463">
        <v>1</v>
      </c>
      <c r="G463" t="str">
        <f>VLOOKUP($E463,[1]Productos!A:P,2,FALSE)</f>
        <v>AGUILA NEGRA</v>
      </c>
      <c r="H463" s="21" t="str">
        <f>VLOOKUP($E463,[1]Productos!A:P,3,FALSE)</f>
        <v>BEBIDAS</v>
      </c>
      <c r="I463" s="21" t="str">
        <f>VLOOKUP($E463,[1]Productos!A:P,4,FALSE)</f>
        <v>CERVEZAS</v>
      </c>
      <c r="K463" s="1">
        <v>3500</v>
      </c>
      <c r="L463" s="1">
        <v>3500</v>
      </c>
      <c r="M463" s="21">
        <v>5</v>
      </c>
      <c r="N463" s="21" t="e">
        <f>VLOOKUP(M463,[1]!tbl_empleados[#Data],4,0)&amp;" "&amp;VLOOKUP(M463,[1]!tbl_empleados[#Data],5,0)</f>
        <v>#REF!</v>
      </c>
      <c r="O463">
        <f>YEAR(C463)</f>
        <v>2024</v>
      </c>
      <c r="P463" t="str">
        <f>TEXT((C463),"mmmm")</f>
        <v>abril</v>
      </c>
    </row>
    <row r="464" spans="1:16" x14ac:dyDescent="0.3">
      <c r="A464" t="s">
        <v>303</v>
      </c>
      <c r="B464" s="21">
        <v>2</v>
      </c>
      <c r="C464" s="77">
        <v>45401</v>
      </c>
      <c r="D464" s="78">
        <v>0.84513888888888899</v>
      </c>
      <c r="E464" s="21">
        <v>50</v>
      </c>
      <c r="F464">
        <v>1</v>
      </c>
      <c r="G464" t="str">
        <f>VLOOKUP($E464,[1]Productos!A:P,2,FALSE)</f>
        <v>AGUARDIENTE SIN AZUCAR (LIMOSINA TAPA VERDE)</v>
      </c>
      <c r="H464" s="21" t="str">
        <f>VLOOKUP($E464,[1]Productos!A:P,3,FALSE)</f>
        <v>LICORES</v>
      </c>
      <c r="I464" s="21" t="str">
        <f>VLOOKUP($E464,[1]Productos!A:P,4,FALSE)</f>
        <v>AGUARDIENTE</v>
      </c>
      <c r="K464" s="1">
        <v>90000</v>
      </c>
      <c r="L464" s="1">
        <v>90000</v>
      </c>
      <c r="M464" s="21">
        <v>5</v>
      </c>
      <c r="N464" s="21" t="e">
        <f>VLOOKUP(M464,[1]!tbl_empleados[#Data],4,0)&amp;" "&amp;VLOOKUP(M464,[1]!tbl_empleados[#Data],5,0)</f>
        <v>#REF!</v>
      </c>
      <c r="O464">
        <f t="shared" ref="O464:O501" si="44">YEAR(C464)</f>
        <v>2024</v>
      </c>
      <c r="P464" t="str">
        <f t="shared" ref="P464:P501" si="45">TEXT((C464),"mmmm")</f>
        <v>abril</v>
      </c>
    </row>
    <row r="465" spans="1:16" x14ac:dyDescent="0.3">
      <c r="A465" t="s">
        <v>303</v>
      </c>
      <c r="B465" s="21">
        <v>2</v>
      </c>
      <c r="C465" s="77">
        <v>45401</v>
      </c>
      <c r="D465" s="78">
        <v>0.8618055555555556</v>
      </c>
      <c r="E465" s="21">
        <v>45</v>
      </c>
      <c r="F465">
        <v>1</v>
      </c>
      <c r="G465" t="str">
        <f>VLOOKUP($E465,[1]Productos!A:P,2,FALSE)</f>
        <v>POKER</v>
      </c>
      <c r="H465" s="21" t="str">
        <f>VLOOKUP($E465,[1]Productos!A:P,3,FALSE)</f>
        <v>BEBIDAS</v>
      </c>
      <c r="I465" s="21" t="str">
        <f>VLOOKUP($E465,[1]Productos!A:P,4,FALSE)</f>
        <v>CERVEZAS</v>
      </c>
      <c r="K465" s="1">
        <v>3000</v>
      </c>
      <c r="L465" s="1">
        <v>3000</v>
      </c>
      <c r="M465" s="21">
        <v>5</v>
      </c>
      <c r="N465" s="21" t="e">
        <f>VLOOKUP(M465,[1]!tbl_empleados[#Data],4,0)&amp;" "&amp;VLOOKUP(M465,[1]!tbl_empleados[#Data],5,0)</f>
        <v>#REF!</v>
      </c>
      <c r="O465">
        <f t="shared" si="44"/>
        <v>2024</v>
      </c>
      <c r="P465" t="str">
        <f t="shared" si="45"/>
        <v>abril</v>
      </c>
    </row>
    <row r="466" spans="1:16" x14ac:dyDescent="0.3">
      <c r="A466" t="s">
        <v>303</v>
      </c>
      <c r="B466" s="21">
        <v>2</v>
      </c>
      <c r="C466" s="77">
        <v>45401</v>
      </c>
      <c r="D466" s="78">
        <v>0.87013888888888891</v>
      </c>
      <c r="E466" s="21">
        <v>45</v>
      </c>
      <c r="F466">
        <v>1</v>
      </c>
      <c r="G466" t="str">
        <f>VLOOKUP($E466,[1]Productos!A:P,2,FALSE)</f>
        <v>POKER</v>
      </c>
      <c r="H466" s="21" t="str">
        <f>VLOOKUP($E466,[1]Productos!A:P,3,FALSE)</f>
        <v>BEBIDAS</v>
      </c>
      <c r="I466" s="21" t="str">
        <f>VLOOKUP($E466,[1]Productos!A:P,4,FALSE)</f>
        <v>CERVEZAS</v>
      </c>
      <c r="K466" s="1">
        <v>3000</v>
      </c>
      <c r="L466" s="1">
        <v>3000</v>
      </c>
      <c r="M466" s="21">
        <v>5</v>
      </c>
      <c r="N466" s="21" t="e">
        <f>VLOOKUP(M466,[1]!tbl_empleados[#Data],4,0)&amp;" "&amp;VLOOKUP(M466,[1]!tbl_empleados[#Data],5,0)</f>
        <v>#REF!</v>
      </c>
      <c r="O466">
        <f t="shared" si="44"/>
        <v>2024</v>
      </c>
      <c r="P466" t="str">
        <f t="shared" si="45"/>
        <v>abril</v>
      </c>
    </row>
    <row r="467" spans="1:16" x14ac:dyDescent="0.3">
      <c r="A467" t="s">
        <v>303</v>
      </c>
      <c r="B467" s="21">
        <v>2</v>
      </c>
      <c r="C467" s="77">
        <v>45401</v>
      </c>
      <c r="D467" s="78">
        <v>0.87013888888888891</v>
      </c>
      <c r="E467" s="21">
        <v>47</v>
      </c>
      <c r="F467">
        <v>1</v>
      </c>
      <c r="G467" t="str">
        <f>VLOOKUP($E467,[1]Productos!A:P,2,FALSE)</f>
        <v>MICHELADA</v>
      </c>
      <c r="H467" s="21" t="str">
        <f>VLOOKUP($E467,[1]Productos!A:P,3,FALSE)</f>
        <v>BEBIDAS</v>
      </c>
      <c r="I467" s="21" t="str">
        <f>VLOOKUP($E467,[1]Productos!A:P,4,FALSE)</f>
        <v>CERVEZAS</v>
      </c>
      <c r="K467" s="1">
        <v>2000</v>
      </c>
      <c r="L467" s="1">
        <v>2000</v>
      </c>
      <c r="M467" s="21">
        <v>5</v>
      </c>
      <c r="N467" s="21" t="e">
        <f>VLOOKUP(M467,[1]!tbl_empleados[#Data],4,0)&amp;" "&amp;VLOOKUP(M467,[1]!tbl_empleados[#Data],5,0)</f>
        <v>#REF!</v>
      </c>
      <c r="O467">
        <f t="shared" si="44"/>
        <v>2024</v>
      </c>
      <c r="P467" t="str">
        <f t="shared" si="45"/>
        <v>abril</v>
      </c>
    </row>
    <row r="468" spans="1:16" x14ac:dyDescent="0.3">
      <c r="A468" t="s">
        <v>303</v>
      </c>
      <c r="B468" s="21">
        <v>2</v>
      </c>
      <c r="C468" s="77">
        <v>45401</v>
      </c>
      <c r="D468" s="78">
        <v>0.87013888888888891</v>
      </c>
      <c r="E468" s="21">
        <v>39</v>
      </c>
      <c r="F468">
        <v>1</v>
      </c>
      <c r="G468" t="str">
        <f>VLOOKUP($E468,[1]Productos!A:P,2,FALSE)</f>
        <v>CORONITA</v>
      </c>
      <c r="H468" s="21" t="str">
        <f>VLOOKUP($E468,[1]Productos!A:P,3,FALSE)</f>
        <v>BEBIDAS</v>
      </c>
      <c r="I468" s="21" t="str">
        <f>VLOOKUP($E468,[1]Productos!A:P,4,FALSE)</f>
        <v>CERVEZAS</v>
      </c>
      <c r="K468" s="1">
        <v>4000</v>
      </c>
      <c r="L468" s="1">
        <v>4000</v>
      </c>
      <c r="M468" s="21">
        <v>5</v>
      </c>
      <c r="N468" s="21" t="e">
        <f>VLOOKUP(M468,[1]!tbl_empleados[#Data],4,0)&amp;" "&amp;VLOOKUP(M468,[1]!tbl_empleados[#Data],5,0)</f>
        <v>#REF!</v>
      </c>
      <c r="O468">
        <f t="shared" si="44"/>
        <v>2024</v>
      </c>
      <c r="P468" t="str">
        <f t="shared" si="45"/>
        <v>abril</v>
      </c>
    </row>
    <row r="469" spans="1:16" x14ac:dyDescent="0.3">
      <c r="A469" t="s">
        <v>303</v>
      </c>
      <c r="B469" s="21">
        <v>2</v>
      </c>
      <c r="C469" s="77">
        <v>45401</v>
      </c>
      <c r="D469" s="78">
        <v>0.8930555555555556</v>
      </c>
      <c r="E469" s="21">
        <v>45</v>
      </c>
      <c r="F469">
        <v>1</v>
      </c>
      <c r="G469" t="str">
        <f>VLOOKUP($E469,[1]Productos!A:P,2,FALSE)</f>
        <v>POKER</v>
      </c>
      <c r="H469" s="21" t="str">
        <f>VLOOKUP($E469,[1]Productos!A:P,3,FALSE)</f>
        <v>BEBIDAS</v>
      </c>
      <c r="I469" s="21" t="str">
        <f>VLOOKUP($E469,[1]Productos!A:P,4,FALSE)</f>
        <v>CERVEZAS</v>
      </c>
      <c r="K469" s="1">
        <v>3000</v>
      </c>
      <c r="L469" s="1">
        <v>3000</v>
      </c>
      <c r="M469" s="21">
        <v>5</v>
      </c>
      <c r="N469" s="21" t="e">
        <f>VLOOKUP(M469,[1]!tbl_empleados[#Data],4,0)&amp;" "&amp;VLOOKUP(M469,[1]!tbl_empleados[#Data],5,0)</f>
        <v>#REF!</v>
      </c>
      <c r="O469">
        <f t="shared" si="44"/>
        <v>2024</v>
      </c>
      <c r="P469" t="str">
        <f t="shared" si="45"/>
        <v>abril</v>
      </c>
    </row>
    <row r="470" spans="1:16" x14ac:dyDescent="0.3">
      <c r="A470" t="s">
        <v>303</v>
      </c>
      <c r="B470" s="21">
        <v>2</v>
      </c>
      <c r="C470" s="77">
        <v>45401</v>
      </c>
      <c r="D470" s="78">
        <v>0.90486111111111101</v>
      </c>
      <c r="E470" s="21">
        <v>45</v>
      </c>
      <c r="F470">
        <v>1</v>
      </c>
      <c r="G470" t="str">
        <f>VLOOKUP($E470,[1]Productos!A:P,2,FALSE)</f>
        <v>POKER</v>
      </c>
      <c r="H470" s="21" t="str">
        <f>VLOOKUP($E470,[1]Productos!A:P,3,FALSE)</f>
        <v>BEBIDAS</v>
      </c>
      <c r="I470" s="21" t="str">
        <f>VLOOKUP($E470,[1]Productos!A:P,4,FALSE)</f>
        <v>CERVEZAS</v>
      </c>
      <c r="K470" s="1">
        <v>3000</v>
      </c>
      <c r="L470" s="1">
        <v>3000</v>
      </c>
      <c r="M470" s="21">
        <v>5</v>
      </c>
      <c r="N470" s="21" t="e">
        <f>VLOOKUP(M470,[1]!tbl_empleados[#Data],4,0)&amp;" "&amp;VLOOKUP(M470,[1]!tbl_empleados[#Data],5,0)</f>
        <v>#REF!</v>
      </c>
      <c r="O470">
        <f t="shared" si="44"/>
        <v>2024</v>
      </c>
      <c r="P470" t="str">
        <f t="shared" si="45"/>
        <v>abril</v>
      </c>
    </row>
    <row r="471" spans="1:16" x14ac:dyDescent="0.3">
      <c r="A471" t="s">
        <v>303</v>
      </c>
      <c r="B471" s="21">
        <v>2</v>
      </c>
      <c r="C471" s="77">
        <v>45401</v>
      </c>
      <c r="D471" s="78">
        <v>0.90486111111111101</v>
      </c>
      <c r="E471" s="21">
        <v>39</v>
      </c>
      <c r="F471">
        <v>1</v>
      </c>
      <c r="G471" t="str">
        <f>VLOOKUP($E471,[1]Productos!A:P,2,FALSE)</f>
        <v>CORONITA</v>
      </c>
      <c r="H471" s="21" t="str">
        <f>VLOOKUP($E471,[1]Productos!A:P,3,FALSE)</f>
        <v>BEBIDAS</v>
      </c>
      <c r="I471" s="21" t="str">
        <f>VLOOKUP($E471,[1]Productos!A:P,4,FALSE)</f>
        <v>CERVEZAS</v>
      </c>
      <c r="K471" s="1">
        <v>4000</v>
      </c>
      <c r="L471" s="1">
        <v>4000</v>
      </c>
      <c r="M471" s="21">
        <v>5</v>
      </c>
      <c r="N471" s="21" t="e">
        <f>VLOOKUP(M471,[1]!tbl_empleados[#Data],4,0)&amp;" "&amp;VLOOKUP(M471,[1]!tbl_empleados[#Data],5,0)</f>
        <v>#REF!</v>
      </c>
      <c r="O471">
        <f t="shared" si="44"/>
        <v>2024</v>
      </c>
      <c r="P471" t="str">
        <f t="shared" si="45"/>
        <v>abril</v>
      </c>
    </row>
    <row r="472" spans="1:16" x14ac:dyDescent="0.3">
      <c r="A472" t="s">
        <v>303</v>
      </c>
      <c r="B472" s="21">
        <v>2</v>
      </c>
      <c r="C472" s="77">
        <v>45401</v>
      </c>
      <c r="D472" s="78">
        <v>0.90486111111111101</v>
      </c>
      <c r="E472" s="21">
        <v>47</v>
      </c>
      <c r="F472">
        <v>1</v>
      </c>
      <c r="G472" t="str">
        <f>VLOOKUP($E472,[1]Productos!A:P,2,FALSE)</f>
        <v>MICHELADA</v>
      </c>
      <c r="H472" s="21" t="str">
        <f>VLOOKUP($E472,[1]Productos!A:P,3,FALSE)</f>
        <v>BEBIDAS</v>
      </c>
      <c r="I472" s="21" t="str">
        <f>VLOOKUP($E472,[1]Productos!A:P,4,FALSE)</f>
        <v>CERVEZAS</v>
      </c>
      <c r="K472" s="1">
        <v>2000</v>
      </c>
      <c r="L472" s="1">
        <v>2000</v>
      </c>
      <c r="M472" s="21">
        <v>5</v>
      </c>
      <c r="N472" s="21" t="e">
        <f>VLOOKUP(M472,[1]!tbl_empleados[#Data],4,0)&amp;" "&amp;VLOOKUP(M472,[1]!tbl_empleados[#Data],5,0)</f>
        <v>#REF!</v>
      </c>
      <c r="O472">
        <f t="shared" si="44"/>
        <v>2024</v>
      </c>
      <c r="P472" t="str">
        <f t="shared" si="45"/>
        <v>abril</v>
      </c>
    </row>
    <row r="473" spans="1:16" x14ac:dyDescent="0.3">
      <c r="A473" t="s">
        <v>303</v>
      </c>
      <c r="B473" s="21">
        <v>2</v>
      </c>
      <c r="C473" s="77">
        <v>45401</v>
      </c>
      <c r="D473" s="78">
        <v>0.93819444444444444</v>
      </c>
      <c r="E473" s="21">
        <v>45</v>
      </c>
      <c r="F473">
        <v>1</v>
      </c>
      <c r="G473" t="str">
        <f>VLOOKUP($E473,[1]Productos!A:P,2,FALSE)</f>
        <v>POKER</v>
      </c>
      <c r="H473" s="21" t="str">
        <f>VLOOKUP($E473,[1]Productos!A:P,3,FALSE)</f>
        <v>BEBIDAS</v>
      </c>
      <c r="I473" s="21" t="str">
        <f>VLOOKUP($E473,[1]Productos!A:P,4,FALSE)</f>
        <v>CERVEZAS</v>
      </c>
      <c r="K473" s="1">
        <v>3000</v>
      </c>
      <c r="L473" s="1">
        <v>3000</v>
      </c>
      <c r="M473" s="21">
        <v>5</v>
      </c>
      <c r="N473" s="21" t="e">
        <f>VLOOKUP(M473,[1]!tbl_empleados[#Data],4,0)&amp;" "&amp;VLOOKUP(M473,[1]!tbl_empleados[#Data],5,0)</f>
        <v>#REF!</v>
      </c>
      <c r="O473">
        <f t="shared" si="44"/>
        <v>2024</v>
      </c>
      <c r="P473" t="str">
        <f t="shared" si="45"/>
        <v>abril</v>
      </c>
    </row>
    <row r="474" spans="1:16" x14ac:dyDescent="0.3">
      <c r="A474" t="s">
        <v>303</v>
      </c>
      <c r="B474" s="21">
        <v>2</v>
      </c>
      <c r="C474" s="77">
        <v>45401</v>
      </c>
      <c r="D474" s="78">
        <v>0.94305555555555554</v>
      </c>
      <c r="E474" s="21">
        <v>39</v>
      </c>
      <c r="F474">
        <v>1</v>
      </c>
      <c r="G474" t="str">
        <f>VLOOKUP($E474,[1]Productos!A:P,2,FALSE)</f>
        <v>CORONITA</v>
      </c>
      <c r="H474" s="21" t="str">
        <f>VLOOKUP($E474,[1]Productos!A:P,3,FALSE)</f>
        <v>BEBIDAS</v>
      </c>
      <c r="I474" s="21" t="str">
        <f>VLOOKUP($E474,[1]Productos!A:P,4,FALSE)</f>
        <v>CERVEZAS</v>
      </c>
      <c r="K474" s="1">
        <v>4000</v>
      </c>
      <c r="L474" s="1">
        <v>4000</v>
      </c>
      <c r="M474" s="21">
        <v>5</v>
      </c>
      <c r="N474" s="21" t="e">
        <f>VLOOKUP(M474,[1]!tbl_empleados[#Data],4,0)&amp;" "&amp;VLOOKUP(M474,[1]!tbl_empleados[#Data],5,0)</f>
        <v>#REF!</v>
      </c>
      <c r="O474">
        <f t="shared" si="44"/>
        <v>2024</v>
      </c>
      <c r="P474" t="str">
        <f t="shared" si="45"/>
        <v>abril</v>
      </c>
    </row>
    <row r="475" spans="1:16" x14ac:dyDescent="0.3">
      <c r="A475" t="s">
        <v>303</v>
      </c>
      <c r="B475" s="21">
        <v>2</v>
      </c>
      <c r="C475" s="77">
        <v>45401</v>
      </c>
      <c r="D475" s="78">
        <v>0.94305555555555554</v>
      </c>
      <c r="E475" s="21">
        <v>47</v>
      </c>
      <c r="F475">
        <v>1</v>
      </c>
      <c r="G475" t="str">
        <f>VLOOKUP($E475,[1]Productos!A:P,2,FALSE)</f>
        <v>MICHELADA</v>
      </c>
      <c r="H475" s="21" t="str">
        <f>VLOOKUP($E475,[1]Productos!A:P,3,FALSE)</f>
        <v>BEBIDAS</v>
      </c>
      <c r="I475" s="21" t="str">
        <f>VLOOKUP($E475,[1]Productos!A:P,4,FALSE)</f>
        <v>CERVEZAS</v>
      </c>
      <c r="K475" s="1">
        <v>2000</v>
      </c>
      <c r="L475" s="1">
        <v>2000</v>
      </c>
      <c r="M475" s="21">
        <v>5</v>
      </c>
      <c r="N475" s="21" t="e">
        <f>VLOOKUP(M475,[1]!tbl_empleados[#Data],4,0)&amp;" "&amp;VLOOKUP(M475,[1]!tbl_empleados[#Data],5,0)</f>
        <v>#REF!</v>
      </c>
      <c r="O475">
        <f t="shared" si="44"/>
        <v>2024</v>
      </c>
      <c r="P475" t="str">
        <f t="shared" si="45"/>
        <v>abril</v>
      </c>
    </row>
    <row r="476" spans="1:16" x14ac:dyDescent="0.3">
      <c r="A476" t="s">
        <v>303</v>
      </c>
      <c r="B476" s="21">
        <v>2</v>
      </c>
      <c r="C476" s="77">
        <v>45401</v>
      </c>
      <c r="D476" s="78">
        <v>0.9506944444444444</v>
      </c>
      <c r="E476" s="21">
        <v>45</v>
      </c>
      <c r="F476">
        <v>1</v>
      </c>
      <c r="G476" t="str">
        <f>VLOOKUP($E476,[1]Productos!A:P,2,FALSE)</f>
        <v>POKER</v>
      </c>
      <c r="H476" s="21" t="str">
        <f>VLOOKUP($E476,[1]Productos!A:P,3,FALSE)</f>
        <v>BEBIDAS</v>
      </c>
      <c r="I476" s="21" t="str">
        <f>VLOOKUP($E476,[1]Productos!A:P,4,FALSE)</f>
        <v>CERVEZAS</v>
      </c>
      <c r="K476" s="1">
        <v>3000</v>
      </c>
      <c r="L476" s="1">
        <v>3000</v>
      </c>
      <c r="M476" s="21">
        <v>5</v>
      </c>
      <c r="N476" s="21" t="e">
        <f>VLOOKUP(M476,[1]!tbl_empleados[#Data],4,0)&amp;" "&amp;VLOOKUP(M476,[1]!tbl_empleados[#Data],5,0)</f>
        <v>#REF!</v>
      </c>
      <c r="O476">
        <f t="shared" si="44"/>
        <v>2024</v>
      </c>
      <c r="P476" t="str">
        <f t="shared" si="45"/>
        <v>abril</v>
      </c>
    </row>
    <row r="477" spans="1:16" x14ac:dyDescent="0.3">
      <c r="A477" t="s">
        <v>303</v>
      </c>
      <c r="B477" s="21">
        <v>2</v>
      </c>
      <c r="C477" s="77">
        <v>45401</v>
      </c>
      <c r="D477" s="78">
        <v>0.96875</v>
      </c>
      <c r="E477" s="21">
        <v>45</v>
      </c>
      <c r="F477">
        <v>1</v>
      </c>
      <c r="G477" t="str">
        <f>VLOOKUP($E477,[1]Productos!A:P,2,FALSE)</f>
        <v>POKER</v>
      </c>
      <c r="H477" s="21" t="str">
        <f>VLOOKUP($E477,[1]Productos!A:P,3,FALSE)</f>
        <v>BEBIDAS</v>
      </c>
      <c r="I477" s="21" t="str">
        <f>VLOOKUP($E477,[1]Productos!A:P,4,FALSE)</f>
        <v>CERVEZAS</v>
      </c>
      <c r="K477" s="1">
        <v>3000</v>
      </c>
      <c r="L477" s="1">
        <v>3000</v>
      </c>
      <c r="M477" s="21">
        <v>5</v>
      </c>
      <c r="N477" s="21" t="e">
        <f>VLOOKUP(M477,[1]!tbl_empleados[#Data],4,0)&amp;" "&amp;VLOOKUP(M477,[1]!tbl_empleados[#Data],5,0)</f>
        <v>#REF!</v>
      </c>
      <c r="O477">
        <f t="shared" si="44"/>
        <v>2024</v>
      </c>
      <c r="P477" t="str">
        <f t="shared" si="45"/>
        <v>abril</v>
      </c>
    </row>
    <row r="478" spans="1:16" x14ac:dyDescent="0.3">
      <c r="A478" t="s">
        <v>303</v>
      </c>
      <c r="B478" s="21">
        <v>2</v>
      </c>
      <c r="C478" s="77">
        <v>45401</v>
      </c>
      <c r="D478" s="78">
        <v>0.97361111111111109</v>
      </c>
      <c r="E478" s="21">
        <v>29</v>
      </c>
      <c r="F478">
        <v>1</v>
      </c>
      <c r="G478" t="str">
        <f>VLOOKUP($E478,[1]Productos!A:P,2,FALSE)</f>
        <v>AGUA</v>
      </c>
      <c r="H478" s="21" t="str">
        <f>VLOOKUP($E478,[1]Productos!A:P,3,FALSE)</f>
        <v>BEBIDAS</v>
      </c>
      <c r="I478" s="21" t="str">
        <f>VLOOKUP($E478,[1]Productos!A:P,4,FALSE)</f>
        <v>OTROS</v>
      </c>
      <c r="K478" s="1">
        <v>2000</v>
      </c>
      <c r="L478" s="1">
        <v>2000</v>
      </c>
      <c r="M478" s="21">
        <v>5</v>
      </c>
      <c r="N478" s="21" t="e">
        <f>VLOOKUP(M478,[1]!tbl_empleados[#Data],4,0)&amp;" "&amp;VLOOKUP(M478,[1]!tbl_empleados[#Data],5,0)</f>
        <v>#REF!</v>
      </c>
      <c r="O478">
        <f t="shared" si="44"/>
        <v>2024</v>
      </c>
      <c r="P478" t="str">
        <f t="shared" si="45"/>
        <v>abril</v>
      </c>
    </row>
    <row r="479" spans="1:16" x14ac:dyDescent="0.3">
      <c r="A479" t="s">
        <v>303</v>
      </c>
      <c r="B479" s="21">
        <v>2</v>
      </c>
      <c r="C479" s="77">
        <v>45401</v>
      </c>
      <c r="D479" s="78">
        <v>0.98888888888888893</v>
      </c>
      <c r="E479" s="21">
        <v>45</v>
      </c>
      <c r="F479">
        <v>1</v>
      </c>
      <c r="G479" t="str">
        <f>VLOOKUP($E479,[1]Productos!A:P,2,FALSE)</f>
        <v>POKER</v>
      </c>
      <c r="H479" s="21" t="str">
        <f>VLOOKUP($E479,[1]Productos!A:P,3,FALSE)</f>
        <v>BEBIDAS</v>
      </c>
      <c r="I479" s="21" t="str">
        <f>VLOOKUP($E479,[1]Productos!A:P,4,FALSE)</f>
        <v>CERVEZAS</v>
      </c>
      <c r="K479" s="1">
        <v>3000</v>
      </c>
      <c r="L479" s="1">
        <v>3000</v>
      </c>
      <c r="M479" s="21">
        <v>5</v>
      </c>
      <c r="N479" s="21" t="e">
        <f>VLOOKUP(M479,[1]!tbl_empleados[#Data],4,0)&amp;" "&amp;VLOOKUP(M479,[1]!tbl_empleados[#Data],5,0)</f>
        <v>#REF!</v>
      </c>
      <c r="O479">
        <f t="shared" si="44"/>
        <v>2024</v>
      </c>
      <c r="P479" t="str">
        <f t="shared" si="45"/>
        <v>abril</v>
      </c>
    </row>
    <row r="480" spans="1:16" x14ac:dyDescent="0.3">
      <c r="A480" t="s">
        <v>303</v>
      </c>
      <c r="B480" s="21">
        <v>2</v>
      </c>
      <c r="C480" s="77">
        <v>45401</v>
      </c>
      <c r="D480" s="78">
        <v>0.98958333333333337</v>
      </c>
      <c r="E480" s="21">
        <v>39</v>
      </c>
      <c r="F480">
        <v>1</v>
      </c>
      <c r="G480" t="str">
        <f>VLOOKUP($E480,[1]Productos!A:P,2,FALSE)</f>
        <v>CORONITA</v>
      </c>
      <c r="H480" s="21" t="str">
        <f>VLOOKUP($E480,[1]Productos!A:P,3,FALSE)</f>
        <v>BEBIDAS</v>
      </c>
      <c r="I480" s="21" t="str">
        <f>VLOOKUP($E480,[1]Productos!A:P,4,FALSE)</f>
        <v>CERVEZAS</v>
      </c>
      <c r="K480" s="1">
        <v>4000</v>
      </c>
      <c r="L480" s="1">
        <v>4000</v>
      </c>
      <c r="M480" s="21">
        <v>5</v>
      </c>
      <c r="N480" s="21" t="e">
        <f>VLOOKUP(M480,[1]!tbl_empleados[#Data],4,0)&amp;" "&amp;VLOOKUP(M480,[1]!tbl_empleados[#Data],5,0)</f>
        <v>#REF!</v>
      </c>
      <c r="O480">
        <f t="shared" si="44"/>
        <v>2024</v>
      </c>
      <c r="P480" t="str">
        <f t="shared" si="45"/>
        <v>abril</v>
      </c>
    </row>
    <row r="481" spans="1:16" x14ac:dyDescent="0.3">
      <c r="A481" t="s">
        <v>303</v>
      </c>
      <c r="B481" s="21">
        <v>2</v>
      </c>
      <c r="C481" s="77">
        <v>45401</v>
      </c>
      <c r="D481" s="78">
        <v>0.98958333333333337</v>
      </c>
      <c r="E481" s="21">
        <v>47</v>
      </c>
      <c r="F481">
        <v>1</v>
      </c>
      <c r="G481" t="str">
        <f>VLOOKUP($E481,[1]Productos!A:P,2,FALSE)</f>
        <v>MICHELADA</v>
      </c>
      <c r="H481" s="21" t="str">
        <f>VLOOKUP($E481,[1]Productos!A:P,3,FALSE)</f>
        <v>BEBIDAS</v>
      </c>
      <c r="I481" s="21" t="str">
        <f>VLOOKUP($E481,[1]Productos!A:P,4,FALSE)</f>
        <v>CERVEZAS</v>
      </c>
      <c r="K481" s="1">
        <v>2000</v>
      </c>
      <c r="L481" s="1">
        <v>2000</v>
      </c>
      <c r="M481" s="21">
        <v>5</v>
      </c>
      <c r="N481" s="21" t="e">
        <f>VLOOKUP(M481,[1]!tbl_empleados[#Data],4,0)&amp;" "&amp;VLOOKUP(M481,[1]!tbl_empleados[#Data],5,0)</f>
        <v>#REF!</v>
      </c>
      <c r="O481">
        <f t="shared" si="44"/>
        <v>2024</v>
      </c>
      <c r="P481" t="str">
        <f t="shared" si="45"/>
        <v>abril</v>
      </c>
    </row>
    <row r="482" spans="1:16" x14ac:dyDescent="0.3">
      <c r="A482" t="s">
        <v>303</v>
      </c>
      <c r="B482" s="21">
        <v>2</v>
      </c>
      <c r="C482" s="77">
        <v>45401</v>
      </c>
      <c r="D482" s="78">
        <v>0.99375000000000002</v>
      </c>
      <c r="E482" s="21">
        <v>45</v>
      </c>
      <c r="F482">
        <v>1</v>
      </c>
      <c r="G482" t="str">
        <f>VLOOKUP($E482,[1]Productos!A:P,2,FALSE)</f>
        <v>POKER</v>
      </c>
      <c r="H482" s="21" t="str">
        <f>VLOOKUP($E482,[1]Productos!A:P,3,FALSE)</f>
        <v>BEBIDAS</v>
      </c>
      <c r="I482" s="21" t="str">
        <f>VLOOKUP($E482,[1]Productos!A:P,4,FALSE)</f>
        <v>CERVEZAS</v>
      </c>
      <c r="K482" s="1">
        <v>3000</v>
      </c>
      <c r="L482" s="1">
        <v>3000</v>
      </c>
      <c r="M482" s="21">
        <v>5</v>
      </c>
      <c r="N482" s="21" t="e">
        <f>VLOOKUP(M482,[1]!tbl_empleados[#Data],4,0)&amp;" "&amp;VLOOKUP(M482,[1]!tbl_empleados[#Data],5,0)</f>
        <v>#REF!</v>
      </c>
      <c r="O482">
        <f t="shared" si="44"/>
        <v>2024</v>
      </c>
      <c r="P482" t="str">
        <f t="shared" si="45"/>
        <v>abril</v>
      </c>
    </row>
    <row r="483" spans="1:16" x14ac:dyDescent="0.3">
      <c r="A483" t="s">
        <v>304</v>
      </c>
      <c r="B483" s="21">
        <v>16</v>
      </c>
      <c r="C483" s="77">
        <v>45401</v>
      </c>
      <c r="D483" s="78">
        <v>0.93194444444444446</v>
      </c>
      <c r="E483" s="21">
        <v>40</v>
      </c>
      <c r="F483">
        <v>7</v>
      </c>
      <c r="G483" t="str">
        <f>VLOOKUP($E483,[1]Productos!A:P,2,FALSE)</f>
        <v>AGUILA NEGRA</v>
      </c>
      <c r="H483" s="21" t="str">
        <f>VLOOKUP($E483,[1]Productos!A:P,3,FALSE)</f>
        <v>BEBIDAS</v>
      </c>
      <c r="I483" s="21" t="str">
        <f>VLOOKUP($E483,[1]Productos!A:P,4,FALSE)</f>
        <v>CERVEZAS</v>
      </c>
      <c r="K483" s="1">
        <v>3500</v>
      </c>
      <c r="L483" s="1">
        <v>24500</v>
      </c>
      <c r="M483" s="21">
        <v>5</v>
      </c>
      <c r="N483" s="21" t="e">
        <f>VLOOKUP(M483,[1]!tbl_empleados[#Data],4,0)&amp;" "&amp;VLOOKUP(M483,[1]!tbl_empleados[#Data],5,0)</f>
        <v>#REF!</v>
      </c>
      <c r="O483">
        <f t="shared" si="44"/>
        <v>2024</v>
      </c>
      <c r="P483" t="str">
        <f t="shared" si="45"/>
        <v>abril</v>
      </c>
    </row>
    <row r="484" spans="1:16" x14ac:dyDescent="0.3">
      <c r="A484" t="s">
        <v>304</v>
      </c>
      <c r="B484" s="21">
        <v>16</v>
      </c>
      <c r="C484" s="77">
        <v>45401</v>
      </c>
      <c r="D484" s="78">
        <v>0.9506944444444444</v>
      </c>
      <c r="E484" s="21">
        <v>40</v>
      </c>
      <c r="F484">
        <v>3</v>
      </c>
      <c r="G484" t="str">
        <f>VLOOKUP($E484,[1]Productos!A:P,2,FALSE)</f>
        <v>AGUILA NEGRA</v>
      </c>
      <c r="H484" s="21" t="str">
        <f>VLOOKUP($E484,[1]Productos!A:P,3,FALSE)</f>
        <v>BEBIDAS</v>
      </c>
      <c r="I484" s="21" t="str">
        <f>VLOOKUP($E484,[1]Productos!A:P,4,FALSE)</f>
        <v>CERVEZAS</v>
      </c>
      <c r="K484" s="1">
        <v>3500</v>
      </c>
      <c r="L484" s="1">
        <v>10500</v>
      </c>
      <c r="M484" s="21">
        <v>5</v>
      </c>
      <c r="N484" s="21" t="e">
        <f>VLOOKUP(M484,[1]!tbl_empleados[#Data],4,0)&amp;" "&amp;VLOOKUP(M484,[1]!tbl_empleados[#Data],5,0)</f>
        <v>#REF!</v>
      </c>
      <c r="O484">
        <f t="shared" si="44"/>
        <v>2024</v>
      </c>
      <c r="P484" t="str">
        <f t="shared" si="45"/>
        <v>abril</v>
      </c>
    </row>
    <row r="485" spans="1:16" x14ac:dyDescent="0.3">
      <c r="A485" t="s">
        <v>304</v>
      </c>
      <c r="B485" s="21">
        <v>16</v>
      </c>
      <c r="C485" s="77">
        <v>45401</v>
      </c>
      <c r="D485" s="78">
        <v>0.95416666666666661</v>
      </c>
      <c r="E485" s="21">
        <v>40</v>
      </c>
      <c r="F485">
        <v>1</v>
      </c>
      <c r="G485" t="str">
        <f>VLOOKUP($E485,[1]Productos!A:P,2,FALSE)</f>
        <v>AGUILA NEGRA</v>
      </c>
      <c r="H485" s="21" t="str">
        <f>VLOOKUP($E485,[1]Productos!A:P,3,FALSE)</f>
        <v>BEBIDAS</v>
      </c>
      <c r="I485" s="21" t="str">
        <f>VLOOKUP($E485,[1]Productos!A:P,4,FALSE)</f>
        <v>CERVEZAS</v>
      </c>
      <c r="K485" s="1">
        <v>3500</v>
      </c>
      <c r="L485" s="1">
        <v>3500</v>
      </c>
      <c r="M485" s="21">
        <v>5</v>
      </c>
      <c r="N485" s="21" t="e">
        <f>VLOOKUP(M485,[1]!tbl_empleados[#Data],4,0)&amp;" "&amp;VLOOKUP(M485,[1]!tbl_empleados[#Data],5,0)</f>
        <v>#REF!</v>
      </c>
      <c r="O485">
        <f t="shared" si="44"/>
        <v>2024</v>
      </c>
      <c r="P485" t="str">
        <f t="shared" si="45"/>
        <v>abril</v>
      </c>
    </row>
    <row r="486" spans="1:16" x14ac:dyDescent="0.3">
      <c r="A486" t="s">
        <v>304</v>
      </c>
      <c r="B486" s="21">
        <v>16</v>
      </c>
      <c r="C486" s="77">
        <v>45401</v>
      </c>
      <c r="D486" s="78">
        <v>0.96944444444444444</v>
      </c>
      <c r="E486" s="21">
        <v>40</v>
      </c>
      <c r="F486">
        <v>1</v>
      </c>
      <c r="G486" t="str">
        <f>VLOOKUP($E486,[1]Productos!A:P,2,FALSE)</f>
        <v>AGUILA NEGRA</v>
      </c>
      <c r="H486" s="21" t="str">
        <f>VLOOKUP($E486,[1]Productos!A:P,3,FALSE)</f>
        <v>BEBIDAS</v>
      </c>
      <c r="I486" s="21" t="str">
        <f>VLOOKUP($E486,[1]Productos!A:P,4,FALSE)</f>
        <v>CERVEZAS</v>
      </c>
      <c r="K486" s="1">
        <v>3500</v>
      </c>
      <c r="L486" s="1">
        <v>3500</v>
      </c>
      <c r="M486" s="21">
        <v>5</v>
      </c>
      <c r="N486" s="21" t="e">
        <f>VLOOKUP(M486,[1]!tbl_empleados[#Data],4,0)&amp;" "&amp;VLOOKUP(M486,[1]!tbl_empleados[#Data],5,0)</f>
        <v>#REF!</v>
      </c>
      <c r="O486">
        <f t="shared" si="44"/>
        <v>2024</v>
      </c>
      <c r="P486" t="str">
        <f t="shared" si="45"/>
        <v>abril</v>
      </c>
    </row>
    <row r="487" spans="1:16" x14ac:dyDescent="0.3">
      <c r="A487" t="s">
        <v>304</v>
      </c>
      <c r="B487" s="21">
        <v>16</v>
      </c>
      <c r="C487" s="77">
        <v>45401</v>
      </c>
      <c r="D487" s="78">
        <v>0.97152777777777777</v>
      </c>
      <c r="E487" s="21">
        <v>40</v>
      </c>
      <c r="F487">
        <v>1</v>
      </c>
      <c r="G487" t="str">
        <f>VLOOKUP($E487,[1]Productos!A:P,2,FALSE)</f>
        <v>AGUILA NEGRA</v>
      </c>
      <c r="H487" s="21" t="str">
        <f>VLOOKUP($E487,[1]Productos!A:P,3,FALSE)</f>
        <v>BEBIDAS</v>
      </c>
      <c r="I487" s="21" t="str">
        <f>VLOOKUP($E487,[1]Productos!A:P,4,FALSE)</f>
        <v>CERVEZAS</v>
      </c>
      <c r="K487" s="1">
        <v>3500</v>
      </c>
      <c r="L487" s="1">
        <v>3500</v>
      </c>
      <c r="M487" s="21">
        <v>5</v>
      </c>
      <c r="N487" s="21" t="e">
        <f>VLOOKUP(M487,[1]!tbl_empleados[#Data],4,0)&amp;" "&amp;VLOOKUP(M487,[1]!tbl_empleados[#Data],5,0)</f>
        <v>#REF!</v>
      </c>
      <c r="O487">
        <f t="shared" si="44"/>
        <v>2024</v>
      </c>
      <c r="P487" t="str">
        <f t="shared" si="45"/>
        <v>abril</v>
      </c>
    </row>
    <row r="488" spans="1:16" x14ac:dyDescent="0.3">
      <c r="A488" t="s">
        <v>304</v>
      </c>
      <c r="B488" s="21">
        <v>16</v>
      </c>
      <c r="C488" s="77">
        <v>45401</v>
      </c>
      <c r="D488" s="78">
        <v>0.97152777777777777</v>
      </c>
      <c r="E488" s="21">
        <v>92</v>
      </c>
      <c r="F488">
        <v>1</v>
      </c>
      <c r="G488" t="str">
        <f>VLOOKUP($E488,[1]Productos!A:P,2,FALSE)</f>
        <v>REDD'S</v>
      </c>
      <c r="H488" s="21" t="str">
        <f>VLOOKUP($E488,[1]Productos!A:P,3,FALSE)</f>
        <v>BEBIDAS</v>
      </c>
      <c r="I488" s="21" t="str">
        <f>VLOOKUP($E488,[1]Productos!A:P,4,FALSE)</f>
        <v>CERVEZAS</v>
      </c>
      <c r="K488" s="1">
        <v>5000</v>
      </c>
      <c r="L488" s="1">
        <v>5000</v>
      </c>
      <c r="M488" s="21">
        <v>5</v>
      </c>
      <c r="N488" s="21" t="e">
        <f>VLOOKUP(M488,[1]!tbl_empleados[#Data],4,0)&amp;" "&amp;VLOOKUP(M488,[1]!tbl_empleados[#Data],5,0)</f>
        <v>#REF!</v>
      </c>
      <c r="O488">
        <f t="shared" si="44"/>
        <v>2024</v>
      </c>
      <c r="P488" t="str">
        <f t="shared" si="45"/>
        <v>abril</v>
      </c>
    </row>
    <row r="489" spans="1:16" x14ac:dyDescent="0.3">
      <c r="A489" t="s">
        <v>304</v>
      </c>
      <c r="B489" s="21">
        <v>16</v>
      </c>
      <c r="C489" s="77">
        <v>45401</v>
      </c>
      <c r="D489" s="78">
        <v>0.97986111111111107</v>
      </c>
      <c r="E489" s="21">
        <v>15</v>
      </c>
      <c r="F489">
        <v>1</v>
      </c>
      <c r="G489" t="str">
        <f>VLOOKUP($E489,[1]Productos!A:P,2,FALSE)</f>
        <v>MARACUYÁ</v>
      </c>
      <c r="H489" s="21" t="str">
        <f>VLOOKUP($E489,[1]Productos!A:P,3,FALSE)</f>
        <v>BEBIDAS</v>
      </c>
      <c r="I489" s="21" t="str">
        <f>VLOOKUP($E489,[1]Productos!A:P,4,FALSE)</f>
        <v>SODAS SABORIZADAS</v>
      </c>
      <c r="K489" s="1">
        <v>12000</v>
      </c>
      <c r="L489" s="1">
        <v>12000</v>
      </c>
      <c r="M489" s="21">
        <v>5</v>
      </c>
      <c r="N489" s="21" t="e">
        <f>VLOOKUP(M489,[1]!tbl_empleados[#Data],4,0)&amp;" "&amp;VLOOKUP(M489,[1]!tbl_empleados[#Data],5,0)</f>
        <v>#REF!</v>
      </c>
      <c r="O489">
        <f t="shared" si="44"/>
        <v>2024</v>
      </c>
      <c r="P489" t="str">
        <f t="shared" si="45"/>
        <v>abril</v>
      </c>
    </row>
    <row r="490" spans="1:16" x14ac:dyDescent="0.3">
      <c r="A490" t="s">
        <v>304</v>
      </c>
      <c r="B490" s="21">
        <v>16</v>
      </c>
      <c r="C490" s="77">
        <v>45401</v>
      </c>
      <c r="D490" s="78">
        <v>0.98819444444444438</v>
      </c>
      <c r="E490" s="21">
        <v>47</v>
      </c>
      <c r="F490">
        <v>3</v>
      </c>
      <c r="G490" t="str">
        <f>VLOOKUP($E490,[1]Productos!A:P,2,FALSE)</f>
        <v>MICHELADA</v>
      </c>
      <c r="H490" s="21" t="str">
        <f>VLOOKUP($E490,[1]Productos!A:P,3,FALSE)</f>
        <v>BEBIDAS</v>
      </c>
      <c r="I490" s="21" t="str">
        <f>VLOOKUP($E490,[1]Productos!A:P,4,FALSE)</f>
        <v>CERVEZAS</v>
      </c>
      <c r="K490" s="1">
        <v>2000</v>
      </c>
      <c r="L490" s="1">
        <v>6000</v>
      </c>
      <c r="M490" s="21">
        <v>5</v>
      </c>
      <c r="N490" s="21" t="e">
        <f>VLOOKUP(M490,[1]!tbl_empleados[#Data],4,0)&amp;" "&amp;VLOOKUP(M490,[1]!tbl_empleados[#Data],5,0)</f>
        <v>#REF!</v>
      </c>
      <c r="O490">
        <f t="shared" si="44"/>
        <v>2024</v>
      </c>
      <c r="P490" t="str">
        <f t="shared" si="45"/>
        <v>abril</v>
      </c>
    </row>
    <row r="491" spans="1:16" x14ac:dyDescent="0.3">
      <c r="A491" t="s">
        <v>305</v>
      </c>
      <c r="B491" s="21">
        <v>2</v>
      </c>
      <c r="C491" s="77">
        <v>45402</v>
      </c>
      <c r="D491" s="78">
        <v>9.0277777777777787E-3</v>
      </c>
      <c r="E491" s="21">
        <v>45</v>
      </c>
      <c r="F491">
        <v>1</v>
      </c>
      <c r="G491" t="str">
        <f>VLOOKUP($E491,[1]Productos!A:P,2,FALSE)</f>
        <v>POKER</v>
      </c>
      <c r="H491" s="21" t="str">
        <f>VLOOKUP($E491,[1]Productos!A:P,3,FALSE)</f>
        <v>BEBIDAS</v>
      </c>
      <c r="I491" s="21" t="str">
        <f>VLOOKUP($E491,[1]Productos!A:P,4,FALSE)</f>
        <v>CERVEZAS</v>
      </c>
      <c r="K491" s="1">
        <v>3000</v>
      </c>
      <c r="L491" s="1">
        <v>3000</v>
      </c>
      <c r="M491" s="21">
        <v>5</v>
      </c>
      <c r="N491" s="21" t="e">
        <f>VLOOKUP(M491,[1]!tbl_empleados[#Data],4,0)&amp;" "&amp;VLOOKUP(M491,[1]!tbl_empleados[#Data],5,0)</f>
        <v>#REF!</v>
      </c>
      <c r="O491">
        <f t="shared" si="44"/>
        <v>2024</v>
      </c>
      <c r="P491" t="str">
        <f t="shared" si="45"/>
        <v>abril</v>
      </c>
    </row>
    <row r="492" spans="1:16" x14ac:dyDescent="0.3">
      <c r="A492" t="s">
        <v>305</v>
      </c>
      <c r="B492" s="21">
        <v>2</v>
      </c>
      <c r="C492" s="77">
        <v>45402</v>
      </c>
      <c r="D492" s="78">
        <v>1.1111111111111112E-2</v>
      </c>
      <c r="E492" s="21">
        <v>39</v>
      </c>
      <c r="F492">
        <v>1</v>
      </c>
      <c r="G492" t="str">
        <f>VLOOKUP($E492,[1]Productos!A:P,2,FALSE)</f>
        <v>CORONITA</v>
      </c>
      <c r="H492" s="21" t="str">
        <f>VLOOKUP($E492,[1]Productos!A:P,3,FALSE)</f>
        <v>BEBIDAS</v>
      </c>
      <c r="I492" s="21" t="str">
        <f>VLOOKUP($E492,[1]Productos!A:P,4,FALSE)</f>
        <v>CERVEZAS</v>
      </c>
      <c r="K492" s="1">
        <v>4000</v>
      </c>
      <c r="L492" s="1">
        <v>4000</v>
      </c>
      <c r="M492" s="21">
        <v>5</v>
      </c>
      <c r="N492" s="21" t="e">
        <f>VLOOKUP(M492,[1]!tbl_empleados[#Data],4,0)&amp;" "&amp;VLOOKUP(M492,[1]!tbl_empleados[#Data],5,0)</f>
        <v>#REF!</v>
      </c>
      <c r="O492">
        <f t="shared" si="44"/>
        <v>2024</v>
      </c>
      <c r="P492" t="str">
        <f t="shared" si="45"/>
        <v>abril</v>
      </c>
    </row>
    <row r="493" spans="1:16" x14ac:dyDescent="0.3">
      <c r="A493" t="s">
        <v>306</v>
      </c>
      <c r="B493" s="21">
        <v>14</v>
      </c>
      <c r="C493" s="77">
        <v>45401</v>
      </c>
      <c r="D493" s="78">
        <v>0.91180555555555554</v>
      </c>
      <c r="E493" s="21">
        <v>45</v>
      </c>
      <c r="F493">
        <v>3</v>
      </c>
      <c r="G493" t="str">
        <f>VLOOKUP($E493,[1]Productos!A:P,2,FALSE)</f>
        <v>POKER</v>
      </c>
      <c r="H493" s="21" t="str">
        <f>VLOOKUP($E493,[1]Productos!A:P,3,FALSE)</f>
        <v>BEBIDAS</v>
      </c>
      <c r="I493" s="21" t="str">
        <f>VLOOKUP($E493,[1]Productos!A:P,4,FALSE)</f>
        <v>CERVEZAS</v>
      </c>
      <c r="K493" s="1">
        <v>3000</v>
      </c>
      <c r="L493" s="1">
        <v>9000</v>
      </c>
      <c r="M493" s="21">
        <v>5</v>
      </c>
      <c r="N493" s="21" t="e">
        <f>VLOOKUP(M493,[1]!tbl_empleados[#Data],4,0)&amp;" "&amp;VLOOKUP(M493,[1]!tbl_empleados[#Data],5,0)</f>
        <v>#REF!</v>
      </c>
      <c r="O493">
        <f t="shared" si="44"/>
        <v>2024</v>
      </c>
      <c r="P493" t="str">
        <f t="shared" si="45"/>
        <v>abril</v>
      </c>
    </row>
    <row r="494" spans="1:16" x14ac:dyDescent="0.3">
      <c r="A494" t="s">
        <v>306</v>
      </c>
      <c r="B494" s="21">
        <v>14</v>
      </c>
      <c r="C494" s="77">
        <v>45401</v>
      </c>
      <c r="D494" s="78">
        <v>0.93819444444444444</v>
      </c>
      <c r="E494" s="21">
        <v>45</v>
      </c>
      <c r="F494">
        <v>3</v>
      </c>
      <c r="G494" t="str">
        <f>VLOOKUP($E494,[1]Productos!A:P,2,FALSE)</f>
        <v>POKER</v>
      </c>
      <c r="H494" s="21" t="str">
        <f>VLOOKUP($E494,[1]Productos!A:P,3,FALSE)</f>
        <v>BEBIDAS</v>
      </c>
      <c r="I494" s="21" t="str">
        <f>VLOOKUP($E494,[1]Productos!A:P,4,FALSE)</f>
        <v>CERVEZAS</v>
      </c>
      <c r="K494" s="1">
        <v>3000</v>
      </c>
      <c r="L494" s="1">
        <v>9000</v>
      </c>
      <c r="M494" s="21">
        <v>5</v>
      </c>
      <c r="N494" s="21" t="e">
        <f>VLOOKUP(M494,[1]!tbl_empleados[#Data],4,0)&amp;" "&amp;VLOOKUP(M494,[1]!tbl_empleados[#Data],5,0)</f>
        <v>#REF!</v>
      </c>
      <c r="O494">
        <f t="shared" si="44"/>
        <v>2024</v>
      </c>
      <c r="P494" t="str">
        <f t="shared" si="45"/>
        <v>abril</v>
      </c>
    </row>
    <row r="495" spans="1:16" x14ac:dyDescent="0.3">
      <c r="A495" t="s">
        <v>306</v>
      </c>
      <c r="B495" s="21">
        <v>14</v>
      </c>
      <c r="C495" s="77">
        <v>45401</v>
      </c>
      <c r="D495" s="78">
        <v>0.94374999999999998</v>
      </c>
      <c r="E495" s="21">
        <v>45</v>
      </c>
      <c r="F495">
        <v>3</v>
      </c>
      <c r="G495" t="str">
        <f>VLOOKUP($E495,[1]Productos!A:P,2,FALSE)</f>
        <v>POKER</v>
      </c>
      <c r="H495" s="21" t="str">
        <f>VLOOKUP($E495,[1]Productos!A:P,3,FALSE)</f>
        <v>BEBIDAS</v>
      </c>
      <c r="I495" s="21" t="str">
        <f>VLOOKUP($E495,[1]Productos!A:P,4,FALSE)</f>
        <v>CERVEZAS</v>
      </c>
      <c r="K495" s="1">
        <v>3000</v>
      </c>
      <c r="L495" s="1">
        <v>9000</v>
      </c>
      <c r="M495" s="21">
        <v>5</v>
      </c>
      <c r="N495" s="21" t="e">
        <f>VLOOKUP(M495,[1]!tbl_empleados[#Data],4,0)&amp;" "&amp;VLOOKUP(M495,[1]!tbl_empleados[#Data],5,0)</f>
        <v>#REF!</v>
      </c>
      <c r="O495">
        <f t="shared" si="44"/>
        <v>2024</v>
      </c>
      <c r="P495" t="str">
        <f t="shared" si="45"/>
        <v>abril</v>
      </c>
    </row>
    <row r="496" spans="1:16" x14ac:dyDescent="0.3">
      <c r="A496" t="s">
        <v>306</v>
      </c>
      <c r="B496" s="21">
        <v>14</v>
      </c>
      <c r="C496" s="77">
        <v>45401</v>
      </c>
      <c r="D496" s="78">
        <v>0.95138888888888884</v>
      </c>
      <c r="E496" s="21">
        <v>45</v>
      </c>
      <c r="F496">
        <v>3</v>
      </c>
      <c r="G496" t="str">
        <f>VLOOKUP($E496,[1]Productos!A:P,2,FALSE)</f>
        <v>POKER</v>
      </c>
      <c r="H496" s="21" t="str">
        <f>VLOOKUP($E496,[1]Productos!A:P,3,FALSE)</f>
        <v>BEBIDAS</v>
      </c>
      <c r="I496" s="21" t="str">
        <f>VLOOKUP($E496,[1]Productos!A:P,4,FALSE)</f>
        <v>CERVEZAS</v>
      </c>
      <c r="K496" s="1">
        <v>3000</v>
      </c>
      <c r="L496" s="1">
        <v>9000</v>
      </c>
      <c r="M496" s="21">
        <v>5</v>
      </c>
      <c r="N496" s="21" t="e">
        <f>VLOOKUP(M496,[1]!tbl_empleados[#Data],4,0)&amp;" "&amp;VLOOKUP(M496,[1]!tbl_empleados[#Data],5,0)</f>
        <v>#REF!</v>
      </c>
      <c r="O496">
        <f t="shared" si="44"/>
        <v>2024</v>
      </c>
      <c r="P496" t="str">
        <f t="shared" si="45"/>
        <v>abril</v>
      </c>
    </row>
    <row r="497" spans="1:16" x14ac:dyDescent="0.3">
      <c r="A497" t="s">
        <v>306</v>
      </c>
      <c r="B497" s="21">
        <v>14</v>
      </c>
      <c r="C497" s="77">
        <v>45401</v>
      </c>
      <c r="D497" s="78">
        <v>0.97361111111111109</v>
      </c>
      <c r="E497" s="21">
        <v>45</v>
      </c>
      <c r="F497">
        <v>3</v>
      </c>
      <c r="G497" t="str">
        <f>VLOOKUP($E497,[1]Productos!A:P,2,FALSE)</f>
        <v>POKER</v>
      </c>
      <c r="H497" s="21" t="str">
        <f>VLOOKUP($E497,[1]Productos!A:P,3,FALSE)</f>
        <v>BEBIDAS</v>
      </c>
      <c r="I497" s="21" t="str">
        <f>VLOOKUP($E497,[1]Productos!A:P,4,FALSE)</f>
        <v>CERVEZAS</v>
      </c>
      <c r="K497" s="1">
        <v>3000</v>
      </c>
      <c r="L497" s="1">
        <v>9000</v>
      </c>
      <c r="M497" s="21">
        <v>5</v>
      </c>
      <c r="N497" s="21" t="e">
        <f>VLOOKUP(M497,[1]!tbl_empleados[#Data],4,0)&amp;" "&amp;VLOOKUP(M497,[1]!tbl_empleados[#Data],5,0)</f>
        <v>#REF!</v>
      </c>
      <c r="O497">
        <f t="shared" si="44"/>
        <v>2024</v>
      </c>
      <c r="P497" t="str">
        <f t="shared" si="45"/>
        <v>abril</v>
      </c>
    </row>
    <row r="498" spans="1:16" x14ac:dyDescent="0.3">
      <c r="A498" t="s">
        <v>306</v>
      </c>
      <c r="B498" s="21">
        <v>14</v>
      </c>
      <c r="C498" s="77">
        <v>45401</v>
      </c>
      <c r="D498" s="78">
        <v>0.98333333333333339</v>
      </c>
      <c r="E498" s="21">
        <v>45</v>
      </c>
      <c r="F498">
        <v>1</v>
      </c>
      <c r="G498" t="str">
        <f>VLOOKUP($E498,[1]Productos!A:P,2,FALSE)</f>
        <v>POKER</v>
      </c>
      <c r="H498" s="21" t="str">
        <f>VLOOKUP($E498,[1]Productos!A:P,3,FALSE)</f>
        <v>BEBIDAS</v>
      </c>
      <c r="I498" s="21" t="str">
        <f>VLOOKUP($E498,[1]Productos!A:P,4,FALSE)</f>
        <v>CERVEZAS</v>
      </c>
      <c r="K498" s="1">
        <v>3000</v>
      </c>
      <c r="L498" s="1">
        <v>3000</v>
      </c>
      <c r="M498" s="21">
        <v>5</v>
      </c>
      <c r="N498" s="21" t="e">
        <f>VLOOKUP(M498,[1]!tbl_empleados[#Data],4,0)&amp;" "&amp;VLOOKUP(M498,[1]!tbl_empleados[#Data],5,0)</f>
        <v>#REF!</v>
      </c>
      <c r="O498">
        <f t="shared" si="44"/>
        <v>2024</v>
      </c>
      <c r="P498" t="str">
        <f t="shared" si="45"/>
        <v>abril</v>
      </c>
    </row>
    <row r="499" spans="1:16" x14ac:dyDescent="0.3">
      <c r="A499" t="s">
        <v>306</v>
      </c>
      <c r="B499" s="21">
        <v>14</v>
      </c>
      <c r="C499" s="77">
        <v>45401</v>
      </c>
      <c r="D499" s="78">
        <v>0.9902777777777777</v>
      </c>
      <c r="E499" s="21">
        <v>45</v>
      </c>
      <c r="F499">
        <v>1</v>
      </c>
      <c r="G499" t="str">
        <f>VLOOKUP($E499,[1]Productos!A:P,2,FALSE)</f>
        <v>POKER</v>
      </c>
      <c r="H499" s="21" t="str">
        <f>VLOOKUP($E499,[1]Productos!A:P,3,FALSE)</f>
        <v>BEBIDAS</v>
      </c>
      <c r="I499" s="21" t="str">
        <f>VLOOKUP($E499,[1]Productos!A:P,4,FALSE)</f>
        <v>CERVEZAS</v>
      </c>
      <c r="K499" s="1">
        <v>3000</v>
      </c>
      <c r="L499" s="1">
        <v>3000</v>
      </c>
      <c r="M499" s="21">
        <v>5</v>
      </c>
      <c r="N499" s="21" t="e">
        <f>VLOOKUP(M499,[1]!tbl_empleados[#Data],4,0)&amp;" "&amp;VLOOKUP(M499,[1]!tbl_empleados[#Data],5,0)</f>
        <v>#REF!</v>
      </c>
      <c r="O499">
        <f t="shared" si="44"/>
        <v>2024</v>
      </c>
      <c r="P499" t="str">
        <f t="shared" si="45"/>
        <v>abril</v>
      </c>
    </row>
    <row r="500" spans="1:16" x14ac:dyDescent="0.3">
      <c r="A500" t="s">
        <v>306</v>
      </c>
      <c r="B500" s="21">
        <v>14</v>
      </c>
      <c r="C500" s="77">
        <v>45401</v>
      </c>
      <c r="D500" s="78">
        <v>0.99513888888888891</v>
      </c>
      <c r="E500" s="21">
        <v>45</v>
      </c>
      <c r="F500">
        <v>1</v>
      </c>
      <c r="G500" t="str">
        <f>VLOOKUP($E500,[1]Productos!A:P,2,FALSE)</f>
        <v>POKER</v>
      </c>
      <c r="H500" s="21" t="str">
        <f>VLOOKUP($E500,[1]Productos!A:P,3,FALSE)</f>
        <v>BEBIDAS</v>
      </c>
      <c r="I500" s="21" t="str">
        <f>VLOOKUP($E500,[1]Productos!A:P,4,FALSE)</f>
        <v>CERVEZAS</v>
      </c>
      <c r="K500" s="1">
        <v>3000</v>
      </c>
      <c r="L500" s="1">
        <v>3000</v>
      </c>
      <c r="M500" s="21">
        <v>5</v>
      </c>
      <c r="N500" s="21" t="e">
        <f>VLOOKUP(M500,[1]!tbl_empleados[#Data],4,0)&amp;" "&amp;VLOOKUP(M500,[1]!tbl_empleados[#Data],5,0)</f>
        <v>#REF!</v>
      </c>
      <c r="O500">
        <f t="shared" si="44"/>
        <v>2024</v>
      </c>
      <c r="P500" t="str">
        <f t="shared" si="45"/>
        <v>abril</v>
      </c>
    </row>
    <row r="501" spans="1:16" x14ac:dyDescent="0.3">
      <c r="A501" t="s">
        <v>306</v>
      </c>
      <c r="B501" s="21">
        <v>14</v>
      </c>
      <c r="C501" s="77">
        <v>45402</v>
      </c>
      <c r="D501" s="78">
        <v>4.8611111111111112E-3</v>
      </c>
      <c r="E501" s="21">
        <v>45</v>
      </c>
      <c r="F501">
        <v>2</v>
      </c>
      <c r="G501" t="str">
        <f>VLOOKUP($E501,[1]Productos!A:P,2,FALSE)</f>
        <v>POKER</v>
      </c>
      <c r="H501" s="21" t="str">
        <f>VLOOKUP($E501,[1]Productos!A:P,3,FALSE)</f>
        <v>BEBIDAS</v>
      </c>
      <c r="I501" s="21" t="str">
        <f>VLOOKUP($E501,[1]Productos!A:P,4,FALSE)</f>
        <v>CERVEZAS</v>
      </c>
      <c r="K501" s="1">
        <v>3000</v>
      </c>
      <c r="L501" s="1">
        <v>6000</v>
      </c>
      <c r="M501" s="21">
        <v>5</v>
      </c>
      <c r="N501" s="21" t="e">
        <f>VLOOKUP(M501,[1]!tbl_empleados[#Data],4,0)&amp;" "&amp;VLOOKUP(M501,[1]!tbl_empleados[#Data],5,0)</f>
        <v>#REF!</v>
      </c>
      <c r="O501">
        <f t="shared" si="44"/>
        <v>2024</v>
      </c>
      <c r="P501" t="str">
        <f t="shared" si="45"/>
        <v>abril</v>
      </c>
    </row>
    <row r="502" spans="1:16" x14ac:dyDescent="0.3">
      <c r="A502" t="s">
        <v>307</v>
      </c>
      <c r="B502" s="21">
        <v>5</v>
      </c>
      <c r="C502" s="77">
        <v>45402</v>
      </c>
      <c r="D502" s="78">
        <v>2.7777777777777776E-2</v>
      </c>
      <c r="E502" s="21">
        <v>39</v>
      </c>
      <c r="F502">
        <v>1</v>
      </c>
      <c r="G502" t="str">
        <f>VLOOKUP($E502,[1]Productos!A:P,2,FALSE)</f>
        <v>CORONITA</v>
      </c>
      <c r="H502" s="21" t="str">
        <f>VLOOKUP($E502,[1]Productos!A:P,3,FALSE)</f>
        <v>BEBIDAS</v>
      </c>
      <c r="I502" s="21" t="str">
        <f>VLOOKUP($E502,[1]Productos!A:P,4,FALSE)</f>
        <v>CERVEZAS</v>
      </c>
      <c r="K502" s="1">
        <v>4000</v>
      </c>
      <c r="L502" s="1">
        <v>4000</v>
      </c>
      <c r="M502" s="21">
        <v>5</v>
      </c>
      <c r="N502" s="21" t="e">
        <f>VLOOKUP(M502,[1]!tbl_empleados[#Data],4,0)&amp;" "&amp;VLOOKUP(M502,[1]!tbl_empleados[#Data],5,0)</f>
        <v>#REF!</v>
      </c>
      <c r="O502">
        <f>YEAR(C502)</f>
        <v>2024</v>
      </c>
      <c r="P502" t="str">
        <f>TEXT((C502),"mmmm")</f>
        <v>abril</v>
      </c>
    </row>
    <row r="503" spans="1:16" x14ac:dyDescent="0.3">
      <c r="A503" t="s">
        <v>308</v>
      </c>
      <c r="B503" s="21">
        <v>1</v>
      </c>
      <c r="C503" s="77">
        <v>45402</v>
      </c>
      <c r="D503" s="78">
        <v>8.3333333333333332E-3</v>
      </c>
      <c r="E503" s="21">
        <v>44</v>
      </c>
      <c r="F503">
        <v>1</v>
      </c>
      <c r="G503" t="str">
        <f>VLOOKUP($E503,[1]Productos!A:P,2,FALSE)</f>
        <v>HEINEKEN</v>
      </c>
      <c r="H503" s="21" t="str">
        <f>VLOOKUP($E503,[1]Productos!A:P,3,FALSE)</f>
        <v>BEBIDAS</v>
      </c>
      <c r="I503" s="21" t="str">
        <f>VLOOKUP($E503,[1]Productos!A:P,4,FALSE)</f>
        <v>CERVEZAS</v>
      </c>
      <c r="K503" s="1">
        <v>4000</v>
      </c>
      <c r="L503" s="1">
        <v>4000</v>
      </c>
      <c r="M503" s="21">
        <v>5</v>
      </c>
      <c r="N503" s="21" t="e">
        <f>VLOOKUP(M503,[1]!tbl_empleados[#Data],4,0)&amp;" "&amp;VLOOKUP(M503,[1]!tbl_empleados[#Data],5,0)</f>
        <v>#REF!</v>
      </c>
      <c r="O503">
        <f t="shared" ref="O503:O508" si="46">YEAR(C503)</f>
        <v>2024</v>
      </c>
      <c r="P503" t="str">
        <f t="shared" ref="P503:P508" si="47">TEXT((C503),"mmmm")</f>
        <v>abril</v>
      </c>
    </row>
    <row r="504" spans="1:16" x14ac:dyDescent="0.3">
      <c r="A504" t="s">
        <v>308</v>
      </c>
      <c r="B504" s="21">
        <v>1</v>
      </c>
      <c r="C504" s="77">
        <v>45402</v>
      </c>
      <c r="D504" s="78">
        <v>9.0277777777777787E-3</v>
      </c>
      <c r="E504" s="21">
        <v>39</v>
      </c>
      <c r="F504">
        <v>1</v>
      </c>
      <c r="G504" t="str">
        <f>VLOOKUP($E504,[1]Productos!A:P,2,FALSE)</f>
        <v>CORONITA</v>
      </c>
      <c r="H504" s="21" t="str">
        <f>VLOOKUP($E504,[1]Productos!A:P,3,FALSE)</f>
        <v>BEBIDAS</v>
      </c>
      <c r="I504" s="21" t="str">
        <f>VLOOKUP($E504,[1]Productos!A:P,4,FALSE)</f>
        <v>CERVEZAS</v>
      </c>
      <c r="K504" s="1">
        <v>4000</v>
      </c>
      <c r="L504" s="1">
        <v>4000</v>
      </c>
      <c r="M504" s="21">
        <v>5</v>
      </c>
      <c r="N504" s="21" t="e">
        <f>VLOOKUP(M504,[1]!tbl_empleados[#Data],4,0)&amp;" "&amp;VLOOKUP(M504,[1]!tbl_empleados[#Data],5,0)</f>
        <v>#REF!</v>
      </c>
      <c r="O504">
        <f t="shared" si="46"/>
        <v>2024</v>
      </c>
      <c r="P504" t="str">
        <f t="shared" si="47"/>
        <v>abril</v>
      </c>
    </row>
    <row r="505" spans="1:16" x14ac:dyDescent="0.3">
      <c r="A505" t="s">
        <v>308</v>
      </c>
      <c r="B505" s="21">
        <v>1</v>
      </c>
      <c r="C505" s="77">
        <v>45402</v>
      </c>
      <c r="D505" s="78">
        <v>1.5972222222222224E-2</v>
      </c>
      <c r="E505" s="21">
        <v>39</v>
      </c>
      <c r="F505">
        <v>1</v>
      </c>
      <c r="G505" t="str">
        <f>VLOOKUP($E505,[1]Productos!A:P,2,FALSE)</f>
        <v>CORONITA</v>
      </c>
      <c r="H505" s="21" t="str">
        <f>VLOOKUP($E505,[1]Productos!A:P,3,FALSE)</f>
        <v>BEBIDAS</v>
      </c>
      <c r="I505" s="21" t="str">
        <f>VLOOKUP($E505,[1]Productos!A:P,4,FALSE)</f>
        <v>CERVEZAS</v>
      </c>
      <c r="K505" s="1">
        <v>4000</v>
      </c>
      <c r="L505" s="1">
        <v>4000</v>
      </c>
      <c r="M505" s="21">
        <v>5</v>
      </c>
      <c r="N505" s="21" t="e">
        <f>VLOOKUP(M505,[1]!tbl_empleados[#Data],4,0)&amp;" "&amp;VLOOKUP(M505,[1]!tbl_empleados[#Data],5,0)</f>
        <v>#REF!</v>
      </c>
      <c r="O505">
        <f t="shared" si="46"/>
        <v>2024</v>
      </c>
      <c r="P505" t="str">
        <f t="shared" si="47"/>
        <v>abril</v>
      </c>
    </row>
    <row r="506" spans="1:16" x14ac:dyDescent="0.3">
      <c r="A506" t="s">
        <v>308</v>
      </c>
      <c r="B506" s="21">
        <v>1</v>
      </c>
      <c r="C506" s="77">
        <v>45402</v>
      </c>
      <c r="D506" s="78">
        <v>2.2222222222222223E-2</v>
      </c>
      <c r="E506" s="21">
        <v>39</v>
      </c>
      <c r="F506">
        <v>1</v>
      </c>
      <c r="G506" t="str">
        <f>VLOOKUP($E506,[1]Productos!A:P,2,FALSE)</f>
        <v>CORONITA</v>
      </c>
      <c r="H506" s="21" t="str">
        <f>VLOOKUP($E506,[1]Productos!A:P,3,FALSE)</f>
        <v>BEBIDAS</v>
      </c>
      <c r="I506" s="21" t="str">
        <f>VLOOKUP($E506,[1]Productos!A:P,4,FALSE)</f>
        <v>CERVEZAS</v>
      </c>
      <c r="K506" s="1">
        <v>4000</v>
      </c>
      <c r="L506" s="1">
        <v>4000</v>
      </c>
      <c r="M506" s="21">
        <v>5</v>
      </c>
      <c r="N506" s="21" t="e">
        <f>VLOOKUP(M506,[1]!tbl_empleados[#Data],4,0)&amp;" "&amp;VLOOKUP(M506,[1]!tbl_empleados[#Data],5,0)</f>
        <v>#REF!</v>
      </c>
      <c r="O506">
        <f t="shared" si="46"/>
        <v>2024</v>
      </c>
      <c r="P506" t="str">
        <f t="shared" si="47"/>
        <v>abril</v>
      </c>
    </row>
    <row r="507" spans="1:16" x14ac:dyDescent="0.3">
      <c r="A507" t="s">
        <v>308</v>
      </c>
      <c r="B507" s="21">
        <v>1</v>
      </c>
      <c r="C507" s="77">
        <v>45402</v>
      </c>
      <c r="D507" s="78">
        <v>2.2222222222222223E-2</v>
      </c>
      <c r="E507" s="21">
        <v>44</v>
      </c>
      <c r="F507">
        <v>1</v>
      </c>
      <c r="G507" t="str">
        <f>VLOOKUP($E507,[1]Productos!A:P,2,FALSE)</f>
        <v>HEINEKEN</v>
      </c>
      <c r="H507" s="21" t="str">
        <f>VLOOKUP($E507,[1]Productos!A:P,3,FALSE)</f>
        <v>BEBIDAS</v>
      </c>
      <c r="I507" s="21" t="str">
        <f>VLOOKUP($E507,[1]Productos!A:P,4,FALSE)</f>
        <v>CERVEZAS</v>
      </c>
      <c r="K507" s="1">
        <v>4000</v>
      </c>
      <c r="L507" s="1">
        <v>4000</v>
      </c>
      <c r="M507" s="21">
        <v>5</v>
      </c>
      <c r="N507" s="21" t="e">
        <f>VLOOKUP(M507,[1]!tbl_empleados[#Data],4,0)&amp;" "&amp;VLOOKUP(M507,[1]!tbl_empleados[#Data],5,0)</f>
        <v>#REF!</v>
      </c>
      <c r="O507">
        <f t="shared" si="46"/>
        <v>2024</v>
      </c>
      <c r="P507" t="str">
        <f t="shared" si="47"/>
        <v>abril</v>
      </c>
    </row>
    <row r="508" spans="1:16" x14ac:dyDescent="0.3">
      <c r="A508" t="s">
        <v>308</v>
      </c>
      <c r="B508" s="21">
        <v>1</v>
      </c>
      <c r="C508" s="77">
        <v>45402</v>
      </c>
      <c r="D508" s="78">
        <v>3.6805555555555557E-2</v>
      </c>
      <c r="E508" s="21">
        <v>44</v>
      </c>
      <c r="F508">
        <v>2</v>
      </c>
      <c r="G508" t="str">
        <f>VLOOKUP($E508,[1]Productos!A:P,2,FALSE)</f>
        <v>HEINEKEN</v>
      </c>
      <c r="H508" s="21" t="str">
        <f>VLOOKUP($E508,[1]Productos!A:P,3,FALSE)</f>
        <v>BEBIDAS</v>
      </c>
      <c r="I508" s="21" t="str">
        <f>VLOOKUP($E508,[1]Productos!A:P,4,FALSE)</f>
        <v>CERVEZAS</v>
      </c>
      <c r="K508" s="1">
        <v>4000</v>
      </c>
      <c r="L508" s="1">
        <v>8000</v>
      </c>
      <c r="M508" s="21">
        <v>5</v>
      </c>
      <c r="N508" s="21" t="e">
        <f>VLOOKUP(M508,[1]!tbl_empleados[#Data],4,0)&amp;" "&amp;VLOOKUP(M508,[1]!tbl_empleados[#Data],5,0)</f>
        <v>#REF!</v>
      </c>
      <c r="O508">
        <f t="shared" si="46"/>
        <v>2024</v>
      </c>
      <c r="P508" t="str">
        <f t="shared" si="47"/>
        <v>abril</v>
      </c>
    </row>
    <row r="509" spans="1:16" x14ac:dyDescent="0.3">
      <c r="A509" t="s">
        <v>309</v>
      </c>
      <c r="B509" s="21">
        <v>1</v>
      </c>
      <c r="C509" s="77">
        <v>45402</v>
      </c>
      <c r="D509" s="78">
        <v>6.6666666666666666E-2</v>
      </c>
      <c r="E509" s="21">
        <v>44</v>
      </c>
      <c r="F509">
        <v>1</v>
      </c>
      <c r="G509" t="str">
        <f>VLOOKUP($E509,[1]Productos!A:P,2,FALSE)</f>
        <v>HEINEKEN</v>
      </c>
      <c r="H509" s="21" t="str">
        <f>VLOOKUP($E509,[1]Productos!A:P,3,FALSE)</f>
        <v>BEBIDAS</v>
      </c>
      <c r="I509" s="21" t="str">
        <f>VLOOKUP($E509,[1]Productos!A:P,4,FALSE)</f>
        <v>CERVEZAS</v>
      </c>
      <c r="K509" s="1">
        <v>4000</v>
      </c>
      <c r="L509" s="1">
        <v>4000</v>
      </c>
      <c r="M509" s="21">
        <v>5</v>
      </c>
      <c r="N509" s="21" t="e">
        <f>VLOOKUP(M509,[1]!tbl_empleados[#Data],4,0)&amp;" "&amp;VLOOKUP(M509,[1]!tbl_empleados[#Data],5,0)</f>
        <v>#REF!</v>
      </c>
      <c r="O509">
        <f>YEAR(C509)</f>
        <v>2024</v>
      </c>
      <c r="P509" t="str">
        <f>TEXT((C509),"mmmm")</f>
        <v>abril</v>
      </c>
    </row>
    <row r="510" spans="1:16" x14ac:dyDescent="0.3">
      <c r="A510" t="s">
        <v>310</v>
      </c>
      <c r="B510" s="21">
        <v>17</v>
      </c>
      <c r="C510" s="77">
        <v>45401</v>
      </c>
      <c r="D510" s="78">
        <v>0.74861111111111101</v>
      </c>
      <c r="E510" s="21">
        <v>38</v>
      </c>
      <c r="F510">
        <v>1</v>
      </c>
      <c r="G510" t="str">
        <f>VLOOKUP($E510,[1]Productos!A:P,2,FALSE)</f>
        <v>COSTEÑITA</v>
      </c>
      <c r="H510" s="21" t="str">
        <f>VLOOKUP($E510,[1]Productos!A:P,3,FALSE)</f>
        <v>BEBIDAS</v>
      </c>
      <c r="I510" s="21" t="str">
        <f>VLOOKUP($E510,[1]Productos!A:P,4,FALSE)</f>
        <v>CERVEZAS</v>
      </c>
      <c r="K510" s="1">
        <v>3000</v>
      </c>
      <c r="L510" s="1">
        <v>3000</v>
      </c>
      <c r="M510" s="21">
        <v>5</v>
      </c>
      <c r="N510" s="21" t="e">
        <f>VLOOKUP(M510,[1]!tbl_empleados[#Data],4,0)&amp;" "&amp;VLOOKUP(M510,[1]!tbl_empleados[#Data],5,0)</f>
        <v>#REF!</v>
      </c>
      <c r="O510">
        <f t="shared" ref="O510:O572" si="48">YEAR(C510)</f>
        <v>2024</v>
      </c>
      <c r="P510" t="str">
        <f t="shared" ref="P510:P572" si="49">TEXT((C510),"mmmm")</f>
        <v>abril</v>
      </c>
    </row>
    <row r="511" spans="1:16" x14ac:dyDescent="0.3">
      <c r="A511" t="s">
        <v>310</v>
      </c>
      <c r="B511" s="21">
        <v>17</v>
      </c>
      <c r="C511" s="77">
        <v>45401</v>
      </c>
      <c r="D511" s="78">
        <v>0.74930555555555556</v>
      </c>
      <c r="E511" s="21">
        <v>38</v>
      </c>
      <c r="F511">
        <v>1</v>
      </c>
      <c r="G511" t="str">
        <f>VLOOKUP($E511,[1]Productos!A:P,2,FALSE)</f>
        <v>COSTEÑITA</v>
      </c>
      <c r="H511" s="21" t="str">
        <f>VLOOKUP($E511,[1]Productos!A:P,3,FALSE)</f>
        <v>BEBIDAS</v>
      </c>
      <c r="I511" s="21" t="str">
        <f>VLOOKUP($E511,[1]Productos!A:P,4,FALSE)</f>
        <v>CERVEZAS</v>
      </c>
      <c r="K511" s="1">
        <v>3000</v>
      </c>
      <c r="L511" s="1">
        <v>3000</v>
      </c>
      <c r="M511" s="21">
        <v>5</v>
      </c>
      <c r="N511" s="21" t="e">
        <f>VLOOKUP(M511,[1]!tbl_empleados[#Data],4,0)&amp;" "&amp;VLOOKUP(M511,[1]!tbl_empleados[#Data],5,0)</f>
        <v>#REF!</v>
      </c>
      <c r="O511">
        <f t="shared" si="48"/>
        <v>2024</v>
      </c>
      <c r="P511" t="str">
        <f t="shared" si="49"/>
        <v>abril</v>
      </c>
    </row>
    <row r="512" spans="1:16" x14ac:dyDescent="0.3">
      <c r="A512" t="s">
        <v>310</v>
      </c>
      <c r="B512" s="21">
        <v>17</v>
      </c>
      <c r="C512" s="77">
        <v>45401</v>
      </c>
      <c r="D512" s="78">
        <v>0.87152777777777779</v>
      </c>
      <c r="E512" s="21">
        <v>21</v>
      </c>
      <c r="F512">
        <v>1</v>
      </c>
      <c r="G512" t="str">
        <f>VLOOKUP($E512,[1]Productos!A:P,2,FALSE)</f>
        <v>NATURAL</v>
      </c>
      <c r="H512" s="21" t="str">
        <f>VLOOKUP($E512,[1]Productos!A:P,3,FALSE)</f>
        <v>BEBIDAS</v>
      </c>
      <c r="I512" s="21" t="str">
        <f>VLOOKUP($E512,[1]Productos!A:P,4,FALSE)</f>
        <v>LIMONADAS</v>
      </c>
      <c r="K512" s="1">
        <v>6000</v>
      </c>
      <c r="L512" s="1">
        <v>6000</v>
      </c>
      <c r="M512" s="21">
        <v>5</v>
      </c>
      <c r="N512" s="21" t="e">
        <f>VLOOKUP(M512,[1]!tbl_empleados[#Data],4,0)&amp;" "&amp;VLOOKUP(M512,[1]!tbl_empleados[#Data],5,0)</f>
        <v>#REF!</v>
      </c>
      <c r="O512">
        <f t="shared" si="48"/>
        <v>2024</v>
      </c>
      <c r="P512" t="str">
        <f t="shared" si="49"/>
        <v>abril</v>
      </c>
    </row>
    <row r="513" spans="1:16" x14ac:dyDescent="0.3">
      <c r="A513" t="s">
        <v>311</v>
      </c>
      <c r="B513" s="21">
        <v>20</v>
      </c>
      <c r="C513" s="77">
        <v>45401</v>
      </c>
      <c r="D513" s="78">
        <v>0.9770833333333333</v>
      </c>
      <c r="E513" s="21">
        <v>38</v>
      </c>
      <c r="F513">
        <v>2</v>
      </c>
      <c r="G513" t="str">
        <f>VLOOKUP($E513,[1]Productos!A:P,2,FALSE)</f>
        <v>COSTEÑITA</v>
      </c>
      <c r="H513" s="21" t="str">
        <f>VLOOKUP($E513,[1]Productos!A:P,3,FALSE)</f>
        <v>BEBIDAS</v>
      </c>
      <c r="I513" s="21" t="str">
        <f>VLOOKUP($E513,[1]Productos!A:P,4,FALSE)</f>
        <v>CERVEZAS</v>
      </c>
      <c r="K513" s="1">
        <v>3000</v>
      </c>
      <c r="L513" s="1">
        <v>6000</v>
      </c>
      <c r="M513" s="21">
        <v>5</v>
      </c>
      <c r="N513" s="21" t="e">
        <f>VLOOKUP(M513,[1]!tbl_empleados[#Data],4,0)&amp;" "&amp;VLOOKUP(M513,[1]!tbl_empleados[#Data],5,0)</f>
        <v>#REF!</v>
      </c>
      <c r="O513">
        <f t="shared" si="48"/>
        <v>2024</v>
      </c>
      <c r="P513" t="str">
        <f t="shared" si="49"/>
        <v>abril</v>
      </c>
    </row>
    <row r="514" spans="1:16" x14ac:dyDescent="0.3">
      <c r="A514" t="s">
        <v>311</v>
      </c>
      <c r="B514" s="21">
        <v>20</v>
      </c>
      <c r="C514" s="77">
        <v>45401</v>
      </c>
      <c r="D514" s="78">
        <v>0.9902777777777777</v>
      </c>
      <c r="E514" s="21">
        <v>38</v>
      </c>
      <c r="F514">
        <v>2</v>
      </c>
      <c r="G514" t="str">
        <f>VLOOKUP($E514,[1]Productos!A:P,2,FALSE)</f>
        <v>COSTEÑITA</v>
      </c>
      <c r="H514" s="21" t="str">
        <f>VLOOKUP($E514,[1]Productos!A:P,3,FALSE)</f>
        <v>BEBIDAS</v>
      </c>
      <c r="I514" s="21" t="str">
        <f>VLOOKUP($E514,[1]Productos!A:P,4,FALSE)</f>
        <v>CERVEZAS</v>
      </c>
      <c r="K514" s="1">
        <v>3000</v>
      </c>
      <c r="L514" s="1">
        <v>6000</v>
      </c>
      <c r="M514" s="21">
        <v>5</v>
      </c>
      <c r="N514" s="21" t="e">
        <f>VLOOKUP(M514,[1]!tbl_empleados[#Data],4,0)&amp;" "&amp;VLOOKUP(M514,[1]!tbl_empleados[#Data],5,0)</f>
        <v>#REF!</v>
      </c>
      <c r="O514">
        <f t="shared" si="48"/>
        <v>2024</v>
      </c>
      <c r="P514" t="str">
        <f t="shared" si="49"/>
        <v>abril</v>
      </c>
    </row>
    <row r="515" spans="1:16" x14ac:dyDescent="0.3">
      <c r="A515" t="s">
        <v>311</v>
      </c>
      <c r="B515" s="21">
        <v>20</v>
      </c>
      <c r="C515" s="77">
        <v>45401</v>
      </c>
      <c r="D515" s="78">
        <v>0.99583333333333324</v>
      </c>
      <c r="E515" s="21">
        <v>38</v>
      </c>
      <c r="F515">
        <v>2</v>
      </c>
      <c r="G515" t="str">
        <f>VLOOKUP($E515,[1]Productos!A:P,2,FALSE)</f>
        <v>COSTEÑITA</v>
      </c>
      <c r="H515" s="21" t="str">
        <f>VLOOKUP($E515,[1]Productos!A:P,3,FALSE)</f>
        <v>BEBIDAS</v>
      </c>
      <c r="I515" s="21" t="str">
        <f>VLOOKUP($E515,[1]Productos!A:P,4,FALSE)</f>
        <v>CERVEZAS</v>
      </c>
      <c r="K515" s="1">
        <v>3000</v>
      </c>
      <c r="L515" s="1">
        <v>6000</v>
      </c>
      <c r="M515" s="21">
        <v>5</v>
      </c>
      <c r="N515" s="21" t="e">
        <f>VLOOKUP(M515,[1]!tbl_empleados[#Data],4,0)&amp;" "&amp;VLOOKUP(M515,[1]!tbl_empleados[#Data],5,0)</f>
        <v>#REF!</v>
      </c>
      <c r="O515">
        <f t="shared" si="48"/>
        <v>2024</v>
      </c>
      <c r="P515" t="str">
        <f t="shared" si="49"/>
        <v>abril</v>
      </c>
    </row>
    <row r="516" spans="1:16" x14ac:dyDescent="0.3">
      <c r="A516" t="s">
        <v>312</v>
      </c>
      <c r="B516" s="21">
        <v>20</v>
      </c>
      <c r="C516" s="77">
        <v>45402</v>
      </c>
      <c r="D516" s="78">
        <v>0.85833333333333339</v>
      </c>
      <c r="E516" s="21">
        <v>38</v>
      </c>
      <c r="F516">
        <v>1</v>
      </c>
      <c r="G516" t="str">
        <f>VLOOKUP($E516,[1]Productos!A:P,2,FALSE)</f>
        <v>COSTEÑITA</v>
      </c>
      <c r="H516" s="21" t="str">
        <f>VLOOKUP($E516,[1]Productos!A:P,3,FALSE)</f>
        <v>BEBIDAS</v>
      </c>
      <c r="I516" s="21" t="str">
        <f>VLOOKUP($E516,[1]Productos!A:P,4,FALSE)</f>
        <v>CERVEZAS</v>
      </c>
      <c r="K516" s="1">
        <v>3000</v>
      </c>
      <c r="L516" s="1">
        <v>3000</v>
      </c>
      <c r="M516" s="21">
        <v>5</v>
      </c>
      <c r="N516" s="21" t="e">
        <f>VLOOKUP(M516,[1]!tbl_empleados[#Data],4,0)&amp;" "&amp;VLOOKUP(M516,[1]!tbl_empleados[#Data],5,0)</f>
        <v>#REF!</v>
      </c>
      <c r="O516">
        <f t="shared" si="48"/>
        <v>2024</v>
      </c>
      <c r="P516" t="str">
        <f t="shared" si="49"/>
        <v>abril</v>
      </c>
    </row>
    <row r="517" spans="1:16" x14ac:dyDescent="0.3">
      <c r="A517" t="s">
        <v>312</v>
      </c>
      <c r="B517" s="21">
        <v>20</v>
      </c>
      <c r="C517" s="77">
        <v>45402</v>
      </c>
      <c r="D517" s="78">
        <v>0.8618055555555556</v>
      </c>
      <c r="E517" s="21">
        <v>38</v>
      </c>
      <c r="F517">
        <v>1</v>
      </c>
      <c r="G517" t="str">
        <f>VLOOKUP($E517,[1]Productos!A:P,2,FALSE)</f>
        <v>COSTEÑITA</v>
      </c>
      <c r="H517" s="21" t="str">
        <f>VLOOKUP($E517,[1]Productos!A:P,3,FALSE)</f>
        <v>BEBIDAS</v>
      </c>
      <c r="I517" s="21" t="str">
        <f>VLOOKUP($E517,[1]Productos!A:P,4,FALSE)</f>
        <v>CERVEZAS</v>
      </c>
      <c r="K517" s="1">
        <v>3000</v>
      </c>
      <c r="L517" s="1">
        <v>3000</v>
      </c>
      <c r="M517" s="21">
        <v>5</v>
      </c>
      <c r="N517" s="21" t="e">
        <f>VLOOKUP(M517,[1]!tbl_empleados[#Data],4,0)&amp;" "&amp;VLOOKUP(M517,[1]!tbl_empleados[#Data],5,0)</f>
        <v>#REF!</v>
      </c>
      <c r="O517">
        <f t="shared" si="48"/>
        <v>2024</v>
      </c>
      <c r="P517" t="str">
        <f t="shared" si="49"/>
        <v>abril</v>
      </c>
    </row>
    <row r="518" spans="1:16" x14ac:dyDescent="0.3">
      <c r="A518" t="s">
        <v>313</v>
      </c>
      <c r="B518" s="21">
        <v>6</v>
      </c>
      <c r="C518" s="77">
        <v>45402</v>
      </c>
      <c r="D518" s="78">
        <v>0.88888888888888884</v>
      </c>
      <c r="E518" s="21">
        <v>15</v>
      </c>
      <c r="F518">
        <v>1</v>
      </c>
      <c r="G518" t="str">
        <f>VLOOKUP($E518,[1]Productos!A:P,2,FALSE)</f>
        <v>MARACUYÁ</v>
      </c>
      <c r="H518" s="21" t="str">
        <f>VLOOKUP($E518,[1]Productos!A:P,3,FALSE)</f>
        <v>BEBIDAS</v>
      </c>
      <c r="I518" s="21" t="str">
        <f>VLOOKUP($E518,[1]Productos!A:P,4,FALSE)</f>
        <v>SODAS SABORIZADAS</v>
      </c>
      <c r="K518" s="1">
        <v>12000</v>
      </c>
      <c r="L518" s="1">
        <v>12000</v>
      </c>
      <c r="M518" s="21">
        <v>5</v>
      </c>
      <c r="N518" s="21" t="e">
        <f>VLOOKUP(M518,[1]!tbl_empleados[#Data],4,0)&amp;" "&amp;VLOOKUP(M518,[1]!tbl_empleados[#Data],5,0)</f>
        <v>#REF!</v>
      </c>
      <c r="O518">
        <f t="shared" si="48"/>
        <v>2024</v>
      </c>
      <c r="P518" t="str">
        <f t="shared" si="49"/>
        <v>abril</v>
      </c>
    </row>
    <row r="519" spans="1:16" x14ac:dyDescent="0.3">
      <c r="A519" t="s">
        <v>313</v>
      </c>
      <c r="B519" s="21">
        <v>6</v>
      </c>
      <c r="C519" s="77">
        <v>45402</v>
      </c>
      <c r="D519" s="78">
        <v>0.88888888888888884</v>
      </c>
      <c r="E519" s="21">
        <v>42</v>
      </c>
      <c r="F519">
        <v>1</v>
      </c>
      <c r="G519" t="str">
        <f>VLOOKUP($E519,[1]Productos!A:P,2,FALSE)</f>
        <v>CLUB COLOMBIA</v>
      </c>
      <c r="H519" s="21" t="str">
        <f>VLOOKUP($E519,[1]Productos!A:P,3,FALSE)</f>
        <v>BEBIDAS</v>
      </c>
      <c r="I519" s="21" t="str">
        <f>VLOOKUP($E519,[1]Productos!A:P,4,FALSE)</f>
        <v>CERVEZAS</v>
      </c>
      <c r="K519" s="1">
        <v>5000</v>
      </c>
      <c r="L519" s="1">
        <v>5000</v>
      </c>
      <c r="M519" s="21">
        <v>5</v>
      </c>
      <c r="N519" s="21" t="e">
        <f>VLOOKUP(M519,[1]!tbl_empleados[#Data],4,0)&amp;" "&amp;VLOOKUP(M519,[1]!tbl_empleados[#Data],5,0)</f>
        <v>#REF!</v>
      </c>
      <c r="O519">
        <f t="shared" si="48"/>
        <v>2024</v>
      </c>
      <c r="P519" t="str">
        <f t="shared" si="49"/>
        <v>abril</v>
      </c>
    </row>
    <row r="520" spans="1:16" x14ac:dyDescent="0.3">
      <c r="A520" t="s">
        <v>313</v>
      </c>
      <c r="B520" s="21">
        <v>6</v>
      </c>
      <c r="C520" s="77">
        <v>45402</v>
      </c>
      <c r="D520" s="78">
        <v>0.90625</v>
      </c>
      <c r="E520" s="21">
        <v>42</v>
      </c>
      <c r="F520">
        <v>1</v>
      </c>
      <c r="G520" t="str">
        <f>VLOOKUP($E520,[1]Productos!A:P,2,FALSE)</f>
        <v>CLUB COLOMBIA</v>
      </c>
      <c r="H520" s="21" t="str">
        <f>VLOOKUP($E520,[1]Productos!A:P,3,FALSE)</f>
        <v>BEBIDAS</v>
      </c>
      <c r="I520" s="21" t="str">
        <f>VLOOKUP($E520,[1]Productos!A:P,4,FALSE)</f>
        <v>CERVEZAS</v>
      </c>
      <c r="K520" s="1">
        <v>5000</v>
      </c>
      <c r="L520" s="1">
        <v>5000</v>
      </c>
      <c r="M520" s="21">
        <v>5</v>
      </c>
      <c r="N520" s="21" t="e">
        <f>VLOOKUP(M520,[1]!tbl_empleados[#Data],4,0)&amp;" "&amp;VLOOKUP(M520,[1]!tbl_empleados[#Data],5,0)</f>
        <v>#REF!</v>
      </c>
      <c r="O520">
        <f t="shared" si="48"/>
        <v>2024</v>
      </c>
      <c r="P520" t="str">
        <f t="shared" si="49"/>
        <v>abril</v>
      </c>
    </row>
    <row r="521" spans="1:16" x14ac:dyDescent="0.3">
      <c r="A521" t="s">
        <v>314</v>
      </c>
      <c r="B521" s="21">
        <v>2</v>
      </c>
      <c r="C521" s="77">
        <v>45402</v>
      </c>
      <c r="D521" s="78">
        <v>0.85486111111111107</v>
      </c>
      <c r="E521" s="21">
        <v>18</v>
      </c>
      <c r="F521">
        <v>1</v>
      </c>
      <c r="G521" t="str">
        <f>VLOOKUP($E521,[1]Productos!A:P,2,FALSE)</f>
        <v>COROZO</v>
      </c>
      <c r="H521" s="21" t="str">
        <f>VLOOKUP($E521,[1]Productos!A:P,3,FALSE)</f>
        <v>BEBIDAS</v>
      </c>
      <c r="I521" s="21" t="str">
        <f>VLOOKUP($E521,[1]Productos!A:P,4,FALSE)</f>
        <v>SODAS SABORIZADAS</v>
      </c>
      <c r="K521" s="1">
        <v>12000</v>
      </c>
      <c r="L521" s="1">
        <v>12000</v>
      </c>
      <c r="M521" s="21">
        <v>5</v>
      </c>
      <c r="N521" s="21" t="e">
        <f>VLOOKUP(M521,[1]!tbl_empleados[#Data],4,0)&amp;" "&amp;VLOOKUP(M521,[1]!tbl_empleados[#Data],5,0)</f>
        <v>#REF!</v>
      </c>
      <c r="O521">
        <f t="shared" si="48"/>
        <v>2024</v>
      </c>
      <c r="P521" t="str">
        <f t="shared" si="49"/>
        <v>abril</v>
      </c>
    </row>
    <row r="522" spans="1:16" x14ac:dyDescent="0.3">
      <c r="A522" t="s">
        <v>314</v>
      </c>
      <c r="B522" s="21">
        <v>2</v>
      </c>
      <c r="C522" s="77">
        <v>45402</v>
      </c>
      <c r="D522" s="78">
        <v>0.85486111111111107</v>
      </c>
      <c r="E522" s="21">
        <v>47</v>
      </c>
      <c r="F522">
        <v>1</v>
      </c>
      <c r="G522" t="str">
        <f>VLOOKUP($E522,[1]Productos!A:P,2,FALSE)</f>
        <v>MICHELADA</v>
      </c>
      <c r="H522" s="21" t="str">
        <f>VLOOKUP($E522,[1]Productos!A:P,3,FALSE)</f>
        <v>BEBIDAS</v>
      </c>
      <c r="I522" s="21" t="str">
        <f>VLOOKUP($E522,[1]Productos!A:P,4,FALSE)</f>
        <v>CERVEZAS</v>
      </c>
      <c r="K522" s="1">
        <v>2000</v>
      </c>
      <c r="L522" s="1">
        <v>2000</v>
      </c>
      <c r="M522" s="21">
        <v>5</v>
      </c>
      <c r="N522" s="21" t="e">
        <f>VLOOKUP(M522,[1]!tbl_empleados[#Data],4,0)&amp;" "&amp;VLOOKUP(M522,[1]!tbl_empleados[#Data],5,0)</f>
        <v>#REF!</v>
      </c>
      <c r="O522">
        <f t="shared" si="48"/>
        <v>2024</v>
      </c>
      <c r="P522" t="str">
        <f t="shared" si="49"/>
        <v>abril</v>
      </c>
    </row>
    <row r="523" spans="1:16" x14ac:dyDescent="0.3">
      <c r="A523" t="s">
        <v>314</v>
      </c>
      <c r="B523" s="21">
        <v>2</v>
      </c>
      <c r="C523" s="77">
        <v>45402</v>
      </c>
      <c r="D523" s="78">
        <v>0.88750000000000007</v>
      </c>
      <c r="E523" s="21">
        <v>47</v>
      </c>
      <c r="F523">
        <v>1</v>
      </c>
      <c r="G523" t="str">
        <f>VLOOKUP($E523,[1]Productos!A:P,2,FALSE)</f>
        <v>MICHELADA</v>
      </c>
      <c r="H523" s="21" t="str">
        <f>VLOOKUP($E523,[1]Productos!A:P,3,FALSE)</f>
        <v>BEBIDAS</v>
      </c>
      <c r="I523" s="21" t="str">
        <f>VLOOKUP($E523,[1]Productos!A:P,4,FALSE)</f>
        <v>CERVEZAS</v>
      </c>
      <c r="K523" s="1">
        <v>2000</v>
      </c>
      <c r="L523" s="1">
        <v>2000</v>
      </c>
      <c r="M523" s="21">
        <v>5</v>
      </c>
      <c r="N523" s="21" t="e">
        <f>VLOOKUP(M523,[1]!tbl_empleados[#Data],4,0)&amp;" "&amp;VLOOKUP(M523,[1]!tbl_empleados[#Data],5,0)</f>
        <v>#REF!</v>
      </c>
      <c r="O523">
        <f t="shared" si="48"/>
        <v>2024</v>
      </c>
      <c r="P523" t="str">
        <f t="shared" si="49"/>
        <v>abril</v>
      </c>
    </row>
    <row r="524" spans="1:16" x14ac:dyDescent="0.3">
      <c r="A524" t="s">
        <v>314</v>
      </c>
      <c r="B524" s="21">
        <v>2</v>
      </c>
      <c r="C524" s="77">
        <v>45402</v>
      </c>
      <c r="D524" s="78">
        <v>0.89861111111111114</v>
      </c>
      <c r="E524" s="21">
        <v>38</v>
      </c>
      <c r="F524">
        <v>1</v>
      </c>
      <c r="G524" t="str">
        <f>VLOOKUP($E524,[1]Productos!A:P,2,FALSE)</f>
        <v>COSTEÑITA</v>
      </c>
      <c r="H524" s="21" t="str">
        <f>VLOOKUP($E524,[1]Productos!A:P,3,FALSE)</f>
        <v>BEBIDAS</v>
      </c>
      <c r="I524" s="21" t="str">
        <f>VLOOKUP($E524,[1]Productos!A:P,4,FALSE)</f>
        <v>CERVEZAS</v>
      </c>
      <c r="K524" s="1">
        <v>3000</v>
      </c>
      <c r="L524" s="1">
        <v>3000</v>
      </c>
      <c r="M524" s="21">
        <v>5</v>
      </c>
      <c r="N524" s="21" t="e">
        <f>VLOOKUP(M524,[1]!tbl_empleados[#Data],4,0)&amp;" "&amp;VLOOKUP(M524,[1]!tbl_empleados[#Data],5,0)</f>
        <v>#REF!</v>
      </c>
      <c r="O524">
        <f t="shared" si="48"/>
        <v>2024</v>
      </c>
      <c r="P524" t="str">
        <f t="shared" si="49"/>
        <v>abril</v>
      </c>
    </row>
    <row r="525" spans="1:16" x14ac:dyDescent="0.3">
      <c r="A525" t="s">
        <v>314</v>
      </c>
      <c r="B525" s="21">
        <v>2</v>
      </c>
      <c r="C525" s="77">
        <v>45402</v>
      </c>
      <c r="D525" s="78">
        <v>0.89861111111111114</v>
      </c>
      <c r="E525" s="21">
        <v>38</v>
      </c>
      <c r="F525">
        <v>1</v>
      </c>
      <c r="G525" t="str">
        <f>VLOOKUP($E525,[1]Productos!A:P,2,FALSE)</f>
        <v>COSTEÑITA</v>
      </c>
      <c r="H525" s="21" t="str">
        <f>VLOOKUP($E525,[1]Productos!A:P,3,FALSE)</f>
        <v>BEBIDAS</v>
      </c>
      <c r="I525" s="21" t="str">
        <f>VLOOKUP($E525,[1]Productos!A:P,4,FALSE)</f>
        <v>CERVEZAS</v>
      </c>
      <c r="K525" s="1">
        <v>3000</v>
      </c>
      <c r="L525" s="1">
        <v>3000</v>
      </c>
      <c r="M525" s="21">
        <v>5</v>
      </c>
      <c r="N525" s="21" t="e">
        <f>VLOOKUP(M525,[1]!tbl_empleados[#Data],4,0)&amp;" "&amp;VLOOKUP(M525,[1]!tbl_empleados[#Data],5,0)</f>
        <v>#REF!</v>
      </c>
      <c r="O525">
        <f t="shared" si="48"/>
        <v>2024</v>
      </c>
      <c r="P525" t="str">
        <f t="shared" si="49"/>
        <v>abril</v>
      </c>
    </row>
    <row r="526" spans="1:16" x14ac:dyDescent="0.3">
      <c r="A526" t="s">
        <v>314</v>
      </c>
      <c r="B526" s="21">
        <v>2</v>
      </c>
      <c r="C526" s="77">
        <v>45402</v>
      </c>
      <c r="D526" s="78">
        <v>0.89861111111111114</v>
      </c>
      <c r="E526" s="21">
        <v>38</v>
      </c>
      <c r="F526">
        <v>1</v>
      </c>
      <c r="G526" t="str">
        <f>VLOOKUP($E526,[1]Productos!A:P,2,FALSE)</f>
        <v>COSTEÑITA</v>
      </c>
      <c r="H526" s="21" t="str">
        <f>VLOOKUP($E526,[1]Productos!A:P,3,FALSE)</f>
        <v>BEBIDAS</v>
      </c>
      <c r="I526" s="21" t="str">
        <f>VLOOKUP($E526,[1]Productos!A:P,4,FALSE)</f>
        <v>CERVEZAS</v>
      </c>
      <c r="K526" s="1">
        <v>3000</v>
      </c>
      <c r="L526" s="1">
        <v>3000</v>
      </c>
      <c r="M526" s="21">
        <v>5</v>
      </c>
      <c r="N526" s="21" t="e">
        <f>VLOOKUP(M526,[1]!tbl_empleados[#Data],4,0)&amp;" "&amp;VLOOKUP(M526,[1]!tbl_empleados[#Data],5,0)</f>
        <v>#REF!</v>
      </c>
      <c r="O526">
        <f t="shared" si="48"/>
        <v>2024</v>
      </c>
      <c r="P526" t="str">
        <f t="shared" si="49"/>
        <v>abril</v>
      </c>
    </row>
    <row r="527" spans="1:16" x14ac:dyDescent="0.3">
      <c r="A527" t="s">
        <v>314</v>
      </c>
      <c r="B527" s="21">
        <v>2</v>
      </c>
      <c r="C527" s="77">
        <v>45402</v>
      </c>
      <c r="D527" s="78">
        <v>0.89861111111111114</v>
      </c>
      <c r="E527" s="21">
        <v>38</v>
      </c>
      <c r="F527">
        <v>1</v>
      </c>
      <c r="G527" t="str">
        <f>VLOOKUP($E527,[1]Productos!A:P,2,FALSE)</f>
        <v>COSTEÑITA</v>
      </c>
      <c r="H527" s="21" t="str">
        <f>VLOOKUP($E527,[1]Productos!A:P,3,FALSE)</f>
        <v>BEBIDAS</v>
      </c>
      <c r="I527" s="21" t="str">
        <f>VLOOKUP($E527,[1]Productos!A:P,4,FALSE)</f>
        <v>CERVEZAS</v>
      </c>
      <c r="K527" s="1">
        <v>3000</v>
      </c>
      <c r="L527" s="1">
        <v>3000</v>
      </c>
      <c r="M527" s="21">
        <v>5</v>
      </c>
      <c r="N527" s="21" t="e">
        <f>VLOOKUP(M527,[1]!tbl_empleados[#Data],4,0)&amp;" "&amp;VLOOKUP(M527,[1]!tbl_empleados[#Data],5,0)</f>
        <v>#REF!</v>
      </c>
      <c r="O527">
        <f t="shared" si="48"/>
        <v>2024</v>
      </c>
      <c r="P527" t="str">
        <f t="shared" si="49"/>
        <v>abril</v>
      </c>
    </row>
    <row r="528" spans="1:16" x14ac:dyDescent="0.3">
      <c r="A528" t="s">
        <v>314</v>
      </c>
      <c r="B528" s="21">
        <v>2</v>
      </c>
      <c r="C528" s="77">
        <v>45402</v>
      </c>
      <c r="D528" s="78">
        <v>0.89861111111111114</v>
      </c>
      <c r="E528" s="21">
        <v>38</v>
      </c>
      <c r="F528">
        <v>1</v>
      </c>
      <c r="G528" t="str">
        <f>VLOOKUP($E528,[1]Productos!A:P,2,FALSE)</f>
        <v>COSTEÑITA</v>
      </c>
      <c r="H528" s="21" t="str">
        <f>VLOOKUP($E528,[1]Productos!A:P,3,FALSE)</f>
        <v>BEBIDAS</v>
      </c>
      <c r="I528" s="21" t="str">
        <f>VLOOKUP($E528,[1]Productos!A:P,4,FALSE)</f>
        <v>CERVEZAS</v>
      </c>
      <c r="K528" s="1">
        <v>3000</v>
      </c>
      <c r="L528" s="1">
        <v>3000</v>
      </c>
      <c r="M528" s="21">
        <v>5</v>
      </c>
      <c r="N528" s="21" t="e">
        <f>VLOOKUP(M528,[1]!tbl_empleados[#Data],4,0)&amp;" "&amp;VLOOKUP(M528,[1]!tbl_empleados[#Data],5,0)</f>
        <v>#REF!</v>
      </c>
      <c r="O528">
        <f t="shared" si="48"/>
        <v>2024</v>
      </c>
      <c r="P528" t="str">
        <f t="shared" si="49"/>
        <v>abril</v>
      </c>
    </row>
    <row r="529" spans="1:16" x14ac:dyDescent="0.3">
      <c r="A529" t="s">
        <v>314</v>
      </c>
      <c r="B529" s="21">
        <v>2</v>
      </c>
      <c r="C529" s="77">
        <v>45402</v>
      </c>
      <c r="D529" s="78">
        <v>0.90694444444444444</v>
      </c>
      <c r="E529" s="21">
        <v>38</v>
      </c>
      <c r="F529">
        <v>1</v>
      </c>
      <c r="G529" t="str">
        <f>VLOOKUP($E529,[1]Productos!A:P,2,FALSE)</f>
        <v>COSTEÑITA</v>
      </c>
      <c r="H529" s="21" t="str">
        <f>VLOOKUP($E529,[1]Productos!A:P,3,FALSE)</f>
        <v>BEBIDAS</v>
      </c>
      <c r="I529" s="21" t="str">
        <f>VLOOKUP($E529,[1]Productos!A:P,4,FALSE)</f>
        <v>CERVEZAS</v>
      </c>
      <c r="K529" s="1">
        <v>3000</v>
      </c>
      <c r="L529" s="1">
        <v>3000</v>
      </c>
      <c r="M529" s="21">
        <v>5</v>
      </c>
      <c r="N529" s="21" t="e">
        <f>VLOOKUP(M529,[1]!tbl_empleados[#Data],4,0)&amp;" "&amp;VLOOKUP(M529,[1]!tbl_empleados[#Data],5,0)</f>
        <v>#REF!</v>
      </c>
      <c r="O529">
        <f t="shared" si="48"/>
        <v>2024</v>
      </c>
      <c r="P529" t="str">
        <f t="shared" si="49"/>
        <v>abril</v>
      </c>
    </row>
    <row r="530" spans="1:16" x14ac:dyDescent="0.3">
      <c r="A530" t="s">
        <v>315</v>
      </c>
      <c r="B530" s="21">
        <v>5</v>
      </c>
      <c r="C530" s="77">
        <v>45402</v>
      </c>
      <c r="D530" s="78">
        <v>0.80347222222222225</v>
      </c>
      <c r="E530" s="21">
        <v>44</v>
      </c>
      <c r="F530">
        <v>2</v>
      </c>
      <c r="G530" t="str">
        <f>VLOOKUP($E530,[1]Productos!A:P,2,FALSE)</f>
        <v>HEINEKEN</v>
      </c>
      <c r="H530" s="21" t="str">
        <f>VLOOKUP($E530,[1]Productos!A:P,3,FALSE)</f>
        <v>BEBIDAS</v>
      </c>
      <c r="I530" s="21" t="str">
        <f>VLOOKUP($E530,[1]Productos!A:P,4,FALSE)</f>
        <v>CERVEZAS</v>
      </c>
      <c r="K530" s="1">
        <v>4000</v>
      </c>
      <c r="L530" s="1">
        <v>8000</v>
      </c>
      <c r="M530" s="21">
        <v>5</v>
      </c>
      <c r="N530" s="21" t="e">
        <f>VLOOKUP(M530,[1]!tbl_empleados[#Data],4,0)&amp;" "&amp;VLOOKUP(M530,[1]!tbl_empleados[#Data],5,0)</f>
        <v>#REF!</v>
      </c>
      <c r="O530">
        <f t="shared" si="48"/>
        <v>2024</v>
      </c>
      <c r="P530" t="str">
        <f t="shared" si="49"/>
        <v>abril</v>
      </c>
    </row>
    <row r="531" spans="1:16" x14ac:dyDescent="0.3">
      <c r="A531" t="s">
        <v>315</v>
      </c>
      <c r="B531" s="21">
        <v>5</v>
      </c>
      <c r="C531" s="77">
        <v>45402</v>
      </c>
      <c r="D531" s="78">
        <v>0.80833333333333324</v>
      </c>
      <c r="E531" s="21">
        <v>44</v>
      </c>
      <c r="F531">
        <v>1</v>
      </c>
      <c r="G531" t="str">
        <f>VLOOKUP($E531,[1]Productos!A:P,2,FALSE)</f>
        <v>HEINEKEN</v>
      </c>
      <c r="H531" s="21" t="str">
        <f>VLOOKUP($E531,[1]Productos!A:P,3,FALSE)</f>
        <v>BEBIDAS</v>
      </c>
      <c r="I531" s="21" t="str">
        <f>VLOOKUP($E531,[1]Productos!A:P,4,FALSE)</f>
        <v>CERVEZAS</v>
      </c>
      <c r="K531" s="1">
        <v>4000</v>
      </c>
      <c r="L531" s="1">
        <v>4000</v>
      </c>
      <c r="M531" s="21">
        <v>5</v>
      </c>
      <c r="N531" s="21" t="e">
        <f>VLOOKUP(M531,[1]!tbl_empleados[#Data],4,0)&amp;" "&amp;VLOOKUP(M531,[1]!tbl_empleados[#Data],5,0)</f>
        <v>#REF!</v>
      </c>
      <c r="O531">
        <f t="shared" si="48"/>
        <v>2024</v>
      </c>
      <c r="P531" t="str">
        <f t="shared" si="49"/>
        <v>abril</v>
      </c>
    </row>
    <row r="532" spans="1:16" x14ac:dyDescent="0.3">
      <c r="A532" t="s">
        <v>315</v>
      </c>
      <c r="B532" s="21">
        <v>5</v>
      </c>
      <c r="C532" s="77">
        <v>45402</v>
      </c>
      <c r="D532" s="78">
        <v>0.80833333333333324</v>
      </c>
      <c r="E532" s="21">
        <v>41</v>
      </c>
      <c r="F532">
        <v>1</v>
      </c>
      <c r="G532" t="str">
        <f>VLOOKUP($E532,[1]Productos!A:P,2,FALSE)</f>
        <v>AGUILA LIGHT</v>
      </c>
      <c r="H532" s="21" t="str">
        <f>VLOOKUP($E532,[1]Productos!A:P,3,FALSE)</f>
        <v>BEBIDAS</v>
      </c>
      <c r="I532" s="21" t="str">
        <f>VLOOKUP($E532,[1]Productos!A:P,4,FALSE)</f>
        <v>CERVEZAS</v>
      </c>
      <c r="K532" s="1">
        <v>3500</v>
      </c>
      <c r="L532" s="1">
        <v>3500</v>
      </c>
      <c r="M532" s="21">
        <v>5</v>
      </c>
      <c r="N532" s="21" t="e">
        <f>VLOOKUP(M532,[1]!tbl_empleados[#Data],4,0)&amp;" "&amp;VLOOKUP(M532,[1]!tbl_empleados[#Data],5,0)</f>
        <v>#REF!</v>
      </c>
      <c r="O532">
        <f t="shared" si="48"/>
        <v>2024</v>
      </c>
      <c r="P532" t="str">
        <f t="shared" si="49"/>
        <v>abril</v>
      </c>
    </row>
    <row r="533" spans="1:16" x14ac:dyDescent="0.3">
      <c r="A533" t="s">
        <v>315</v>
      </c>
      <c r="B533" s="21">
        <v>5</v>
      </c>
      <c r="C533" s="77">
        <v>45402</v>
      </c>
      <c r="D533" s="78">
        <v>0.80833333333333324</v>
      </c>
      <c r="E533" s="21">
        <v>47</v>
      </c>
      <c r="F533">
        <v>1</v>
      </c>
      <c r="G533" t="str">
        <f>VLOOKUP($E533,[1]Productos!A:P,2,FALSE)</f>
        <v>MICHELADA</v>
      </c>
      <c r="H533" s="21" t="str">
        <f>VLOOKUP($E533,[1]Productos!A:P,3,FALSE)</f>
        <v>BEBIDAS</v>
      </c>
      <c r="I533" s="21" t="str">
        <f>VLOOKUP($E533,[1]Productos!A:P,4,FALSE)</f>
        <v>CERVEZAS</v>
      </c>
      <c r="K533" s="1">
        <v>2000</v>
      </c>
      <c r="L533" s="1">
        <v>2000</v>
      </c>
      <c r="M533" s="21">
        <v>5</v>
      </c>
      <c r="N533" s="21" t="e">
        <f>VLOOKUP(M533,[1]!tbl_empleados[#Data],4,0)&amp;" "&amp;VLOOKUP(M533,[1]!tbl_empleados[#Data],5,0)</f>
        <v>#REF!</v>
      </c>
      <c r="O533">
        <f t="shared" si="48"/>
        <v>2024</v>
      </c>
      <c r="P533" t="str">
        <f t="shared" si="49"/>
        <v>abril</v>
      </c>
    </row>
    <row r="534" spans="1:16" x14ac:dyDescent="0.3">
      <c r="A534" t="s">
        <v>315</v>
      </c>
      <c r="B534" s="21">
        <v>5</v>
      </c>
      <c r="C534" s="77">
        <v>45402</v>
      </c>
      <c r="D534" s="78">
        <v>0.81874999999999998</v>
      </c>
      <c r="E534" s="21">
        <v>15</v>
      </c>
      <c r="F534">
        <v>1</v>
      </c>
      <c r="G534" t="str">
        <f>VLOOKUP($E534,[1]Productos!A:P,2,FALSE)</f>
        <v>MARACUYÁ</v>
      </c>
      <c r="H534" s="21" t="str">
        <f>VLOOKUP($E534,[1]Productos!A:P,3,FALSE)</f>
        <v>BEBIDAS</v>
      </c>
      <c r="I534" s="21" t="str">
        <f>VLOOKUP($E534,[1]Productos!A:P,4,FALSE)</f>
        <v>SODAS SABORIZADAS</v>
      </c>
      <c r="K534" s="1">
        <v>12000</v>
      </c>
      <c r="L534" s="1">
        <v>12000</v>
      </c>
      <c r="M534" s="21">
        <v>5</v>
      </c>
      <c r="N534" s="21" t="e">
        <f>VLOOKUP(M534,[1]!tbl_empleados[#Data],4,0)&amp;" "&amp;VLOOKUP(M534,[1]!tbl_empleados[#Data],5,0)</f>
        <v>#REF!</v>
      </c>
      <c r="O534">
        <f t="shared" si="48"/>
        <v>2024</v>
      </c>
      <c r="P534" t="str">
        <f t="shared" si="49"/>
        <v>abril</v>
      </c>
    </row>
    <row r="535" spans="1:16" x14ac:dyDescent="0.3">
      <c r="A535" t="s">
        <v>315</v>
      </c>
      <c r="B535" s="21">
        <v>5</v>
      </c>
      <c r="C535" s="77">
        <v>45402</v>
      </c>
      <c r="D535" s="78">
        <v>0.8256944444444444</v>
      </c>
      <c r="E535" s="21">
        <v>44</v>
      </c>
      <c r="F535">
        <v>1</v>
      </c>
      <c r="G535" t="str">
        <f>VLOOKUP($E535,[1]Productos!A:P,2,FALSE)</f>
        <v>HEINEKEN</v>
      </c>
      <c r="H535" s="21" t="str">
        <f>VLOOKUP($E535,[1]Productos!A:P,3,FALSE)</f>
        <v>BEBIDAS</v>
      </c>
      <c r="I535" s="21" t="str">
        <f>VLOOKUP($E535,[1]Productos!A:P,4,FALSE)</f>
        <v>CERVEZAS</v>
      </c>
      <c r="K535" s="1">
        <v>4000</v>
      </c>
      <c r="L535" s="1">
        <v>4000</v>
      </c>
      <c r="M535" s="21">
        <v>5</v>
      </c>
      <c r="N535" s="21" t="e">
        <f>VLOOKUP(M535,[1]!tbl_empleados[#Data],4,0)&amp;" "&amp;VLOOKUP(M535,[1]!tbl_empleados[#Data],5,0)</f>
        <v>#REF!</v>
      </c>
      <c r="O535">
        <f t="shared" si="48"/>
        <v>2024</v>
      </c>
      <c r="P535" t="str">
        <f t="shared" si="49"/>
        <v>abril</v>
      </c>
    </row>
    <row r="536" spans="1:16" x14ac:dyDescent="0.3">
      <c r="A536" t="s">
        <v>315</v>
      </c>
      <c r="B536" s="21">
        <v>5</v>
      </c>
      <c r="C536" s="77">
        <v>45402</v>
      </c>
      <c r="D536" s="78">
        <v>0.84027777777777779</v>
      </c>
      <c r="E536" s="21">
        <v>44</v>
      </c>
      <c r="F536">
        <v>1</v>
      </c>
      <c r="G536" t="str">
        <f>VLOOKUP($E536,[1]Productos!A:P,2,FALSE)</f>
        <v>HEINEKEN</v>
      </c>
      <c r="H536" s="21" t="str">
        <f>VLOOKUP($E536,[1]Productos!A:P,3,FALSE)</f>
        <v>BEBIDAS</v>
      </c>
      <c r="I536" s="21" t="str">
        <f>VLOOKUP($E536,[1]Productos!A:P,4,FALSE)</f>
        <v>CERVEZAS</v>
      </c>
      <c r="K536" s="1">
        <v>4000</v>
      </c>
      <c r="L536" s="1">
        <v>4000</v>
      </c>
      <c r="M536" s="21">
        <v>5</v>
      </c>
      <c r="N536" s="21" t="e">
        <f>VLOOKUP(M536,[1]!tbl_empleados[#Data],4,0)&amp;" "&amp;VLOOKUP(M536,[1]!tbl_empleados[#Data],5,0)</f>
        <v>#REF!</v>
      </c>
      <c r="O536">
        <f t="shared" si="48"/>
        <v>2024</v>
      </c>
      <c r="P536" t="str">
        <f t="shared" si="49"/>
        <v>abril</v>
      </c>
    </row>
    <row r="537" spans="1:16" x14ac:dyDescent="0.3">
      <c r="A537" t="s">
        <v>315</v>
      </c>
      <c r="B537" s="21">
        <v>5</v>
      </c>
      <c r="C537" s="77">
        <v>45402</v>
      </c>
      <c r="D537" s="78">
        <v>0.84027777777777779</v>
      </c>
      <c r="E537" s="21">
        <v>41</v>
      </c>
      <c r="F537">
        <v>1</v>
      </c>
      <c r="G537" t="str">
        <f>VLOOKUP($E537,[1]Productos!A:P,2,FALSE)</f>
        <v>AGUILA LIGHT</v>
      </c>
      <c r="H537" s="21" t="str">
        <f>VLOOKUP($E537,[1]Productos!A:P,3,FALSE)</f>
        <v>BEBIDAS</v>
      </c>
      <c r="I537" s="21" t="str">
        <f>VLOOKUP($E537,[1]Productos!A:P,4,FALSE)</f>
        <v>CERVEZAS</v>
      </c>
      <c r="K537" s="1">
        <v>3500</v>
      </c>
      <c r="L537" s="1">
        <v>3500</v>
      </c>
      <c r="M537" s="21">
        <v>5</v>
      </c>
      <c r="N537" s="21" t="e">
        <f>VLOOKUP(M537,[1]!tbl_empleados[#Data],4,0)&amp;" "&amp;VLOOKUP(M537,[1]!tbl_empleados[#Data],5,0)</f>
        <v>#REF!</v>
      </c>
      <c r="O537">
        <f t="shared" si="48"/>
        <v>2024</v>
      </c>
      <c r="P537" t="str">
        <f t="shared" si="49"/>
        <v>abril</v>
      </c>
    </row>
    <row r="538" spans="1:16" x14ac:dyDescent="0.3">
      <c r="A538" t="s">
        <v>315</v>
      </c>
      <c r="B538" s="21">
        <v>5</v>
      </c>
      <c r="C538" s="77">
        <v>45402</v>
      </c>
      <c r="D538" s="78">
        <v>0.84027777777777779</v>
      </c>
      <c r="E538" s="21">
        <v>47</v>
      </c>
      <c r="F538">
        <v>1</v>
      </c>
      <c r="G538" t="str">
        <f>VLOOKUP($E538,[1]Productos!A:P,2,FALSE)</f>
        <v>MICHELADA</v>
      </c>
      <c r="H538" s="21" t="str">
        <f>VLOOKUP($E538,[1]Productos!A:P,3,FALSE)</f>
        <v>BEBIDAS</v>
      </c>
      <c r="I538" s="21" t="str">
        <f>VLOOKUP($E538,[1]Productos!A:P,4,FALSE)</f>
        <v>CERVEZAS</v>
      </c>
      <c r="K538" s="1">
        <v>2000</v>
      </c>
      <c r="L538" s="1">
        <v>2000</v>
      </c>
      <c r="M538" s="21">
        <v>5</v>
      </c>
      <c r="N538" s="21" t="e">
        <f>VLOOKUP(M538,[1]!tbl_empleados[#Data],4,0)&amp;" "&amp;VLOOKUP(M538,[1]!tbl_empleados[#Data],5,0)</f>
        <v>#REF!</v>
      </c>
      <c r="O538">
        <f t="shared" si="48"/>
        <v>2024</v>
      </c>
      <c r="P538" t="str">
        <f t="shared" si="49"/>
        <v>abril</v>
      </c>
    </row>
    <row r="539" spans="1:16" x14ac:dyDescent="0.3">
      <c r="A539" t="s">
        <v>315</v>
      </c>
      <c r="B539" s="21">
        <v>5</v>
      </c>
      <c r="C539" s="77">
        <v>45402</v>
      </c>
      <c r="D539" s="78">
        <v>0.8534722222222223</v>
      </c>
      <c r="E539" s="21">
        <v>44</v>
      </c>
      <c r="F539">
        <v>1</v>
      </c>
      <c r="G539" t="str">
        <f>VLOOKUP($E539,[1]Productos!A:P,2,FALSE)</f>
        <v>HEINEKEN</v>
      </c>
      <c r="H539" s="21" t="str">
        <f>VLOOKUP($E539,[1]Productos!A:P,3,FALSE)</f>
        <v>BEBIDAS</v>
      </c>
      <c r="I539" s="21" t="str">
        <f>VLOOKUP($E539,[1]Productos!A:P,4,FALSE)</f>
        <v>CERVEZAS</v>
      </c>
      <c r="K539" s="1">
        <v>4000</v>
      </c>
      <c r="L539" s="1">
        <v>4000</v>
      </c>
      <c r="M539" s="21">
        <v>5</v>
      </c>
      <c r="N539" s="21" t="e">
        <f>VLOOKUP(M539,[1]!tbl_empleados[#Data],4,0)&amp;" "&amp;VLOOKUP(M539,[1]!tbl_empleados[#Data],5,0)</f>
        <v>#REF!</v>
      </c>
      <c r="O539">
        <f t="shared" si="48"/>
        <v>2024</v>
      </c>
      <c r="P539" t="str">
        <f t="shared" si="49"/>
        <v>abril</v>
      </c>
    </row>
    <row r="540" spans="1:16" x14ac:dyDescent="0.3">
      <c r="A540" t="s">
        <v>315</v>
      </c>
      <c r="B540" s="21">
        <v>5</v>
      </c>
      <c r="C540" s="77">
        <v>45402</v>
      </c>
      <c r="D540" s="78">
        <v>0.85972222222222217</v>
      </c>
      <c r="E540" s="21">
        <v>44</v>
      </c>
      <c r="F540">
        <v>1</v>
      </c>
      <c r="G540" t="str">
        <f>VLOOKUP($E540,[1]Productos!A:P,2,FALSE)</f>
        <v>HEINEKEN</v>
      </c>
      <c r="H540" s="21" t="str">
        <f>VLOOKUP($E540,[1]Productos!A:P,3,FALSE)</f>
        <v>BEBIDAS</v>
      </c>
      <c r="I540" s="21" t="str">
        <f>VLOOKUP($E540,[1]Productos!A:P,4,FALSE)</f>
        <v>CERVEZAS</v>
      </c>
      <c r="K540" s="1">
        <v>4000</v>
      </c>
      <c r="L540" s="1">
        <v>4000</v>
      </c>
      <c r="M540" s="21">
        <v>5</v>
      </c>
      <c r="N540" s="21" t="e">
        <f>VLOOKUP(M540,[1]!tbl_empleados[#Data],4,0)&amp;" "&amp;VLOOKUP(M540,[1]!tbl_empleados[#Data],5,0)</f>
        <v>#REF!</v>
      </c>
      <c r="O540">
        <f t="shared" si="48"/>
        <v>2024</v>
      </c>
      <c r="P540" t="str">
        <f t="shared" si="49"/>
        <v>abril</v>
      </c>
    </row>
    <row r="541" spans="1:16" x14ac:dyDescent="0.3">
      <c r="A541" t="s">
        <v>315</v>
      </c>
      <c r="B541" s="21">
        <v>5</v>
      </c>
      <c r="C541" s="77">
        <v>45402</v>
      </c>
      <c r="D541" s="78">
        <v>0.86944444444444446</v>
      </c>
      <c r="E541" s="21">
        <v>44</v>
      </c>
      <c r="F541">
        <v>1</v>
      </c>
      <c r="G541" t="str">
        <f>VLOOKUP($E541,[1]Productos!A:P,2,FALSE)</f>
        <v>HEINEKEN</v>
      </c>
      <c r="H541" s="21" t="str">
        <f>VLOOKUP($E541,[1]Productos!A:P,3,FALSE)</f>
        <v>BEBIDAS</v>
      </c>
      <c r="I541" s="21" t="str">
        <f>VLOOKUP($E541,[1]Productos!A:P,4,FALSE)</f>
        <v>CERVEZAS</v>
      </c>
      <c r="K541" s="1">
        <v>4000</v>
      </c>
      <c r="L541" s="1">
        <v>4000</v>
      </c>
      <c r="M541" s="21">
        <v>5</v>
      </c>
      <c r="N541" s="21" t="e">
        <f>VLOOKUP(M541,[1]!tbl_empleados[#Data],4,0)&amp;" "&amp;VLOOKUP(M541,[1]!tbl_empleados[#Data],5,0)</f>
        <v>#REF!</v>
      </c>
      <c r="O541">
        <f t="shared" si="48"/>
        <v>2024</v>
      </c>
      <c r="P541" t="str">
        <f t="shared" si="49"/>
        <v>abril</v>
      </c>
    </row>
    <row r="542" spans="1:16" x14ac:dyDescent="0.3">
      <c r="A542" t="s">
        <v>315</v>
      </c>
      <c r="B542" s="21">
        <v>5</v>
      </c>
      <c r="C542" s="77">
        <v>45402</v>
      </c>
      <c r="D542" s="78">
        <v>0.87916666666666676</v>
      </c>
      <c r="E542" s="21">
        <v>44</v>
      </c>
      <c r="F542">
        <v>1</v>
      </c>
      <c r="G542" t="str">
        <f>VLOOKUP($E542,[1]Productos!A:P,2,FALSE)</f>
        <v>HEINEKEN</v>
      </c>
      <c r="H542" s="21" t="str">
        <f>VLOOKUP($E542,[1]Productos!A:P,3,FALSE)</f>
        <v>BEBIDAS</v>
      </c>
      <c r="I542" s="21" t="str">
        <f>VLOOKUP($E542,[1]Productos!A:P,4,FALSE)</f>
        <v>CERVEZAS</v>
      </c>
      <c r="K542" s="1">
        <v>4000</v>
      </c>
      <c r="L542" s="1">
        <v>4000</v>
      </c>
      <c r="M542" s="21">
        <v>5</v>
      </c>
      <c r="N542" s="21" t="e">
        <f>VLOOKUP(M542,[1]!tbl_empleados[#Data],4,0)&amp;" "&amp;VLOOKUP(M542,[1]!tbl_empleados[#Data],5,0)</f>
        <v>#REF!</v>
      </c>
      <c r="O542">
        <f t="shared" si="48"/>
        <v>2024</v>
      </c>
      <c r="P542" t="str">
        <f t="shared" si="49"/>
        <v>abril</v>
      </c>
    </row>
    <row r="543" spans="1:16" x14ac:dyDescent="0.3">
      <c r="A543" t="s">
        <v>315</v>
      </c>
      <c r="B543" s="21">
        <v>5</v>
      </c>
      <c r="C543" s="77">
        <v>45402</v>
      </c>
      <c r="D543" s="78">
        <v>0.88750000000000007</v>
      </c>
      <c r="E543" s="21">
        <v>44</v>
      </c>
      <c r="F543">
        <v>1</v>
      </c>
      <c r="G543" t="str">
        <f>VLOOKUP($E543,[1]Productos!A:P,2,FALSE)</f>
        <v>HEINEKEN</v>
      </c>
      <c r="H543" s="21" t="str">
        <f>VLOOKUP($E543,[1]Productos!A:P,3,FALSE)</f>
        <v>BEBIDAS</v>
      </c>
      <c r="I543" s="21" t="str">
        <f>VLOOKUP($E543,[1]Productos!A:P,4,FALSE)</f>
        <v>CERVEZAS</v>
      </c>
      <c r="K543" s="1">
        <v>4000</v>
      </c>
      <c r="L543" s="1">
        <v>4000</v>
      </c>
      <c r="M543" s="21">
        <v>5</v>
      </c>
      <c r="N543" s="21" t="e">
        <f>VLOOKUP(M543,[1]!tbl_empleados[#Data],4,0)&amp;" "&amp;VLOOKUP(M543,[1]!tbl_empleados[#Data],5,0)</f>
        <v>#REF!</v>
      </c>
      <c r="O543">
        <f t="shared" si="48"/>
        <v>2024</v>
      </c>
      <c r="P543" t="str">
        <f t="shared" si="49"/>
        <v>abril</v>
      </c>
    </row>
    <row r="544" spans="1:16" x14ac:dyDescent="0.3">
      <c r="A544" t="s">
        <v>315</v>
      </c>
      <c r="B544" s="21">
        <v>5</v>
      </c>
      <c r="C544" s="77">
        <v>45402</v>
      </c>
      <c r="D544" s="78">
        <v>0.8881944444444444</v>
      </c>
      <c r="E544" s="21">
        <v>41</v>
      </c>
      <c r="F544">
        <v>1</v>
      </c>
      <c r="G544" t="str">
        <f>VLOOKUP($E544,[1]Productos!A:P,2,FALSE)</f>
        <v>AGUILA LIGHT</v>
      </c>
      <c r="H544" s="21" t="str">
        <f>VLOOKUP($E544,[1]Productos!A:P,3,FALSE)</f>
        <v>BEBIDAS</v>
      </c>
      <c r="I544" s="21" t="str">
        <f>VLOOKUP($E544,[1]Productos!A:P,4,FALSE)</f>
        <v>CERVEZAS</v>
      </c>
      <c r="K544" s="1">
        <v>3500</v>
      </c>
      <c r="L544" s="1">
        <v>3500</v>
      </c>
      <c r="M544" s="21">
        <v>5</v>
      </c>
      <c r="N544" s="21" t="e">
        <f>VLOOKUP(M544,[1]!tbl_empleados[#Data],4,0)&amp;" "&amp;VLOOKUP(M544,[1]!tbl_empleados[#Data],5,0)</f>
        <v>#REF!</v>
      </c>
      <c r="O544">
        <f t="shared" si="48"/>
        <v>2024</v>
      </c>
      <c r="P544" t="str">
        <f t="shared" si="49"/>
        <v>abril</v>
      </c>
    </row>
    <row r="545" spans="1:16" x14ac:dyDescent="0.3">
      <c r="A545" t="s">
        <v>315</v>
      </c>
      <c r="B545" s="21">
        <v>5</v>
      </c>
      <c r="C545" s="77">
        <v>45402</v>
      </c>
      <c r="D545" s="78">
        <v>0.8881944444444444</v>
      </c>
      <c r="E545" s="21">
        <v>47</v>
      </c>
      <c r="F545">
        <v>1</v>
      </c>
      <c r="G545" t="str">
        <f>VLOOKUP($E545,[1]Productos!A:P,2,FALSE)</f>
        <v>MICHELADA</v>
      </c>
      <c r="H545" s="21" t="str">
        <f>VLOOKUP($E545,[1]Productos!A:P,3,FALSE)</f>
        <v>BEBIDAS</v>
      </c>
      <c r="I545" s="21" t="str">
        <f>VLOOKUP($E545,[1]Productos!A:P,4,FALSE)</f>
        <v>CERVEZAS</v>
      </c>
      <c r="K545" s="1">
        <v>2000</v>
      </c>
      <c r="L545" s="1">
        <v>2000</v>
      </c>
      <c r="M545" s="21">
        <v>5</v>
      </c>
      <c r="N545" s="21" t="e">
        <f>VLOOKUP(M545,[1]!tbl_empleados[#Data],4,0)&amp;" "&amp;VLOOKUP(M545,[1]!tbl_empleados[#Data],5,0)</f>
        <v>#REF!</v>
      </c>
      <c r="O545">
        <f t="shared" si="48"/>
        <v>2024</v>
      </c>
      <c r="P545" t="str">
        <f t="shared" si="49"/>
        <v>abril</v>
      </c>
    </row>
    <row r="546" spans="1:16" x14ac:dyDescent="0.3">
      <c r="A546" t="s">
        <v>315</v>
      </c>
      <c r="B546" s="21">
        <v>5</v>
      </c>
      <c r="C546" s="77">
        <v>45402</v>
      </c>
      <c r="D546" s="78">
        <v>0.89861111111111114</v>
      </c>
      <c r="E546" s="21">
        <v>44</v>
      </c>
      <c r="F546">
        <v>1</v>
      </c>
      <c r="G546" t="str">
        <f>VLOOKUP($E546,[1]Productos!A:P,2,FALSE)</f>
        <v>HEINEKEN</v>
      </c>
      <c r="H546" s="21" t="str">
        <f>VLOOKUP($E546,[1]Productos!A:P,3,FALSE)</f>
        <v>BEBIDAS</v>
      </c>
      <c r="I546" s="21" t="str">
        <f>VLOOKUP($E546,[1]Productos!A:P,4,FALSE)</f>
        <v>CERVEZAS</v>
      </c>
      <c r="K546" s="1">
        <v>4000</v>
      </c>
      <c r="L546" s="1">
        <v>4000</v>
      </c>
      <c r="M546" s="21">
        <v>5</v>
      </c>
      <c r="N546" s="21" t="e">
        <f>VLOOKUP(M546,[1]!tbl_empleados[#Data],4,0)&amp;" "&amp;VLOOKUP(M546,[1]!tbl_empleados[#Data],5,0)</f>
        <v>#REF!</v>
      </c>
      <c r="O546">
        <f t="shared" si="48"/>
        <v>2024</v>
      </c>
      <c r="P546" t="str">
        <f t="shared" si="49"/>
        <v>abril</v>
      </c>
    </row>
    <row r="547" spans="1:16" x14ac:dyDescent="0.3">
      <c r="A547" t="s">
        <v>315</v>
      </c>
      <c r="B547" s="21">
        <v>5</v>
      </c>
      <c r="C547" s="77">
        <v>45402</v>
      </c>
      <c r="D547" s="78">
        <v>0.91111111111111109</v>
      </c>
      <c r="E547" s="21">
        <v>44</v>
      </c>
      <c r="F547">
        <v>1</v>
      </c>
      <c r="G547" t="str">
        <f>VLOOKUP($E547,[1]Productos!A:P,2,FALSE)</f>
        <v>HEINEKEN</v>
      </c>
      <c r="H547" s="21" t="str">
        <f>VLOOKUP($E547,[1]Productos!A:P,3,FALSE)</f>
        <v>BEBIDAS</v>
      </c>
      <c r="I547" s="21" t="str">
        <f>VLOOKUP($E547,[1]Productos!A:P,4,FALSE)</f>
        <v>CERVEZAS</v>
      </c>
      <c r="K547" s="1">
        <v>4000</v>
      </c>
      <c r="L547" s="1">
        <v>4000</v>
      </c>
      <c r="M547" s="21">
        <v>5</v>
      </c>
      <c r="N547" s="21" t="e">
        <f>VLOOKUP(M547,[1]!tbl_empleados[#Data],4,0)&amp;" "&amp;VLOOKUP(M547,[1]!tbl_empleados[#Data],5,0)</f>
        <v>#REF!</v>
      </c>
      <c r="O547">
        <f t="shared" si="48"/>
        <v>2024</v>
      </c>
      <c r="P547" t="str">
        <f t="shared" si="49"/>
        <v>abril</v>
      </c>
    </row>
    <row r="548" spans="1:16" x14ac:dyDescent="0.3">
      <c r="A548" t="s">
        <v>315</v>
      </c>
      <c r="B548" s="21">
        <v>5</v>
      </c>
      <c r="C548" s="77">
        <v>45402</v>
      </c>
      <c r="D548" s="78">
        <v>0.92083333333333339</v>
      </c>
      <c r="E548" s="21">
        <v>44</v>
      </c>
      <c r="F548">
        <v>1</v>
      </c>
      <c r="G548" t="str">
        <f>VLOOKUP($E548,[1]Productos!A:P,2,FALSE)</f>
        <v>HEINEKEN</v>
      </c>
      <c r="H548" s="21" t="str">
        <f>VLOOKUP($E548,[1]Productos!A:P,3,FALSE)</f>
        <v>BEBIDAS</v>
      </c>
      <c r="I548" s="21" t="str">
        <f>VLOOKUP($E548,[1]Productos!A:P,4,FALSE)</f>
        <v>CERVEZAS</v>
      </c>
      <c r="K548" s="1">
        <v>4000</v>
      </c>
      <c r="L548" s="1">
        <v>4000</v>
      </c>
      <c r="M548" s="21">
        <v>5</v>
      </c>
      <c r="N548" s="21" t="e">
        <f>VLOOKUP(M548,[1]!tbl_empleados[#Data],4,0)&amp;" "&amp;VLOOKUP(M548,[1]!tbl_empleados[#Data],5,0)</f>
        <v>#REF!</v>
      </c>
      <c r="O548">
        <f t="shared" si="48"/>
        <v>2024</v>
      </c>
      <c r="P548" t="str">
        <f t="shared" si="49"/>
        <v>abril</v>
      </c>
    </row>
    <row r="549" spans="1:16" x14ac:dyDescent="0.3">
      <c r="A549" t="s">
        <v>315</v>
      </c>
      <c r="B549" s="21">
        <v>5</v>
      </c>
      <c r="C549" s="77">
        <v>45402</v>
      </c>
      <c r="D549" s="78">
        <v>0.93680555555555556</v>
      </c>
      <c r="E549" s="21">
        <v>44</v>
      </c>
      <c r="F549">
        <v>1</v>
      </c>
      <c r="G549" t="str">
        <f>VLOOKUP($E549,[1]Productos!A:P,2,FALSE)</f>
        <v>HEINEKEN</v>
      </c>
      <c r="H549" s="21" t="str">
        <f>VLOOKUP($E549,[1]Productos!A:P,3,FALSE)</f>
        <v>BEBIDAS</v>
      </c>
      <c r="I549" s="21" t="str">
        <f>VLOOKUP($E549,[1]Productos!A:P,4,FALSE)</f>
        <v>CERVEZAS</v>
      </c>
      <c r="K549" s="1">
        <v>4000</v>
      </c>
      <c r="L549" s="1">
        <v>4000</v>
      </c>
      <c r="M549" s="21">
        <v>5</v>
      </c>
      <c r="N549" s="21" t="e">
        <f>VLOOKUP(M549,[1]!tbl_empleados[#Data],4,0)&amp;" "&amp;VLOOKUP(M549,[1]!tbl_empleados[#Data],5,0)</f>
        <v>#REF!</v>
      </c>
      <c r="O549">
        <f t="shared" si="48"/>
        <v>2024</v>
      </c>
      <c r="P549" t="str">
        <f t="shared" si="49"/>
        <v>abril</v>
      </c>
    </row>
    <row r="550" spans="1:16" x14ac:dyDescent="0.3">
      <c r="A550" t="s">
        <v>315</v>
      </c>
      <c r="B550" s="21">
        <v>5</v>
      </c>
      <c r="C550" s="77">
        <v>45402</v>
      </c>
      <c r="D550" s="78">
        <v>0.94444444444444453</v>
      </c>
      <c r="E550" s="21">
        <v>44</v>
      </c>
      <c r="F550">
        <v>1</v>
      </c>
      <c r="G550" t="str">
        <f>VLOOKUP($E550,[1]Productos!A:P,2,FALSE)</f>
        <v>HEINEKEN</v>
      </c>
      <c r="H550" s="21" t="str">
        <f>VLOOKUP($E550,[1]Productos!A:P,3,FALSE)</f>
        <v>BEBIDAS</v>
      </c>
      <c r="I550" s="21" t="str">
        <f>VLOOKUP($E550,[1]Productos!A:P,4,FALSE)</f>
        <v>CERVEZAS</v>
      </c>
      <c r="K550" s="1">
        <v>4000</v>
      </c>
      <c r="L550" s="1">
        <v>4000</v>
      </c>
      <c r="M550" s="21">
        <v>5</v>
      </c>
      <c r="N550" s="21" t="e">
        <f>VLOOKUP(M550,[1]!tbl_empleados[#Data],4,0)&amp;" "&amp;VLOOKUP(M550,[1]!tbl_empleados[#Data],5,0)</f>
        <v>#REF!</v>
      </c>
      <c r="O550">
        <f t="shared" si="48"/>
        <v>2024</v>
      </c>
      <c r="P550" t="str">
        <f t="shared" si="49"/>
        <v>abril</v>
      </c>
    </row>
    <row r="551" spans="1:16" x14ac:dyDescent="0.3">
      <c r="A551" t="s">
        <v>316</v>
      </c>
      <c r="B551" s="21">
        <v>4</v>
      </c>
      <c r="C551" s="77">
        <v>45402</v>
      </c>
      <c r="D551" s="78">
        <v>0.80347222222222225</v>
      </c>
      <c r="E551" s="21">
        <v>39</v>
      </c>
      <c r="F551">
        <v>9</v>
      </c>
      <c r="G551" t="str">
        <f>VLOOKUP($E551,[1]Productos!A:P,2,FALSE)</f>
        <v>CORONITA</v>
      </c>
      <c r="H551" s="21" t="str">
        <f>VLOOKUP($E551,[1]Productos!A:P,3,FALSE)</f>
        <v>BEBIDAS</v>
      </c>
      <c r="I551" s="21" t="str">
        <f>VLOOKUP($E551,[1]Productos!A:P,4,FALSE)</f>
        <v>CERVEZAS</v>
      </c>
      <c r="K551" s="1">
        <v>4000</v>
      </c>
      <c r="L551" s="1">
        <v>36000</v>
      </c>
      <c r="M551" s="21">
        <v>5</v>
      </c>
      <c r="N551" s="21" t="e">
        <f>VLOOKUP(M551,[1]!tbl_empleados[#Data],4,0)&amp;" "&amp;VLOOKUP(M551,[1]!tbl_empleados[#Data],5,0)</f>
        <v>#REF!</v>
      </c>
      <c r="O551">
        <f t="shared" si="48"/>
        <v>2024</v>
      </c>
      <c r="P551" t="str">
        <f t="shared" si="49"/>
        <v>abril</v>
      </c>
    </row>
    <row r="552" spans="1:16" x14ac:dyDescent="0.3">
      <c r="A552" t="s">
        <v>316</v>
      </c>
      <c r="B552" s="21">
        <v>4</v>
      </c>
      <c r="C552" s="77">
        <v>45402</v>
      </c>
      <c r="D552" s="78">
        <v>0.82013888888888886</v>
      </c>
      <c r="E552" s="21">
        <v>39</v>
      </c>
      <c r="F552">
        <v>1</v>
      </c>
      <c r="G552" t="str">
        <f>VLOOKUP($E552,[1]Productos!A:P,2,FALSE)</f>
        <v>CORONITA</v>
      </c>
      <c r="H552" s="21" t="str">
        <f>VLOOKUP($E552,[1]Productos!A:P,3,FALSE)</f>
        <v>BEBIDAS</v>
      </c>
      <c r="I552" s="21" t="str">
        <f>VLOOKUP($E552,[1]Productos!A:P,4,FALSE)</f>
        <v>CERVEZAS</v>
      </c>
      <c r="K552" s="1">
        <v>4000</v>
      </c>
      <c r="L552" s="1">
        <v>4000</v>
      </c>
      <c r="M552" s="21">
        <v>5</v>
      </c>
      <c r="N552" s="21" t="e">
        <f>VLOOKUP(M552,[1]!tbl_empleados[#Data],4,0)&amp;" "&amp;VLOOKUP(M552,[1]!tbl_empleados[#Data],5,0)</f>
        <v>#REF!</v>
      </c>
      <c r="O552">
        <f t="shared" si="48"/>
        <v>2024</v>
      </c>
      <c r="P552" t="str">
        <f t="shared" si="49"/>
        <v>abril</v>
      </c>
    </row>
    <row r="553" spans="1:16" x14ac:dyDescent="0.3">
      <c r="A553" t="s">
        <v>316</v>
      </c>
      <c r="B553" s="21">
        <v>4</v>
      </c>
      <c r="C553" s="77">
        <v>45402</v>
      </c>
      <c r="D553" s="78">
        <v>0.82638888888888884</v>
      </c>
      <c r="E553" s="21">
        <v>39</v>
      </c>
      <c r="F553">
        <v>1</v>
      </c>
      <c r="G553" t="str">
        <f>VLOOKUP($E553,[1]Productos!A:P,2,FALSE)</f>
        <v>CORONITA</v>
      </c>
      <c r="H553" s="21" t="str">
        <f>VLOOKUP($E553,[1]Productos!A:P,3,FALSE)</f>
        <v>BEBIDAS</v>
      </c>
      <c r="I553" s="21" t="str">
        <f>VLOOKUP($E553,[1]Productos!A:P,4,FALSE)</f>
        <v>CERVEZAS</v>
      </c>
      <c r="K553" s="1">
        <v>4000</v>
      </c>
      <c r="L553" s="1">
        <v>4000</v>
      </c>
      <c r="M553" s="21">
        <v>5</v>
      </c>
      <c r="N553" s="21" t="e">
        <f>VLOOKUP(M553,[1]!tbl_empleados[#Data],4,0)&amp;" "&amp;VLOOKUP(M553,[1]!tbl_empleados[#Data],5,0)</f>
        <v>#REF!</v>
      </c>
      <c r="O553">
        <f t="shared" si="48"/>
        <v>2024</v>
      </c>
      <c r="P553" t="str">
        <f t="shared" si="49"/>
        <v>abril</v>
      </c>
    </row>
    <row r="554" spans="1:16" x14ac:dyDescent="0.3">
      <c r="A554" t="s">
        <v>316</v>
      </c>
      <c r="B554" s="21">
        <v>4</v>
      </c>
      <c r="C554" s="77">
        <v>45402</v>
      </c>
      <c r="D554" s="78">
        <v>0.82638888888888884</v>
      </c>
      <c r="E554" s="21">
        <v>47</v>
      </c>
      <c r="F554">
        <v>1</v>
      </c>
      <c r="G554" t="str">
        <f>VLOOKUP($E554,[1]Productos!A:P,2,FALSE)</f>
        <v>MICHELADA</v>
      </c>
      <c r="H554" s="21" t="str">
        <f>VLOOKUP($E554,[1]Productos!A:P,3,FALSE)</f>
        <v>BEBIDAS</v>
      </c>
      <c r="I554" s="21" t="str">
        <f>VLOOKUP($E554,[1]Productos!A:P,4,FALSE)</f>
        <v>CERVEZAS</v>
      </c>
      <c r="K554" s="1">
        <v>2000</v>
      </c>
      <c r="L554" s="1">
        <v>2000</v>
      </c>
      <c r="M554" s="21">
        <v>5</v>
      </c>
      <c r="N554" s="21" t="e">
        <f>VLOOKUP(M554,[1]!tbl_empleados[#Data],4,0)&amp;" "&amp;VLOOKUP(M554,[1]!tbl_empleados[#Data],5,0)</f>
        <v>#REF!</v>
      </c>
      <c r="O554">
        <f t="shared" si="48"/>
        <v>2024</v>
      </c>
      <c r="P554" t="str">
        <f t="shared" si="49"/>
        <v>abril</v>
      </c>
    </row>
    <row r="555" spans="1:16" x14ac:dyDescent="0.3">
      <c r="A555" t="s">
        <v>316</v>
      </c>
      <c r="B555" s="21">
        <v>4</v>
      </c>
      <c r="C555" s="77">
        <v>45402</v>
      </c>
      <c r="D555" s="78">
        <v>0.84097222222222223</v>
      </c>
      <c r="E555" s="21">
        <v>39</v>
      </c>
      <c r="F555">
        <v>1</v>
      </c>
      <c r="G555" t="str">
        <f>VLOOKUP($E555,[1]Productos!A:P,2,FALSE)</f>
        <v>CORONITA</v>
      </c>
      <c r="H555" s="21" t="str">
        <f>VLOOKUP($E555,[1]Productos!A:P,3,FALSE)</f>
        <v>BEBIDAS</v>
      </c>
      <c r="I555" s="21" t="str">
        <f>VLOOKUP($E555,[1]Productos!A:P,4,FALSE)</f>
        <v>CERVEZAS</v>
      </c>
      <c r="K555" s="1">
        <v>4000</v>
      </c>
      <c r="L555" s="1">
        <v>4000</v>
      </c>
      <c r="M555" s="21">
        <v>5</v>
      </c>
      <c r="N555" s="21" t="e">
        <f>VLOOKUP(M555,[1]!tbl_empleados[#Data],4,0)&amp;" "&amp;VLOOKUP(M555,[1]!tbl_empleados[#Data],5,0)</f>
        <v>#REF!</v>
      </c>
      <c r="O555">
        <f t="shared" si="48"/>
        <v>2024</v>
      </c>
      <c r="P555" t="str">
        <f t="shared" si="49"/>
        <v>abril</v>
      </c>
    </row>
    <row r="556" spans="1:16" x14ac:dyDescent="0.3">
      <c r="A556" t="s">
        <v>316</v>
      </c>
      <c r="B556" s="21">
        <v>4</v>
      </c>
      <c r="C556" s="77">
        <v>45402</v>
      </c>
      <c r="D556" s="78">
        <v>0.84097222222222223</v>
      </c>
      <c r="E556" s="21">
        <v>39</v>
      </c>
      <c r="F556">
        <v>1</v>
      </c>
      <c r="G556" t="str">
        <f>VLOOKUP($E556,[1]Productos!A:P,2,FALSE)</f>
        <v>CORONITA</v>
      </c>
      <c r="H556" s="21" t="str">
        <f>VLOOKUP($E556,[1]Productos!A:P,3,FALSE)</f>
        <v>BEBIDAS</v>
      </c>
      <c r="I556" s="21" t="str">
        <f>VLOOKUP($E556,[1]Productos!A:P,4,FALSE)</f>
        <v>CERVEZAS</v>
      </c>
      <c r="K556" s="1">
        <v>4000</v>
      </c>
      <c r="L556" s="1">
        <v>4000</v>
      </c>
      <c r="M556" s="21">
        <v>5</v>
      </c>
      <c r="N556" s="21" t="e">
        <f>VLOOKUP(M556,[1]!tbl_empleados[#Data],4,0)&amp;" "&amp;VLOOKUP(M556,[1]!tbl_empleados[#Data],5,0)</f>
        <v>#REF!</v>
      </c>
      <c r="O556">
        <f t="shared" si="48"/>
        <v>2024</v>
      </c>
      <c r="P556" t="str">
        <f t="shared" si="49"/>
        <v>abril</v>
      </c>
    </row>
    <row r="557" spans="1:16" x14ac:dyDescent="0.3">
      <c r="A557" t="s">
        <v>316</v>
      </c>
      <c r="B557" s="21">
        <v>4</v>
      </c>
      <c r="C557" s="77">
        <v>45402</v>
      </c>
      <c r="D557" s="78">
        <v>0.84097222222222223</v>
      </c>
      <c r="E557" s="21">
        <v>47</v>
      </c>
      <c r="F557">
        <v>1</v>
      </c>
      <c r="G557" t="str">
        <f>VLOOKUP($E557,[1]Productos!A:P,2,FALSE)</f>
        <v>MICHELADA</v>
      </c>
      <c r="H557" s="21" t="str">
        <f>VLOOKUP($E557,[1]Productos!A:P,3,FALSE)</f>
        <v>BEBIDAS</v>
      </c>
      <c r="I557" s="21" t="str">
        <f>VLOOKUP($E557,[1]Productos!A:P,4,FALSE)</f>
        <v>CERVEZAS</v>
      </c>
      <c r="K557" s="1">
        <v>2000</v>
      </c>
      <c r="L557" s="1">
        <v>2000</v>
      </c>
      <c r="M557" s="21">
        <v>5</v>
      </c>
      <c r="N557" s="21" t="e">
        <f>VLOOKUP(M557,[1]!tbl_empleados[#Data],4,0)&amp;" "&amp;VLOOKUP(M557,[1]!tbl_empleados[#Data],5,0)</f>
        <v>#REF!</v>
      </c>
      <c r="O557">
        <f t="shared" si="48"/>
        <v>2024</v>
      </c>
      <c r="P557" t="str">
        <f t="shared" si="49"/>
        <v>abril</v>
      </c>
    </row>
    <row r="558" spans="1:16" x14ac:dyDescent="0.3">
      <c r="A558" t="s">
        <v>316</v>
      </c>
      <c r="B558" s="21">
        <v>4</v>
      </c>
      <c r="C558" s="77">
        <v>45402</v>
      </c>
      <c r="D558" s="78">
        <v>0.86249999999999993</v>
      </c>
      <c r="E558" s="21">
        <v>39</v>
      </c>
      <c r="F558">
        <v>1</v>
      </c>
      <c r="G558" t="str">
        <f>VLOOKUP($E558,[1]Productos!A:P,2,FALSE)</f>
        <v>CORONITA</v>
      </c>
      <c r="H558" s="21" t="str">
        <f>VLOOKUP($E558,[1]Productos!A:P,3,FALSE)</f>
        <v>BEBIDAS</v>
      </c>
      <c r="I558" s="21" t="str">
        <f>VLOOKUP($E558,[1]Productos!A:P,4,FALSE)</f>
        <v>CERVEZAS</v>
      </c>
      <c r="K558" s="1">
        <v>4000</v>
      </c>
      <c r="L558" s="1">
        <v>4000</v>
      </c>
      <c r="M558" s="21">
        <v>5</v>
      </c>
      <c r="N558" s="21" t="e">
        <f>VLOOKUP(M558,[1]!tbl_empleados[#Data],4,0)&amp;" "&amp;VLOOKUP(M558,[1]!tbl_empleados[#Data],5,0)</f>
        <v>#REF!</v>
      </c>
      <c r="O558">
        <f t="shared" si="48"/>
        <v>2024</v>
      </c>
      <c r="P558" t="str">
        <f t="shared" si="49"/>
        <v>abril</v>
      </c>
    </row>
    <row r="559" spans="1:16" x14ac:dyDescent="0.3">
      <c r="A559" t="s">
        <v>316</v>
      </c>
      <c r="B559" s="21">
        <v>4</v>
      </c>
      <c r="C559" s="77">
        <v>45402</v>
      </c>
      <c r="D559" s="78">
        <v>0.86249999999999993</v>
      </c>
      <c r="E559" s="21">
        <v>39</v>
      </c>
      <c r="F559">
        <v>1</v>
      </c>
      <c r="G559" t="str">
        <f>VLOOKUP($E559,[1]Productos!A:P,2,FALSE)</f>
        <v>CORONITA</v>
      </c>
      <c r="H559" s="21" t="str">
        <f>VLOOKUP($E559,[1]Productos!A:P,3,FALSE)</f>
        <v>BEBIDAS</v>
      </c>
      <c r="I559" s="21" t="str">
        <f>VLOOKUP($E559,[1]Productos!A:P,4,FALSE)</f>
        <v>CERVEZAS</v>
      </c>
      <c r="K559" s="1">
        <v>4000</v>
      </c>
      <c r="L559" s="1">
        <v>4000</v>
      </c>
      <c r="M559" s="21">
        <v>5</v>
      </c>
      <c r="N559" s="21" t="e">
        <f>VLOOKUP(M559,[1]!tbl_empleados[#Data],4,0)&amp;" "&amp;VLOOKUP(M559,[1]!tbl_empleados[#Data],5,0)</f>
        <v>#REF!</v>
      </c>
      <c r="O559">
        <f t="shared" si="48"/>
        <v>2024</v>
      </c>
      <c r="P559" t="str">
        <f t="shared" si="49"/>
        <v>abril</v>
      </c>
    </row>
    <row r="560" spans="1:16" x14ac:dyDescent="0.3">
      <c r="A560" t="s">
        <v>316</v>
      </c>
      <c r="B560" s="21">
        <v>4</v>
      </c>
      <c r="C560" s="77">
        <v>45402</v>
      </c>
      <c r="D560" s="78">
        <v>0.87986111111111109</v>
      </c>
      <c r="E560" s="21">
        <v>39</v>
      </c>
      <c r="F560">
        <v>2</v>
      </c>
      <c r="G560" t="str">
        <f>VLOOKUP($E560,[1]Productos!A:P,2,FALSE)</f>
        <v>CORONITA</v>
      </c>
      <c r="H560" s="21" t="str">
        <f>VLOOKUP($E560,[1]Productos!A:P,3,FALSE)</f>
        <v>BEBIDAS</v>
      </c>
      <c r="I560" s="21" t="str">
        <f>VLOOKUP($E560,[1]Productos!A:P,4,FALSE)</f>
        <v>CERVEZAS</v>
      </c>
      <c r="K560" s="1">
        <v>4000</v>
      </c>
      <c r="L560" s="1">
        <v>8000</v>
      </c>
      <c r="M560" s="21">
        <v>5</v>
      </c>
      <c r="N560" s="21" t="e">
        <f>VLOOKUP(M560,[1]!tbl_empleados[#Data],4,0)&amp;" "&amp;VLOOKUP(M560,[1]!tbl_empleados[#Data],5,0)</f>
        <v>#REF!</v>
      </c>
      <c r="O560">
        <f t="shared" si="48"/>
        <v>2024</v>
      </c>
      <c r="P560" t="str">
        <f t="shared" si="49"/>
        <v>abril</v>
      </c>
    </row>
    <row r="561" spans="1:16" x14ac:dyDescent="0.3">
      <c r="A561" t="s">
        <v>316</v>
      </c>
      <c r="B561" s="21">
        <v>4</v>
      </c>
      <c r="C561" s="77">
        <v>45402</v>
      </c>
      <c r="D561" s="78">
        <v>0.8979166666666667</v>
      </c>
      <c r="E561" s="21">
        <v>39</v>
      </c>
      <c r="F561">
        <v>2</v>
      </c>
      <c r="G561" t="str">
        <f>VLOOKUP($E561,[1]Productos!A:P,2,FALSE)</f>
        <v>CORONITA</v>
      </c>
      <c r="H561" s="21" t="str">
        <f>VLOOKUP($E561,[1]Productos!A:P,3,FALSE)</f>
        <v>BEBIDAS</v>
      </c>
      <c r="I561" s="21" t="str">
        <f>VLOOKUP($E561,[1]Productos!A:P,4,FALSE)</f>
        <v>CERVEZAS</v>
      </c>
      <c r="K561" s="1">
        <v>4000</v>
      </c>
      <c r="L561" s="1">
        <v>8000</v>
      </c>
      <c r="M561" s="21">
        <v>5</v>
      </c>
      <c r="N561" s="21" t="e">
        <f>VLOOKUP(M561,[1]!tbl_empleados[#Data],4,0)&amp;" "&amp;VLOOKUP(M561,[1]!tbl_empleados[#Data],5,0)</f>
        <v>#REF!</v>
      </c>
      <c r="O561">
        <f t="shared" si="48"/>
        <v>2024</v>
      </c>
      <c r="P561" t="str">
        <f t="shared" si="49"/>
        <v>abril</v>
      </c>
    </row>
    <row r="562" spans="1:16" x14ac:dyDescent="0.3">
      <c r="A562" t="s">
        <v>316</v>
      </c>
      <c r="B562" s="21">
        <v>4</v>
      </c>
      <c r="C562" s="77">
        <v>45402</v>
      </c>
      <c r="D562" s="78">
        <v>0.9</v>
      </c>
      <c r="E562" s="21">
        <v>39</v>
      </c>
      <c r="F562">
        <v>1</v>
      </c>
      <c r="G562" t="str">
        <f>VLOOKUP($E562,[1]Productos!A:P,2,FALSE)</f>
        <v>CORONITA</v>
      </c>
      <c r="H562" s="21" t="str">
        <f>VLOOKUP($E562,[1]Productos!A:P,3,FALSE)</f>
        <v>BEBIDAS</v>
      </c>
      <c r="I562" s="21" t="str">
        <f>VLOOKUP($E562,[1]Productos!A:P,4,FALSE)</f>
        <v>CERVEZAS</v>
      </c>
      <c r="K562" s="1">
        <v>4000</v>
      </c>
      <c r="L562" s="1">
        <v>4000</v>
      </c>
      <c r="M562" s="21">
        <v>5</v>
      </c>
      <c r="N562" s="21" t="e">
        <f>VLOOKUP(M562,[1]!tbl_empleados[#Data],4,0)&amp;" "&amp;VLOOKUP(M562,[1]!tbl_empleados[#Data],5,0)</f>
        <v>#REF!</v>
      </c>
      <c r="O562">
        <f t="shared" si="48"/>
        <v>2024</v>
      </c>
      <c r="P562" t="str">
        <f t="shared" si="49"/>
        <v>abril</v>
      </c>
    </row>
    <row r="563" spans="1:16" x14ac:dyDescent="0.3">
      <c r="A563" t="s">
        <v>316</v>
      </c>
      <c r="B563" s="21">
        <v>4</v>
      </c>
      <c r="C563" s="77">
        <v>45402</v>
      </c>
      <c r="D563" s="78">
        <v>0.91666666666666663</v>
      </c>
      <c r="E563" s="21">
        <v>39</v>
      </c>
      <c r="F563">
        <v>3</v>
      </c>
      <c r="G563" t="str">
        <f>VLOOKUP($E563,[1]Productos!A:P,2,FALSE)</f>
        <v>CORONITA</v>
      </c>
      <c r="H563" s="21" t="str">
        <f>VLOOKUP($E563,[1]Productos!A:P,3,FALSE)</f>
        <v>BEBIDAS</v>
      </c>
      <c r="I563" s="21" t="str">
        <f>VLOOKUP($E563,[1]Productos!A:P,4,FALSE)</f>
        <v>CERVEZAS</v>
      </c>
      <c r="K563" s="1">
        <v>4000</v>
      </c>
      <c r="L563" s="1">
        <v>12000</v>
      </c>
      <c r="M563" s="21">
        <v>5</v>
      </c>
      <c r="N563" s="21" t="e">
        <f>VLOOKUP(M563,[1]!tbl_empleados[#Data],4,0)&amp;" "&amp;VLOOKUP(M563,[1]!tbl_empleados[#Data],5,0)</f>
        <v>#REF!</v>
      </c>
      <c r="O563">
        <f t="shared" si="48"/>
        <v>2024</v>
      </c>
      <c r="P563" t="str">
        <f t="shared" si="49"/>
        <v>abril</v>
      </c>
    </row>
    <row r="564" spans="1:16" x14ac:dyDescent="0.3">
      <c r="A564" t="s">
        <v>316</v>
      </c>
      <c r="B564" s="21">
        <v>4</v>
      </c>
      <c r="C564" s="77">
        <v>45402</v>
      </c>
      <c r="D564" s="78">
        <v>0.93888888888888899</v>
      </c>
      <c r="E564" s="21">
        <v>39</v>
      </c>
      <c r="F564">
        <v>3</v>
      </c>
      <c r="G564" t="str">
        <f>VLOOKUP($E564,[1]Productos!A:P,2,FALSE)</f>
        <v>CORONITA</v>
      </c>
      <c r="H564" s="21" t="str">
        <f>VLOOKUP($E564,[1]Productos!A:P,3,FALSE)</f>
        <v>BEBIDAS</v>
      </c>
      <c r="I564" s="21" t="str">
        <f>VLOOKUP($E564,[1]Productos!A:P,4,FALSE)</f>
        <v>CERVEZAS</v>
      </c>
      <c r="K564" s="1">
        <v>4000</v>
      </c>
      <c r="L564" s="1">
        <v>12000</v>
      </c>
      <c r="M564" s="21">
        <v>5</v>
      </c>
      <c r="N564" s="21" t="e">
        <f>VLOOKUP(M564,[1]!tbl_empleados[#Data],4,0)&amp;" "&amp;VLOOKUP(M564,[1]!tbl_empleados[#Data],5,0)</f>
        <v>#REF!</v>
      </c>
      <c r="O564">
        <f t="shared" si="48"/>
        <v>2024</v>
      </c>
      <c r="P564" t="str">
        <f t="shared" si="49"/>
        <v>abril</v>
      </c>
    </row>
    <row r="565" spans="1:16" x14ac:dyDescent="0.3">
      <c r="A565" t="s">
        <v>317</v>
      </c>
      <c r="B565" s="21">
        <v>6</v>
      </c>
      <c r="C565" s="77">
        <v>45402</v>
      </c>
      <c r="D565" s="78">
        <v>0.9375</v>
      </c>
      <c r="E565" s="21">
        <v>40</v>
      </c>
      <c r="F565">
        <v>1</v>
      </c>
      <c r="G565" t="str">
        <f>VLOOKUP($E565,[1]Productos!A:P,2,FALSE)</f>
        <v>AGUILA NEGRA</v>
      </c>
      <c r="H565" s="21" t="str">
        <f>VLOOKUP($E565,[1]Productos!A:P,3,FALSE)</f>
        <v>BEBIDAS</v>
      </c>
      <c r="I565" s="21" t="str">
        <f>VLOOKUP($E565,[1]Productos!A:P,4,FALSE)</f>
        <v>CERVEZAS</v>
      </c>
      <c r="K565" s="1">
        <v>3500</v>
      </c>
      <c r="L565" s="1">
        <v>3500</v>
      </c>
      <c r="M565" s="21">
        <v>5</v>
      </c>
      <c r="N565" s="21" t="e">
        <f>VLOOKUP(M565,[1]!tbl_empleados[#Data],4,0)&amp;" "&amp;VLOOKUP(M565,[1]!tbl_empleados[#Data],5,0)</f>
        <v>#REF!</v>
      </c>
      <c r="O565">
        <f t="shared" si="48"/>
        <v>2024</v>
      </c>
      <c r="P565" t="str">
        <f t="shared" si="49"/>
        <v>abril</v>
      </c>
    </row>
    <row r="566" spans="1:16" x14ac:dyDescent="0.3">
      <c r="A566" t="s">
        <v>317</v>
      </c>
      <c r="B566" s="21">
        <v>6</v>
      </c>
      <c r="C566" s="77">
        <v>45402</v>
      </c>
      <c r="D566" s="78">
        <v>0.9375</v>
      </c>
      <c r="E566" s="21">
        <v>47</v>
      </c>
      <c r="F566">
        <v>1</v>
      </c>
      <c r="G566" t="str">
        <f>VLOOKUP($E566,[1]Productos!A:P,2,FALSE)</f>
        <v>MICHELADA</v>
      </c>
      <c r="H566" s="21" t="str">
        <f>VLOOKUP($E566,[1]Productos!A:P,3,FALSE)</f>
        <v>BEBIDAS</v>
      </c>
      <c r="I566" s="21" t="str">
        <f>VLOOKUP($E566,[1]Productos!A:P,4,FALSE)</f>
        <v>CERVEZAS</v>
      </c>
      <c r="K566" s="1">
        <v>2000</v>
      </c>
      <c r="L566" s="1">
        <v>2000</v>
      </c>
      <c r="M566" s="21">
        <v>5</v>
      </c>
      <c r="N566" s="21" t="e">
        <f>VLOOKUP(M566,[1]!tbl_empleados[#Data],4,0)&amp;" "&amp;VLOOKUP(M566,[1]!tbl_empleados[#Data],5,0)</f>
        <v>#REF!</v>
      </c>
      <c r="O566">
        <f t="shared" si="48"/>
        <v>2024</v>
      </c>
      <c r="P566" t="str">
        <f t="shared" si="49"/>
        <v>abril</v>
      </c>
    </row>
    <row r="567" spans="1:16" x14ac:dyDescent="0.3">
      <c r="A567" t="s">
        <v>317</v>
      </c>
      <c r="B567" s="21">
        <v>6</v>
      </c>
      <c r="C567" s="77">
        <v>45402</v>
      </c>
      <c r="D567" s="78">
        <v>0.93958333333333333</v>
      </c>
      <c r="E567" s="21">
        <v>18</v>
      </c>
      <c r="F567">
        <v>1</v>
      </c>
      <c r="G567" t="str">
        <f>VLOOKUP($E567,[1]Productos!A:P,2,FALSE)</f>
        <v>COROZO</v>
      </c>
      <c r="H567" s="21" t="str">
        <f>VLOOKUP($E567,[1]Productos!A:P,3,FALSE)</f>
        <v>BEBIDAS</v>
      </c>
      <c r="I567" s="21" t="str">
        <f>VLOOKUP($E567,[1]Productos!A:P,4,FALSE)</f>
        <v>SODAS SABORIZADAS</v>
      </c>
      <c r="K567" s="1">
        <v>12000</v>
      </c>
      <c r="L567" s="1">
        <v>12000</v>
      </c>
      <c r="M567" s="21">
        <v>5</v>
      </c>
      <c r="N567" s="21" t="e">
        <f>VLOOKUP(M567,[1]!tbl_empleados[#Data],4,0)&amp;" "&amp;VLOOKUP(M567,[1]!tbl_empleados[#Data],5,0)</f>
        <v>#REF!</v>
      </c>
      <c r="O567">
        <f t="shared" si="48"/>
        <v>2024</v>
      </c>
      <c r="P567" t="str">
        <f t="shared" si="49"/>
        <v>abril</v>
      </c>
    </row>
    <row r="568" spans="1:16" x14ac:dyDescent="0.3">
      <c r="A568" t="s">
        <v>318</v>
      </c>
      <c r="B568" s="21">
        <v>9</v>
      </c>
      <c r="C568" s="77">
        <v>45402</v>
      </c>
      <c r="D568" s="78">
        <v>0.92152777777777783</v>
      </c>
      <c r="E568" s="21">
        <v>49</v>
      </c>
      <c r="F568">
        <v>1</v>
      </c>
      <c r="G568" t="str">
        <f>VLOOKUP($E568,[1]Productos!A:P,2,FALSE)</f>
        <v>AGUARDIENTE SIN AZUCAR (DOBLE TAPA VERDE)</v>
      </c>
      <c r="H568" s="21" t="str">
        <f>VLOOKUP($E568,[1]Productos!A:P,3,FALSE)</f>
        <v>LICORES</v>
      </c>
      <c r="I568" s="21" t="str">
        <f>VLOOKUP($E568,[1]Productos!A:P,4,FALSE)</f>
        <v>AGUARDIENTE</v>
      </c>
      <c r="K568" s="1">
        <v>70000</v>
      </c>
      <c r="L568" s="1">
        <v>70000</v>
      </c>
      <c r="M568" s="21">
        <v>5</v>
      </c>
      <c r="N568" s="21" t="e">
        <f>VLOOKUP(M568,[1]!tbl_empleados[#Data],4,0)&amp;" "&amp;VLOOKUP(M568,[1]!tbl_empleados[#Data],5,0)</f>
        <v>#REF!</v>
      </c>
      <c r="O568">
        <f t="shared" si="48"/>
        <v>2024</v>
      </c>
      <c r="P568" t="str">
        <f t="shared" si="49"/>
        <v>abril</v>
      </c>
    </row>
    <row r="569" spans="1:16" x14ac:dyDescent="0.3">
      <c r="A569" t="s">
        <v>318</v>
      </c>
      <c r="B569" s="21">
        <v>9</v>
      </c>
      <c r="C569" s="77">
        <v>45402</v>
      </c>
      <c r="D569" s="78">
        <v>0.94374999999999998</v>
      </c>
      <c r="E569" s="21">
        <v>34</v>
      </c>
      <c r="F569">
        <v>1</v>
      </c>
      <c r="G569" t="str">
        <f>VLOOKUP($E569,[1]Productos!A:P,2,FALSE)</f>
        <v>SUERO ELECTROLIT NARANJA-MANDARINA</v>
      </c>
      <c r="H569" s="21" t="str">
        <f>VLOOKUP($E569,[1]Productos!A:P,3,FALSE)</f>
        <v>BEBIDAS</v>
      </c>
      <c r="I569" s="21" t="str">
        <f>VLOOKUP($E569,[1]Productos!A:P,4,FALSE)</f>
        <v>OTROS</v>
      </c>
      <c r="K569" s="1">
        <v>10000</v>
      </c>
      <c r="L569" s="1">
        <v>10000</v>
      </c>
      <c r="M569" s="21">
        <v>5</v>
      </c>
      <c r="N569" s="21" t="e">
        <f>VLOOKUP(M569,[1]!tbl_empleados[#Data],4,0)&amp;" "&amp;VLOOKUP(M569,[1]!tbl_empleados[#Data],5,0)</f>
        <v>#REF!</v>
      </c>
      <c r="O569">
        <f t="shared" si="48"/>
        <v>2024</v>
      </c>
      <c r="P569" t="str">
        <f t="shared" si="49"/>
        <v>abril</v>
      </c>
    </row>
    <row r="570" spans="1:16" x14ac:dyDescent="0.3">
      <c r="A570" t="s">
        <v>319</v>
      </c>
      <c r="B570" s="21">
        <v>10</v>
      </c>
      <c r="C570" s="77">
        <v>45402</v>
      </c>
      <c r="D570" s="78">
        <v>0.9243055555555556</v>
      </c>
      <c r="E570" s="21">
        <v>20</v>
      </c>
      <c r="F570">
        <v>3</v>
      </c>
      <c r="G570" t="str">
        <f>VLOOKUP($E570,[1]Productos!A:P,2,FALSE)</f>
        <v>SODA TRADICIONAL</v>
      </c>
      <c r="H570" s="21" t="str">
        <f>VLOOKUP($E570,[1]Productos!A:P,3,FALSE)</f>
        <v>BEBIDAS</v>
      </c>
      <c r="I570" s="21" t="str">
        <f>VLOOKUP($E570,[1]Productos!A:P,4,FALSE)</f>
        <v>SODAS SABORIZADAS</v>
      </c>
      <c r="K570" s="1">
        <v>10000</v>
      </c>
      <c r="L570" s="1">
        <v>30000</v>
      </c>
      <c r="M570" s="21">
        <v>5</v>
      </c>
      <c r="N570" s="21" t="e">
        <f>VLOOKUP(M570,[1]!tbl_empleados[#Data],4,0)&amp;" "&amp;VLOOKUP(M570,[1]!tbl_empleados[#Data],5,0)</f>
        <v>#REF!</v>
      </c>
      <c r="O570">
        <f t="shared" si="48"/>
        <v>2024</v>
      </c>
      <c r="P570" t="str">
        <f t="shared" si="49"/>
        <v>abril</v>
      </c>
    </row>
    <row r="571" spans="1:16" x14ac:dyDescent="0.3">
      <c r="A571" t="s">
        <v>319</v>
      </c>
      <c r="B571" s="21">
        <v>10</v>
      </c>
      <c r="C571" s="77">
        <v>45402</v>
      </c>
      <c r="D571" s="78">
        <v>0.94097222222222221</v>
      </c>
      <c r="E571" s="21">
        <v>20</v>
      </c>
      <c r="F571">
        <v>1</v>
      </c>
      <c r="G571" t="str">
        <f>VLOOKUP($E571,[1]Productos!A:P,2,FALSE)</f>
        <v>SODA TRADICIONAL</v>
      </c>
      <c r="H571" s="21" t="str">
        <f>VLOOKUP($E571,[1]Productos!A:P,3,FALSE)</f>
        <v>BEBIDAS</v>
      </c>
      <c r="I571" s="21" t="str">
        <f>VLOOKUP($E571,[1]Productos!A:P,4,FALSE)</f>
        <v>SODAS SABORIZADAS</v>
      </c>
      <c r="K571" s="1">
        <v>10000</v>
      </c>
      <c r="L571" s="1">
        <v>10000</v>
      </c>
      <c r="M571" s="21">
        <v>5</v>
      </c>
      <c r="N571" s="21" t="e">
        <f>VLOOKUP(M571,[1]!tbl_empleados[#Data],4,0)&amp;" "&amp;VLOOKUP(M571,[1]!tbl_empleados[#Data],5,0)</f>
        <v>#REF!</v>
      </c>
      <c r="O571">
        <f t="shared" si="48"/>
        <v>2024</v>
      </c>
      <c r="P571" t="str">
        <f t="shared" si="49"/>
        <v>abril</v>
      </c>
    </row>
    <row r="572" spans="1:16" x14ac:dyDescent="0.3">
      <c r="A572" t="s">
        <v>319</v>
      </c>
      <c r="B572" s="21">
        <v>10</v>
      </c>
      <c r="C572" s="77">
        <v>45402</v>
      </c>
      <c r="D572" s="78">
        <v>0.9506944444444444</v>
      </c>
      <c r="E572" s="21">
        <v>50</v>
      </c>
      <c r="F572">
        <v>1</v>
      </c>
      <c r="G572" t="str">
        <f>VLOOKUP($E572,[1]Productos!A:P,2,FALSE)</f>
        <v>AGUARDIENTE SIN AZUCAR (LIMOSINA TAPA VERDE)</v>
      </c>
      <c r="H572" s="21" t="str">
        <f>VLOOKUP($E572,[1]Productos!A:P,3,FALSE)</f>
        <v>LICORES</v>
      </c>
      <c r="I572" s="21" t="str">
        <f>VLOOKUP($E572,[1]Productos!A:P,4,FALSE)</f>
        <v>AGUARDIENTE</v>
      </c>
      <c r="K572" s="1">
        <v>90000</v>
      </c>
      <c r="L572" s="1">
        <v>90000</v>
      </c>
      <c r="M572" s="21">
        <v>5</v>
      </c>
      <c r="N572" s="21" t="e">
        <f>VLOOKUP(M572,[1]!tbl_empleados[#Data],4,0)&amp;" "&amp;VLOOKUP(M572,[1]!tbl_empleados[#Data],5,0)</f>
        <v>#REF!</v>
      </c>
      <c r="O572">
        <f t="shared" si="48"/>
        <v>2024</v>
      </c>
      <c r="P572" t="str">
        <f t="shared" si="49"/>
        <v>abril</v>
      </c>
    </row>
    <row r="573" spans="1:16" x14ac:dyDescent="0.3">
      <c r="A573" t="s">
        <v>320</v>
      </c>
      <c r="B573" s="21">
        <v>17</v>
      </c>
      <c r="C573" s="77">
        <v>45402</v>
      </c>
      <c r="D573" s="78">
        <v>0.86736111111111114</v>
      </c>
      <c r="E573" s="21">
        <v>38</v>
      </c>
      <c r="F573">
        <v>1</v>
      </c>
      <c r="G573" t="str">
        <f>VLOOKUP($E573,[1]Productos!A:P,2,FALSE)</f>
        <v>COSTEÑITA</v>
      </c>
      <c r="H573" s="21" t="str">
        <f>VLOOKUP($E573,[1]Productos!A:P,3,FALSE)</f>
        <v>BEBIDAS</v>
      </c>
      <c r="I573" s="21" t="str">
        <f>VLOOKUP($E573,[1]Productos!A:P,4,FALSE)</f>
        <v>CERVEZAS</v>
      </c>
      <c r="K573" s="1">
        <v>3000</v>
      </c>
      <c r="L573" s="1">
        <v>3000</v>
      </c>
      <c r="M573" s="21">
        <v>5</v>
      </c>
      <c r="N573" s="21" t="e">
        <f>VLOOKUP(M573,[1]!tbl_empleados[#Data],4,0)&amp;" "&amp;VLOOKUP(M573,[1]!tbl_empleados[#Data],5,0)</f>
        <v>#REF!</v>
      </c>
      <c r="O573">
        <f t="shared" ref="O573:O588" si="50">YEAR(C573)</f>
        <v>2024</v>
      </c>
      <c r="P573" t="str">
        <f t="shared" ref="P573:P588" si="51">TEXT((C573),"mmmm")</f>
        <v>abril</v>
      </c>
    </row>
    <row r="574" spans="1:16" x14ac:dyDescent="0.3">
      <c r="A574" t="s">
        <v>320</v>
      </c>
      <c r="B574" s="21">
        <v>17</v>
      </c>
      <c r="C574" s="77">
        <v>45402</v>
      </c>
      <c r="D574" s="78">
        <v>0.8847222222222223</v>
      </c>
      <c r="E574" s="21">
        <v>38</v>
      </c>
      <c r="F574">
        <v>1</v>
      </c>
      <c r="G574" t="str">
        <f>VLOOKUP($E574,[1]Productos!A:P,2,FALSE)</f>
        <v>COSTEÑITA</v>
      </c>
      <c r="H574" s="21" t="str">
        <f>VLOOKUP($E574,[1]Productos!A:P,3,FALSE)</f>
        <v>BEBIDAS</v>
      </c>
      <c r="I574" s="21" t="str">
        <f>VLOOKUP($E574,[1]Productos!A:P,4,FALSE)</f>
        <v>CERVEZAS</v>
      </c>
      <c r="K574" s="1">
        <v>3000</v>
      </c>
      <c r="L574" s="1">
        <v>3000</v>
      </c>
      <c r="M574" s="21">
        <v>5</v>
      </c>
      <c r="N574" s="21" t="e">
        <f>VLOOKUP(M574,[1]!tbl_empleados[#Data],4,0)&amp;" "&amp;VLOOKUP(M574,[1]!tbl_empleados[#Data],5,0)</f>
        <v>#REF!</v>
      </c>
      <c r="O574">
        <f t="shared" si="50"/>
        <v>2024</v>
      </c>
      <c r="P574" t="str">
        <f t="shared" si="51"/>
        <v>abril</v>
      </c>
    </row>
    <row r="575" spans="1:16" x14ac:dyDescent="0.3">
      <c r="A575" t="s">
        <v>320</v>
      </c>
      <c r="B575" s="21">
        <v>17</v>
      </c>
      <c r="C575" s="77">
        <v>45402</v>
      </c>
      <c r="D575" s="78">
        <v>0.90694444444444444</v>
      </c>
      <c r="E575" s="21">
        <v>38</v>
      </c>
      <c r="F575">
        <v>1</v>
      </c>
      <c r="G575" t="str">
        <f>VLOOKUP($E575,[1]Productos!A:P,2,FALSE)</f>
        <v>COSTEÑITA</v>
      </c>
      <c r="H575" s="21" t="str">
        <f>VLOOKUP($E575,[1]Productos!A:P,3,FALSE)</f>
        <v>BEBIDAS</v>
      </c>
      <c r="I575" s="21" t="str">
        <f>VLOOKUP($E575,[1]Productos!A:P,4,FALSE)</f>
        <v>CERVEZAS</v>
      </c>
      <c r="K575" s="1">
        <v>3000</v>
      </c>
      <c r="L575" s="1">
        <v>3000</v>
      </c>
      <c r="M575" s="21">
        <v>5</v>
      </c>
      <c r="N575" s="21" t="e">
        <f>VLOOKUP(M575,[1]!tbl_empleados[#Data],4,0)&amp;" "&amp;VLOOKUP(M575,[1]!tbl_empleados[#Data],5,0)</f>
        <v>#REF!</v>
      </c>
      <c r="O575">
        <f t="shared" si="50"/>
        <v>2024</v>
      </c>
      <c r="P575" t="str">
        <f t="shared" si="51"/>
        <v>abril</v>
      </c>
    </row>
    <row r="576" spans="1:16" x14ac:dyDescent="0.3">
      <c r="A576" t="s">
        <v>320</v>
      </c>
      <c r="B576" s="21">
        <v>17</v>
      </c>
      <c r="C576" s="77">
        <v>45402</v>
      </c>
      <c r="D576" s="78">
        <v>0.93402777777777779</v>
      </c>
      <c r="E576" s="21">
        <v>38</v>
      </c>
      <c r="F576">
        <v>1</v>
      </c>
      <c r="G576" t="str">
        <f>VLOOKUP($E576,[1]Productos!A:P,2,FALSE)</f>
        <v>COSTEÑITA</v>
      </c>
      <c r="H576" s="21" t="str">
        <f>VLOOKUP($E576,[1]Productos!A:P,3,FALSE)</f>
        <v>BEBIDAS</v>
      </c>
      <c r="I576" s="21" t="str">
        <f>VLOOKUP($E576,[1]Productos!A:P,4,FALSE)</f>
        <v>CERVEZAS</v>
      </c>
      <c r="K576" s="1">
        <v>3000</v>
      </c>
      <c r="L576" s="1">
        <v>3000</v>
      </c>
      <c r="M576" s="21">
        <v>5</v>
      </c>
      <c r="N576" s="21" t="e">
        <f>VLOOKUP(M576,[1]!tbl_empleados[#Data],4,0)&amp;" "&amp;VLOOKUP(M576,[1]!tbl_empleados[#Data],5,0)</f>
        <v>#REF!</v>
      </c>
      <c r="O576">
        <f t="shared" si="50"/>
        <v>2024</v>
      </c>
      <c r="P576" t="str">
        <f t="shared" si="51"/>
        <v>abril</v>
      </c>
    </row>
    <row r="577" spans="1:16" x14ac:dyDescent="0.3">
      <c r="A577" t="s">
        <v>321</v>
      </c>
      <c r="B577" s="21">
        <v>18</v>
      </c>
      <c r="C577" s="77">
        <v>45402</v>
      </c>
      <c r="D577" s="78">
        <v>0.88680555555555562</v>
      </c>
      <c r="E577" s="21">
        <v>40</v>
      </c>
      <c r="F577">
        <v>5</v>
      </c>
      <c r="G577" t="str">
        <f>VLOOKUP($E577,[1]Productos!A:P,2,FALSE)</f>
        <v>AGUILA NEGRA</v>
      </c>
      <c r="H577" s="21" t="str">
        <f>VLOOKUP($E577,[1]Productos!A:P,3,FALSE)</f>
        <v>BEBIDAS</v>
      </c>
      <c r="I577" s="21" t="str">
        <f>VLOOKUP($E577,[1]Productos!A:P,4,FALSE)</f>
        <v>CERVEZAS</v>
      </c>
      <c r="K577" s="1">
        <v>3500</v>
      </c>
      <c r="L577" s="1">
        <v>17500</v>
      </c>
      <c r="M577" s="21">
        <v>5</v>
      </c>
      <c r="N577" s="21" t="e">
        <f>VLOOKUP(M577,[1]!tbl_empleados[#Data],4,0)&amp;" "&amp;VLOOKUP(M577,[1]!tbl_empleados[#Data],5,0)</f>
        <v>#REF!</v>
      </c>
      <c r="O577">
        <f t="shared" si="50"/>
        <v>2024</v>
      </c>
      <c r="P577" t="str">
        <f t="shared" si="51"/>
        <v>abril</v>
      </c>
    </row>
    <row r="578" spans="1:16" x14ac:dyDescent="0.3">
      <c r="A578" t="s">
        <v>321</v>
      </c>
      <c r="B578" s="21">
        <v>18</v>
      </c>
      <c r="C578" s="77">
        <v>45402</v>
      </c>
      <c r="D578" s="78">
        <v>0.89722222222222225</v>
      </c>
      <c r="E578" s="21">
        <v>40</v>
      </c>
      <c r="F578">
        <v>2</v>
      </c>
      <c r="G578" t="str">
        <f>VLOOKUP($E578,[1]Productos!A:P,2,FALSE)</f>
        <v>AGUILA NEGRA</v>
      </c>
      <c r="H578" s="21" t="str">
        <f>VLOOKUP($E578,[1]Productos!A:P,3,FALSE)</f>
        <v>BEBIDAS</v>
      </c>
      <c r="I578" s="21" t="str">
        <f>VLOOKUP($E578,[1]Productos!A:P,4,FALSE)</f>
        <v>CERVEZAS</v>
      </c>
      <c r="K578" s="1">
        <v>3500</v>
      </c>
      <c r="L578" s="1">
        <v>7000</v>
      </c>
      <c r="M578" s="21">
        <v>5</v>
      </c>
      <c r="N578" s="21" t="e">
        <f>VLOOKUP(M578,[1]!tbl_empleados[#Data],4,0)&amp;" "&amp;VLOOKUP(M578,[1]!tbl_empleados[#Data],5,0)</f>
        <v>#REF!</v>
      </c>
      <c r="O578">
        <f t="shared" si="50"/>
        <v>2024</v>
      </c>
      <c r="P578" t="str">
        <f t="shared" si="51"/>
        <v>abril</v>
      </c>
    </row>
    <row r="579" spans="1:16" x14ac:dyDescent="0.3">
      <c r="A579" t="s">
        <v>321</v>
      </c>
      <c r="B579" s="21">
        <v>18</v>
      </c>
      <c r="C579" s="77">
        <v>45402</v>
      </c>
      <c r="D579" s="78">
        <v>0.91319444444444453</v>
      </c>
      <c r="E579" s="21">
        <v>40</v>
      </c>
      <c r="F579">
        <v>2</v>
      </c>
      <c r="G579" t="str">
        <f>VLOOKUP($E579,[1]Productos!A:P,2,FALSE)</f>
        <v>AGUILA NEGRA</v>
      </c>
      <c r="H579" s="21" t="str">
        <f>VLOOKUP($E579,[1]Productos!A:P,3,FALSE)</f>
        <v>BEBIDAS</v>
      </c>
      <c r="I579" s="21" t="str">
        <f>VLOOKUP($E579,[1]Productos!A:P,4,FALSE)</f>
        <v>CERVEZAS</v>
      </c>
      <c r="K579" s="1">
        <v>3500</v>
      </c>
      <c r="L579" s="1">
        <v>7000</v>
      </c>
      <c r="M579" s="21">
        <v>5</v>
      </c>
      <c r="N579" s="21" t="e">
        <f>VLOOKUP(M579,[1]!tbl_empleados[#Data],4,0)&amp;" "&amp;VLOOKUP(M579,[1]!tbl_empleados[#Data],5,0)</f>
        <v>#REF!</v>
      </c>
      <c r="O579">
        <f t="shared" si="50"/>
        <v>2024</v>
      </c>
      <c r="P579" t="str">
        <f t="shared" si="51"/>
        <v>abril</v>
      </c>
    </row>
    <row r="580" spans="1:16" x14ac:dyDescent="0.3">
      <c r="A580" t="s">
        <v>321</v>
      </c>
      <c r="B580" s="21">
        <v>18</v>
      </c>
      <c r="C580" s="77">
        <v>45402</v>
      </c>
      <c r="D580" s="78">
        <v>0.93402777777777779</v>
      </c>
      <c r="E580" s="21">
        <v>40</v>
      </c>
      <c r="F580">
        <v>3</v>
      </c>
      <c r="G580" t="str">
        <f>VLOOKUP($E580,[1]Productos!A:P,2,FALSE)</f>
        <v>AGUILA NEGRA</v>
      </c>
      <c r="H580" s="21" t="str">
        <f>VLOOKUP($E580,[1]Productos!A:P,3,FALSE)</f>
        <v>BEBIDAS</v>
      </c>
      <c r="I580" s="21" t="str">
        <f>VLOOKUP($E580,[1]Productos!A:P,4,FALSE)</f>
        <v>CERVEZAS</v>
      </c>
      <c r="K580" s="1">
        <v>3500</v>
      </c>
      <c r="L580" s="1">
        <v>10500</v>
      </c>
      <c r="M580" s="21">
        <v>5</v>
      </c>
      <c r="N580" s="21" t="e">
        <f>VLOOKUP(M580,[1]!tbl_empleados[#Data],4,0)&amp;" "&amp;VLOOKUP(M580,[1]!tbl_empleados[#Data],5,0)</f>
        <v>#REF!</v>
      </c>
      <c r="O580">
        <f t="shared" si="50"/>
        <v>2024</v>
      </c>
      <c r="P580" t="str">
        <f t="shared" si="51"/>
        <v>abril</v>
      </c>
    </row>
    <row r="581" spans="1:16" x14ac:dyDescent="0.3">
      <c r="A581" t="s">
        <v>321</v>
      </c>
      <c r="B581" s="21">
        <v>18</v>
      </c>
      <c r="C581" s="77">
        <v>45402</v>
      </c>
      <c r="D581" s="78">
        <v>0.94444444444444453</v>
      </c>
      <c r="E581" s="21">
        <v>40</v>
      </c>
      <c r="F581">
        <v>1</v>
      </c>
      <c r="G581" t="str">
        <f>VLOOKUP($E581,[1]Productos!A:P,2,FALSE)</f>
        <v>AGUILA NEGRA</v>
      </c>
      <c r="H581" s="21" t="str">
        <f>VLOOKUP($E581,[1]Productos!A:P,3,FALSE)</f>
        <v>BEBIDAS</v>
      </c>
      <c r="I581" s="21" t="str">
        <f>VLOOKUP($E581,[1]Productos!A:P,4,FALSE)</f>
        <v>CERVEZAS</v>
      </c>
      <c r="K581" s="1">
        <v>3500</v>
      </c>
      <c r="L581" s="1">
        <v>3500</v>
      </c>
      <c r="M581" s="21">
        <v>5</v>
      </c>
      <c r="N581" s="21" t="e">
        <f>VLOOKUP(M581,[1]!tbl_empleados[#Data],4,0)&amp;" "&amp;VLOOKUP(M581,[1]!tbl_empleados[#Data],5,0)</f>
        <v>#REF!</v>
      </c>
      <c r="O581">
        <f t="shared" si="50"/>
        <v>2024</v>
      </c>
      <c r="P581" t="str">
        <f t="shared" si="51"/>
        <v>abril</v>
      </c>
    </row>
    <row r="582" spans="1:16" x14ac:dyDescent="0.3">
      <c r="A582" t="s">
        <v>321</v>
      </c>
      <c r="B582" s="21">
        <v>18</v>
      </c>
      <c r="C582" s="77">
        <v>45402</v>
      </c>
      <c r="D582" s="78">
        <v>0.95138888888888884</v>
      </c>
      <c r="E582" s="21">
        <v>47</v>
      </c>
      <c r="F582">
        <v>1</v>
      </c>
      <c r="G582" t="str">
        <f>VLOOKUP($E582,[1]Productos!A:P,2,FALSE)</f>
        <v>MICHELADA</v>
      </c>
      <c r="H582" s="21" t="str">
        <f>VLOOKUP($E582,[1]Productos!A:P,3,FALSE)</f>
        <v>BEBIDAS</v>
      </c>
      <c r="I582" s="21" t="str">
        <f>VLOOKUP($E582,[1]Productos!A:P,4,FALSE)</f>
        <v>CERVEZAS</v>
      </c>
      <c r="K582" s="1">
        <v>2000</v>
      </c>
      <c r="L582" s="1">
        <v>2000</v>
      </c>
      <c r="M582" s="21">
        <v>5</v>
      </c>
      <c r="N582" s="21" t="e">
        <f>VLOOKUP(M582,[1]!tbl_empleados[#Data],4,0)&amp;" "&amp;VLOOKUP(M582,[1]!tbl_empleados[#Data],5,0)</f>
        <v>#REF!</v>
      </c>
      <c r="O582">
        <f t="shared" si="50"/>
        <v>2024</v>
      </c>
      <c r="P582" t="str">
        <f t="shared" si="51"/>
        <v>abril</v>
      </c>
    </row>
    <row r="583" spans="1:16" x14ac:dyDescent="0.3">
      <c r="A583" t="s">
        <v>321</v>
      </c>
      <c r="B583" s="21">
        <v>18</v>
      </c>
      <c r="C583" s="77">
        <v>45402</v>
      </c>
      <c r="D583" s="78">
        <v>0.95138888888888884</v>
      </c>
      <c r="E583" s="21">
        <v>47</v>
      </c>
      <c r="F583">
        <v>1</v>
      </c>
      <c r="G583" t="str">
        <f>VLOOKUP($E583,[1]Productos!A:P,2,FALSE)</f>
        <v>MICHELADA</v>
      </c>
      <c r="H583" s="21" t="str">
        <f>VLOOKUP($E583,[1]Productos!A:P,3,FALSE)</f>
        <v>BEBIDAS</v>
      </c>
      <c r="I583" s="21" t="str">
        <f>VLOOKUP($E583,[1]Productos!A:P,4,FALSE)</f>
        <v>CERVEZAS</v>
      </c>
      <c r="K583" s="1">
        <v>2000</v>
      </c>
      <c r="L583" s="1">
        <v>2000</v>
      </c>
      <c r="M583" s="21">
        <v>5</v>
      </c>
      <c r="N583" s="21" t="e">
        <f>VLOOKUP(M583,[1]!tbl_empleados[#Data],4,0)&amp;" "&amp;VLOOKUP(M583,[1]!tbl_empleados[#Data],5,0)</f>
        <v>#REF!</v>
      </c>
      <c r="O583">
        <f t="shared" si="50"/>
        <v>2024</v>
      </c>
      <c r="P583" t="str">
        <f t="shared" si="51"/>
        <v>abril</v>
      </c>
    </row>
    <row r="584" spans="1:16" x14ac:dyDescent="0.3">
      <c r="A584" t="s">
        <v>321</v>
      </c>
      <c r="B584" s="21">
        <v>18</v>
      </c>
      <c r="C584" s="77">
        <v>45402</v>
      </c>
      <c r="D584" s="78">
        <v>0.95208333333333339</v>
      </c>
      <c r="E584" s="21">
        <v>40</v>
      </c>
      <c r="F584">
        <v>1</v>
      </c>
      <c r="G584" t="str">
        <f>VLOOKUP($E584,[1]Productos!A:P,2,FALSE)</f>
        <v>AGUILA NEGRA</v>
      </c>
      <c r="H584" s="21" t="str">
        <f>VLOOKUP($E584,[1]Productos!A:P,3,FALSE)</f>
        <v>BEBIDAS</v>
      </c>
      <c r="I584" s="21" t="str">
        <f>VLOOKUP($E584,[1]Productos!A:P,4,FALSE)</f>
        <v>CERVEZAS</v>
      </c>
      <c r="K584" s="1">
        <v>3500</v>
      </c>
      <c r="L584" s="1">
        <v>3500</v>
      </c>
      <c r="M584" s="21">
        <v>5</v>
      </c>
      <c r="N584" s="21" t="e">
        <f>VLOOKUP(M584,[1]!tbl_empleados[#Data],4,0)&amp;" "&amp;VLOOKUP(M584,[1]!tbl_empleados[#Data],5,0)</f>
        <v>#REF!</v>
      </c>
      <c r="O584">
        <f t="shared" si="50"/>
        <v>2024</v>
      </c>
      <c r="P584" t="str">
        <f t="shared" si="51"/>
        <v>abril</v>
      </c>
    </row>
    <row r="585" spans="1:16" x14ac:dyDescent="0.3">
      <c r="A585" t="s">
        <v>321</v>
      </c>
      <c r="B585" s="21">
        <v>18</v>
      </c>
      <c r="C585" s="77">
        <v>45402</v>
      </c>
      <c r="D585" s="78">
        <v>0.95277777777777783</v>
      </c>
      <c r="E585" s="21">
        <v>40</v>
      </c>
      <c r="F585">
        <v>1</v>
      </c>
      <c r="G585" t="str">
        <f>VLOOKUP($E585,[1]Productos!A:P,2,FALSE)</f>
        <v>AGUILA NEGRA</v>
      </c>
      <c r="H585" s="21" t="str">
        <f>VLOOKUP($E585,[1]Productos!A:P,3,FALSE)</f>
        <v>BEBIDAS</v>
      </c>
      <c r="I585" s="21" t="str">
        <f>VLOOKUP($E585,[1]Productos!A:P,4,FALSE)</f>
        <v>CERVEZAS</v>
      </c>
      <c r="K585" s="1">
        <v>3500</v>
      </c>
      <c r="L585" s="1">
        <v>3500</v>
      </c>
      <c r="M585" s="21">
        <v>5</v>
      </c>
      <c r="N585" s="21" t="e">
        <f>VLOOKUP(M585,[1]!tbl_empleados[#Data],4,0)&amp;" "&amp;VLOOKUP(M585,[1]!tbl_empleados[#Data],5,0)</f>
        <v>#REF!</v>
      </c>
      <c r="O585">
        <f t="shared" si="50"/>
        <v>2024</v>
      </c>
      <c r="P585" t="str">
        <f t="shared" si="51"/>
        <v>abril</v>
      </c>
    </row>
    <row r="586" spans="1:16" x14ac:dyDescent="0.3">
      <c r="A586" t="s">
        <v>316</v>
      </c>
      <c r="B586" s="21">
        <v>4</v>
      </c>
      <c r="C586" s="77">
        <v>45402</v>
      </c>
      <c r="D586" s="78">
        <v>0.95486111111111116</v>
      </c>
      <c r="E586" s="21">
        <v>39</v>
      </c>
      <c r="F586">
        <v>3</v>
      </c>
      <c r="G586" t="str">
        <f>VLOOKUP($E586,[1]Productos!A:P,2,FALSE)</f>
        <v>CORONITA</v>
      </c>
      <c r="H586" s="21" t="str">
        <f>VLOOKUP($E586,[1]Productos!A:P,3,FALSE)</f>
        <v>BEBIDAS</v>
      </c>
      <c r="I586" s="21" t="str">
        <f>VLOOKUP($E586,[1]Productos!A:P,4,FALSE)</f>
        <v>CERVEZAS</v>
      </c>
      <c r="K586" s="1">
        <v>4000</v>
      </c>
      <c r="L586" s="1">
        <v>12000</v>
      </c>
      <c r="M586" s="21">
        <v>5</v>
      </c>
      <c r="N586" s="21" t="e">
        <f>VLOOKUP(M586,[1]!tbl_empleados[#Data],4,0)&amp;" "&amp;VLOOKUP(M586,[1]!tbl_empleados[#Data],5,0)</f>
        <v>#REF!</v>
      </c>
      <c r="O586">
        <f t="shared" si="50"/>
        <v>2024</v>
      </c>
      <c r="P586" t="str">
        <f t="shared" si="51"/>
        <v>abril</v>
      </c>
    </row>
    <row r="587" spans="1:16" x14ac:dyDescent="0.3">
      <c r="A587" t="s">
        <v>322</v>
      </c>
      <c r="B587" s="21">
        <v>3</v>
      </c>
      <c r="C587" s="77">
        <v>45402</v>
      </c>
      <c r="D587" s="78">
        <v>0.96388888888888891</v>
      </c>
      <c r="E587" s="21">
        <v>38</v>
      </c>
      <c r="F587">
        <v>3</v>
      </c>
      <c r="G587" t="str">
        <f>VLOOKUP($E587,[1]Productos!A:P,2,FALSE)</f>
        <v>COSTEÑITA</v>
      </c>
      <c r="H587" s="21" t="str">
        <f>VLOOKUP($E587,[1]Productos!A:P,3,FALSE)</f>
        <v>BEBIDAS</v>
      </c>
      <c r="I587" s="21" t="str">
        <f>VLOOKUP($E587,[1]Productos!A:P,4,FALSE)</f>
        <v>CERVEZAS</v>
      </c>
      <c r="K587" s="1">
        <v>3000</v>
      </c>
      <c r="L587" s="1">
        <v>9000</v>
      </c>
      <c r="M587" s="21">
        <v>5</v>
      </c>
      <c r="N587" s="21" t="e">
        <f>VLOOKUP(M587,[1]!tbl_empleados[#Data],4,0)&amp;" "&amp;VLOOKUP(M587,[1]!tbl_empleados[#Data],5,0)</f>
        <v>#REF!</v>
      </c>
      <c r="O587">
        <f t="shared" si="50"/>
        <v>2024</v>
      </c>
      <c r="P587" t="str">
        <f t="shared" si="51"/>
        <v>abril</v>
      </c>
    </row>
    <row r="588" spans="1:16" x14ac:dyDescent="0.3">
      <c r="A588" t="s">
        <v>322</v>
      </c>
      <c r="B588" s="21">
        <v>3</v>
      </c>
      <c r="C588" s="77">
        <v>45402</v>
      </c>
      <c r="D588" s="78">
        <v>0.97291666666666676</v>
      </c>
      <c r="E588" s="21">
        <v>38</v>
      </c>
      <c r="F588">
        <v>2</v>
      </c>
      <c r="G588" t="str">
        <f>VLOOKUP($E588,[1]Productos!A:P,2,FALSE)</f>
        <v>COSTEÑITA</v>
      </c>
      <c r="H588" s="21" t="str">
        <f>VLOOKUP($E588,[1]Productos!A:P,3,FALSE)</f>
        <v>BEBIDAS</v>
      </c>
      <c r="I588" s="21" t="str">
        <f>VLOOKUP($E588,[1]Productos!A:P,4,FALSE)</f>
        <v>CERVEZAS</v>
      </c>
      <c r="K588" s="1">
        <v>3000</v>
      </c>
      <c r="L588" s="1">
        <v>6000</v>
      </c>
      <c r="M588" s="21">
        <v>5</v>
      </c>
      <c r="N588" s="21" t="e">
        <f>VLOOKUP(M588,[1]!tbl_empleados[#Data],4,0)&amp;" "&amp;VLOOKUP(M588,[1]!tbl_empleados[#Data],5,0)</f>
        <v>#REF!</v>
      </c>
      <c r="O588">
        <f t="shared" si="50"/>
        <v>2024</v>
      </c>
      <c r="P588" t="str">
        <f t="shared" si="51"/>
        <v>abril</v>
      </c>
    </row>
    <row r="589" spans="1:16" x14ac:dyDescent="0.3">
      <c r="A589" t="s">
        <v>323</v>
      </c>
      <c r="B589" s="21">
        <v>15</v>
      </c>
      <c r="C589" s="77">
        <v>45403</v>
      </c>
      <c r="D589" s="78">
        <v>2.6388888888888889E-2</v>
      </c>
      <c r="E589" s="21">
        <v>29</v>
      </c>
      <c r="F589">
        <v>1</v>
      </c>
      <c r="G589" t="str">
        <f>VLOOKUP($E589,[1]Productos!A:P,2,FALSE)</f>
        <v>AGUA</v>
      </c>
      <c r="H589" s="21" t="str">
        <f>VLOOKUP($E589,[1]Productos!A:P,3,FALSE)</f>
        <v>BEBIDAS</v>
      </c>
      <c r="I589" s="21" t="str">
        <f>VLOOKUP($E589,[1]Productos!A:P,4,FALSE)</f>
        <v>OTROS</v>
      </c>
      <c r="K589" s="1">
        <v>2000</v>
      </c>
      <c r="L589" s="1">
        <v>2000</v>
      </c>
      <c r="M589" s="21">
        <v>5</v>
      </c>
      <c r="N589" s="21" t="e">
        <f>VLOOKUP(M589,[1]!tbl_empleados[#Data],4,0)&amp;" "&amp;VLOOKUP(M589,[1]!tbl_empleados[#Data],5,0)</f>
        <v>#REF!</v>
      </c>
      <c r="O589">
        <f>YEAR(C589)</f>
        <v>2024</v>
      </c>
      <c r="P589" t="str">
        <f>TEXT((C589),"mmmm")</f>
        <v>abril</v>
      </c>
    </row>
    <row r="590" spans="1:16" x14ac:dyDescent="0.3">
      <c r="A590" t="s">
        <v>324</v>
      </c>
      <c r="B590" s="21">
        <v>6</v>
      </c>
      <c r="C590" s="77">
        <v>45402</v>
      </c>
      <c r="D590" s="78">
        <v>0.9590277777777777</v>
      </c>
      <c r="E590" s="21">
        <v>18</v>
      </c>
      <c r="F590">
        <v>1</v>
      </c>
      <c r="G590" t="str">
        <f>VLOOKUP($E590,[1]Productos!A:P,2,FALSE)</f>
        <v>COROZO</v>
      </c>
      <c r="H590" s="21" t="str">
        <f>VLOOKUP($E590,[1]Productos!A:P,3,FALSE)</f>
        <v>BEBIDAS</v>
      </c>
      <c r="I590" s="21" t="str">
        <f>VLOOKUP($E590,[1]Productos!A:P,4,FALSE)</f>
        <v>SODAS SABORIZADAS</v>
      </c>
      <c r="K590" s="1">
        <v>12000</v>
      </c>
      <c r="L590" s="1">
        <v>12000</v>
      </c>
      <c r="M590" s="21">
        <v>5</v>
      </c>
      <c r="N590" s="21" t="e">
        <f>VLOOKUP(M590,[1]!tbl_empleados[#Data],4,0)&amp;" "&amp;VLOOKUP(M590,[1]!tbl_empleados[#Data],5,0)</f>
        <v>#REF!</v>
      </c>
      <c r="O590">
        <f t="shared" ref="O590:O615" si="52">YEAR(C590)</f>
        <v>2024</v>
      </c>
      <c r="P590" t="str">
        <f t="shared" ref="P590:P615" si="53">TEXT((C590),"mmmm")</f>
        <v>abril</v>
      </c>
    </row>
    <row r="591" spans="1:16" x14ac:dyDescent="0.3">
      <c r="A591" t="s">
        <v>324</v>
      </c>
      <c r="B591" s="21">
        <v>6</v>
      </c>
      <c r="C591" s="77">
        <v>45402</v>
      </c>
      <c r="D591" s="78">
        <v>0.95972222222222225</v>
      </c>
      <c r="E591" s="21">
        <v>40</v>
      </c>
      <c r="F591">
        <v>1</v>
      </c>
      <c r="G591" t="str">
        <f>VLOOKUP($E591,[1]Productos!A:P,2,FALSE)</f>
        <v>AGUILA NEGRA</v>
      </c>
      <c r="H591" s="21" t="str">
        <f>VLOOKUP($E591,[1]Productos!A:P,3,FALSE)</f>
        <v>BEBIDAS</v>
      </c>
      <c r="I591" s="21" t="str">
        <f>VLOOKUP($E591,[1]Productos!A:P,4,FALSE)</f>
        <v>CERVEZAS</v>
      </c>
      <c r="K591" s="1">
        <v>3500</v>
      </c>
      <c r="L591" s="1">
        <v>3500</v>
      </c>
      <c r="M591" s="21">
        <v>5</v>
      </c>
      <c r="N591" s="21" t="e">
        <f>VLOOKUP(M591,[1]!tbl_empleados[#Data],4,0)&amp;" "&amp;VLOOKUP(M591,[1]!tbl_empleados[#Data],5,0)</f>
        <v>#REF!</v>
      </c>
      <c r="O591">
        <f t="shared" si="52"/>
        <v>2024</v>
      </c>
      <c r="P591" t="str">
        <f t="shared" si="53"/>
        <v>abril</v>
      </c>
    </row>
    <row r="592" spans="1:16" x14ac:dyDescent="0.3">
      <c r="A592" t="s">
        <v>324</v>
      </c>
      <c r="B592" s="21">
        <v>6</v>
      </c>
      <c r="C592" s="77">
        <v>45402</v>
      </c>
      <c r="D592" s="78">
        <v>0.95972222222222225</v>
      </c>
      <c r="E592" s="21">
        <v>47</v>
      </c>
      <c r="F592">
        <v>1</v>
      </c>
      <c r="G592" t="str">
        <f>VLOOKUP($E592,[1]Productos!A:P,2,FALSE)</f>
        <v>MICHELADA</v>
      </c>
      <c r="H592" s="21" t="str">
        <f>VLOOKUP($E592,[1]Productos!A:P,3,FALSE)</f>
        <v>BEBIDAS</v>
      </c>
      <c r="I592" s="21" t="str">
        <f>VLOOKUP($E592,[1]Productos!A:P,4,FALSE)</f>
        <v>CERVEZAS</v>
      </c>
      <c r="K592" s="1">
        <v>2000</v>
      </c>
      <c r="L592" s="1">
        <v>2000</v>
      </c>
      <c r="M592" s="21">
        <v>5</v>
      </c>
      <c r="N592" s="21" t="e">
        <f>VLOOKUP(M592,[1]!tbl_empleados[#Data],4,0)&amp;" "&amp;VLOOKUP(M592,[1]!tbl_empleados[#Data],5,0)</f>
        <v>#REF!</v>
      </c>
      <c r="O592">
        <f t="shared" si="52"/>
        <v>2024</v>
      </c>
      <c r="P592" t="str">
        <f t="shared" si="53"/>
        <v>abril</v>
      </c>
    </row>
    <row r="593" spans="1:16" x14ac:dyDescent="0.3">
      <c r="A593" t="s">
        <v>324</v>
      </c>
      <c r="B593" s="21">
        <v>6</v>
      </c>
      <c r="C593" s="77">
        <v>45402</v>
      </c>
      <c r="D593" s="78">
        <v>0.97361111111111109</v>
      </c>
      <c r="E593" s="21">
        <v>38</v>
      </c>
      <c r="F593">
        <v>4</v>
      </c>
      <c r="G593" t="str">
        <f>VLOOKUP($E593,[1]Productos!A:P,2,FALSE)</f>
        <v>COSTEÑITA</v>
      </c>
      <c r="H593" s="21" t="str">
        <f>VLOOKUP($E593,[1]Productos!A:P,3,FALSE)</f>
        <v>BEBIDAS</v>
      </c>
      <c r="I593" s="21" t="str">
        <f>VLOOKUP($E593,[1]Productos!A:P,4,FALSE)</f>
        <v>CERVEZAS</v>
      </c>
      <c r="K593" s="1">
        <v>3000</v>
      </c>
      <c r="L593" s="1">
        <v>12000</v>
      </c>
      <c r="M593" s="21">
        <v>5</v>
      </c>
      <c r="N593" s="21" t="e">
        <f>VLOOKUP(M593,[1]!tbl_empleados[#Data],4,0)&amp;" "&amp;VLOOKUP(M593,[1]!tbl_empleados[#Data],5,0)</f>
        <v>#REF!</v>
      </c>
      <c r="O593">
        <f t="shared" si="52"/>
        <v>2024</v>
      </c>
      <c r="P593" t="str">
        <f t="shared" si="53"/>
        <v>abril</v>
      </c>
    </row>
    <row r="594" spans="1:16" x14ac:dyDescent="0.3">
      <c r="A594" t="s">
        <v>324</v>
      </c>
      <c r="B594" s="21">
        <v>6</v>
      </c>
      <c r="C594" s="77">
        <v>45402</v>
      </c>
      <c r="D594" s="78">
        <v>0.98541666666666661</v>
      </c>
      <c r="E594" s="21">
        <v>38</v>
      </c>
      <c r="F594">
        <v>2</v>
      </c>
      <c r="G594" t="str">
        <f>VLOOKUP($E594,[1]Productos!A:P,2,FALSE)</f>
        <v>COSTEÑITA</v>
      </c>
      <c r="H594" s="21" t="str">
        <f>VLOOKUP($E594,[1]Productos!A:P,3,FALSE)</f>
        <v>BEBIDAS</v>
      </c>
      <c r="I594" s="21" t="str">
        <f>VLOOKUP($E594,[1]Productos!A:P,4,FALSE)</f>
        <v>CERVEZAS</v>
      </c>
      <c r="K594" s="1">
        <v>3000</v>
      </c>
      <c r="L594" s="1">
        <v>6000</v>
      </c>
      <c r="M594" s="21">
        <v>5</v>
      </c>
      <c r="N594" s="21" t="e">
        <f>VLOOKUP(M594,[1]!tbl_empleados[#Data],4,0)&amp;" "&amp;VLOOKUP(M594,[1]!tbl_empleados[#Data],5,0)</f>
        <v>#REF!</v>
      </c>
      <c r="O594">
        <f t="shared" si="52"/>
        <v>2024</v>
      </c>
      <c r="P594" t="str">
        <f t="shared" si="53"/>
        <v>abril</v>
      </c>
    </row>
    <row r="595" spans="1:16" x14ac:dyDescent="0.3">
      <c r="A595" t="s">
        <v>324</v>
      </c>
      <c r="B595" s="21">
        <v>6</v>
      </c>
      <c r="C595" s="77">
        <v>45403</v>
      </c>
      <c r="D595" s="78">
        <v>8.3333333333333332E-3</v>
      </c>
      <c r="E595" s="21">
        <v>38</v>
      </c>
      <c r="F595">
        <v>2</v>
      </c>
      <c r="G595" t="str">
        <f>VLOOKUP($E595,[1]Productos!A:P,2,FALSE)</f>
        <v>COSTEÑITA</v>
      </c>
      <c r="H595" s="21" t="str">
        <f>VLOOKUP($E595,[1]Productos!A:P,3,FALSE)</f>
        <v>BEBIDAS</v>
      </c>
      <c r="I595" s="21" t="str">
        <f>VLOOKUP($E595,[1]Productos!A:P,4,FALSE)</f>
        <v>CERVEZAS</v>
      </c>
      <c r="K595" s="1">
        <v>3000</v>
      </c>
      <c r="L595" s="1">
        <v>6000</v>
      </c>
      <c r="M595" s="21">
        <v>5</v>
      </c>
      <c r="N595" s="21" t="e">
        <f>VLOOKUP(M595,[1]!tbl_empleados[#Data],4,0)&amp;" "&amp;VLOOKUP(M595,[1]!tbl_empleados[#Data],5,0)</f>
        <v>#REF!</v>
      </c>
      <c r="O595">
        <f t="shared" si="52"/>
        <v>2024</v>
      </c>
      <c r="P595" t="str">
        <f t="shared" si="53"/>
        <v>abril</v>
      </c>
    </row>
    <row r="596" spans="1:16" x14ac:dyDescent="0.3">
      <c r="A596" t="s">
        <v>325</v>
      </c>
      <c r="B596" s="21">
        <v>4</v>
      </c>
      <c r="C596" s="77">
        <v>45402</v>
      </c>
      <c r="D596" s="78">
        <v>0.96944444444444444</v>
      </c>
      <c r="E596" s="21">
        <v>39</v>
      </c>
      <c r="F596">
        <v>3</v>
      </c>
      <c r="G596" t="str">
        <f>VLOOKUP($E596,[1]Productos!A:P,2,FALSE)</f>
        <v>CORONITA</v>
      </c>
      <c r="H596" s="21" t="str">
        <f>VLOOKUP($E596,[1]Productos!A:P,3,FALSE)</f>
        <v>BEBIDAS</v>
      </c>
      <c r="I596" s="21" t="str">
        <f>VLOOKUP($E596,[1]Productos!A:P,4,FALSE)</f>
        <v>CERVEZAS</v>
      </c>
      <c r="K596" s="1">
        <v>4000</v>
      </c>
      <c r="L596" s="1">
        <v>12000</v>
      </c>
      <c r="M596" s="21">
        <v>5</v>
      </c>
      <c r="N596" s="21" t="e">
        <f>VLOOKUP(M596,[1]!tbl_empleados[#Data],4,0)&amp;" "&amp;VLOOKUP(M596,[1]!tbl_empleados[#Data],5,0)</f>
        <v>#REF!</v>
      </c>
      <c r="O596">
        <f t="shared" si="52"/>
        <v>2024</v>
      </c>
      <c r="P596" t="str">
        <f t="shared" si="53"/>
        <v>abril</v>
      </c>
    </row>
    <row r="597" spans="1:16" x14ac:dyDescent="0.3">
      <c r="A597" t="s">
        <v>325</v>
      </c>
      <c r="B597" s="21">
        <v>4</v>
      </c>
      <c r="C597" s="77">
        <v>45402</v>
      </c>
      <c r="D597" s="78">
        <v>0.98958333333333337</v>
      </c>
      <c r="E597" s="21">
        <v>39</v>
      </c>
      <c r="F597">
        <v>3</v>
      </c>
      <c r="G597" t="str">
        <f>VLOOKUP($E597,[1]Productos!A:P,2,FALSE)</f>
        <v>CORONITA</v>
      </c>
      <c r="H597" s="21" t="str">
        <f>VLOOKUP($E597,[1]Productos!A:P,3,FALSE)</f>
        <v>BEBIDAS</v>
      </c>
      <c r="I597" s="21" t="str">
        <f>VLOOKUP($E597,[1]Productos!A:P,4,FALSE)</f>
        <v>CERVEZAS</v>
      </c>
      <c r="K597" s="1">
        <v>4000</v>
      </c>
      <c r="L597" s="1">
        <v>12000</v>
      </c>
      <c r="M597" s="21">
        <v>5</v>
      </c>
      <c r="N597" s="21" t="e">
        <f>VLOOKUP(M597,[1]!tbl_empleados[#Data],4,0)&amp;" "&amp;VLOOKUP(M597,[1]!tbl_empleados[#Data],5,0)</f>
        <v>#REF!</v>
      </c>
      <c r="O597">
        <f t="shared" si="52"/>
        <v>2024</v>
      </c>
      <c r="P597" t="str">
        <f t="shared" si="53"/>
        <v>abril</v>
      </c>
    </row>
    <row r="598" spans="1:16" x14ac:dyDescent="0.3">
      <c r="A598" t="s">
        <v>325</v>
      </c>
      <c r="B598" s="21">
        <v>4</v>
      </c>
      <c r="C598" s="77">
        <v>45403</v>
      </c>
      <c r="D598" s="78">
        <v>3.472222222222222E-3</v>
      </c>
      <c r="E598" s="21">
        <v>39</v>
      </c>
      <c r="F598">
        <v>3</v>
      </c>
      <c r="G598" t="str">
        <f>VLOOKUP($E598,[1]Productos!A:P,2,FALSE)</f>
        <v>CORONITA</v>
      </c>
      <c r="H598" s="21" t="str">
        <f>VLOOKUP($E598,[1]Productos!A:P,3,FALSE)</f>
        <v>BEBIDAS</v>
      </c>
      <c r="I598" s="21" t="str">
        <f>VLOOKUP($E598,[1]Productos!A:P,4,FALSE)</f>
        <v>CERVEZAS</v>
      </c>
      <c r="K598" s="1">
        <v>4000</v>
      </c>
      <c r="L598" s="1">
        <v>12000</v>
      </c>
      <c r="M598" s="21">
        <v>5</v>
      </c>
      <c r="N598" s="21" t="e">
        <f>VLOOKUP(M598,[1]!tbl_empleados[#Data],4,0)&amp;" "&amp;VLOOKUP(M598,[1]!tbl_empleados[#Data],5,0)</f>
        <v>#REF!</v>
      </c>
      <c r="O598">
        <f t="shared" si="52"/>
        <v>2024</v>
      </c>
      <c r="P598" t="str">
        <f t="shared" si="53"/>
        <v>abril</v>
      </c>
    </row>
    <row r="599" spans="1:16" x14ac:dyDescent="0.3">
      <c r="A599" t="s">
        <v>325</v>
      </c>
      <c r="B599" s="21">
        <v>4</v>
      </c>
      <c r="C599" s="77">
        <v>45403</v>
      </c>
      <c r="D599" s="78">
        <v>2.4305555555555556E-2</v>
      </c>
      <c r="E599" s="21">
        <v>39</v>
      </c>
      <c r="F599">
        <v>3</v>
      </c>
      <c r="G599" t="str">
        <f>VLOOKUP($E599,[1]Productos!A:P,2,FALSE)</f>
        <v>CORONITA</v>
      </c>
      <c r="H599" s="21" t="str">
        <f>VLOOKUP($E599,[1]Productos!A:P,3,FALSE)</f>
        <v>BEBIDAS</v>
      </c>
      <c r="I599" s="21" t="str">
        <f>VLOOKUP($E599,[1]Productos!A:P,4,FALSE)</f>
        <v>CERVEZAS</v>
      </c>
      <c r="K599" s="1">
        <v>4000</v>
      </c>
      <c r="L599" s="1">
        <v>12000</v>
      </c>
      <c r="M599" s="21">
        <v>5</v>
      </c>
      <c r="N599" s="21" t="e">
        <f>VLOOKUP(M599,[1]!tbl_empleados[#Data],4,0)&amp;" "&amp;VLOOKUP(M599,[1]!tbl_empleados[#Data],5,0)</f>
        <v>#REF!</v>
      </c>
      <c r="O599">
        <f t="shared" si="52"/>
        <v>2024</v>
      </c>
      <c r="P599" t="str">
        <f t="shared" si="53"/>
        <v>abril</v>
      </c>
    </row>
    <row r="600" spans="1:16" x14ac:dyDescent="0.3">
      <c r="A600" t="s">
        <v>326</v>
      </c>
      <c r="B600" s="21">
        <v>9</v>
      </c>
      <c r="C600" s="77">
        <v>45402</v>
      </c>
      <c r="D600" s="78">
        <v>0.9604166666666667</v>
      </c>
      <c r="E600" s="21">
        <v>49</v>
      </c>
      <c r="F600">
        <v>1</v>
      </c>
      <c r="G600" t="str">
        <f>VLOOKUP($E600,[1]Productos!A:P,2,FALSE)</f>
        <v>AGUARDIENTE SIN AZUCAR (DOBLE TAPA VERDE)</v>
      </c>
      <c r="H600" s="21" t="str">
        <f>VLOOKUP($E600,[1]Productos!A:P,3,FALSE)</f>
        <v>LICORES</v>
      </c>
      <c r="I600" s="21" t="str">
        <f>VLOOKUP($E600,[1]Productos!A:P,4,FALSE)</f>
        <v>AGUARDIENTE</v>
      </c>
      <c r="K600" s="1">
        <v>70000</v>
      </c>
      <c r="L600" s="1">
        <v>70000</v>
      </c>
      <c r="M600" s="21">
        <v>5</v>
      </c>
      <c r="N600" s="21" t="e">
        <f>VLOOKUP(M600,[1]!tbl_empleados[#Data],4,0)&amp;" "&amp;VLOOKUP(M600,[1]!tbl_empleados[#Data],5,0)</f>
        <v>#REF!</v>
      </c>
      <c r="O600">
        <f t="shared" si="52"/>
        <v>2024</v>
      </c>
      <c r="P600" t="str">
        <f t="shared" si="53"/>
        <v>abril</v>
      </c>
    </row>
    <row r="601" spans="1:16" x14ac:dyDescent="0.3">
      <c r="A601" t="s">
        <v>326</v>
      </c>
      <c r="B601" s="21">
        <v>9</v>
      </c>
      <c r="C601" s="77">
        <v>45402</v>
      </c>
      <c r="D601" s="78">
        <v>0.9604166666666667</v>
      </c>
      <c r="E601" s="21">
        <v>34</v>
      </c>
      <c r="F601">
        <v>1</v>
      </c>
      <c r="G601" t="str">
        <f>VLOOKUP($E601,[1]Productos!A:P,2,FALSE)</f>
        <v>SUERO ELECTROLIT NARANJA-MANDARINA</v>
      </c>
      <c r="H601" s="21" t="str">
        <f>VLOOKUP($E601,[1]Productos!A:P,3,FALSE)</f>
        <v>BEBIDAS</v>
      </c>
      <c r="I601" s="21" t="str">
        <f>VLOOKUP($E601,[1]Productos!A:P,4,FALSE)</f>
        <v>OTROS</v>
      </c>
      <c r="K601" s="1">
        <v>10000</v>
      </c>
      <c r="L601" s="1">
        <v>10000</v>
      </c>
      <c r="M601" s="21">
        <v>5</v>
      </c>
      <c r="N601" s="21" t="e">
        <f>VLOOKUP(M601,[1]!tbl_empleados[#Data],4,0)&amp;" "&amp;VLOOKUP(M601,[1]!tbl_empleados[#Data],5,0)</f>
        <v>#REF!</v>
      </c>
      <c r="O601">
        <f t="shared" si="52"/>
        <v>2024</v>
      </c>
      <c r="P601" t="str">
        <f t="shared" si="53"/>
        <v>abril</v>
      </c>
    </row>
    <row r="602" spans="1:16" x14ac:dyDescent="0.3">
      <c r="A602" t="s">
        <v>326</v>
      </c>
      <c r="B602" s="21">
        <v>9</v>
      </c>
      <c r="C602" s="77">
        <v>45402</v>
      </c>
      <c r="D602" s="78">
        <v>0.97777777777777775</v>
      </c>
      <c r="E602" s="21">
        <v>30</v>
      </c>
      <c r="F602">
        <v>2</v>
      </c>
      <c r="G602" t="str">
        <f>VLOOKUP($E602,[1]Productos!A:P,2,FALSE)</f>
        <v>SODA</v>
      </c>
      <c r="H602" s="21" t="str">
        <f>VLOOKUP($E602,[1]Productos!A:P,3,FALSE)</f>
        <v>BEBIDAS</v>
      </c>
      <c r="I602" s="21" t="str">
        <f>VLOOKUP($E602,[1]Productos!A:P,4,FALSE)</f>
        <v>OTROS</v>
      </c>
      <c r="K602" s="1">
        <v>4000</v>
      </c>
      <c r="L602" s="1">
        <v>8000</v>
      </c>
      <c r="M602" s="21">
        <v>5</v>
      </c>
      <c r="N602" s="21" t="e">
        <f>VLOOKUP(M602,[1]!tbl_empleados[#Data],4,0)&amp;" "&amp;VLOOKUP(M602,[1]!tbl_empleados[#Data],5,0)</f>
        <v>#REF!</v>
      </c>
      <c r="O602">
        <f t="shared" si="52"/>
        <v>2024</v>
      </c>
      <c r="P602" t="str">
        <f t="shared" si="53"/>
        <v>abril</v>
      </c>
    </row>
    <row r="603" spans="1:16" x14ac:dyDescent="0.3">
      <c r="A603" t="s">
        <v>327</v>
      </c>
      <c r="B603" s="21">
        <v>10</v>
      </c>
      <c r="C603" s="77">
        <v>45402</v>
      </c>
      <c r="D603" s="78">
        <v>0.96111111111111114</v>
      </c>
      <c r="E603" s="21">
        <v>20</v>
      </c>
      <c r="F603">
        <v>4</v>
      </c>
      <c r="G603" t="str">
        <f>VLOOKUP($E603,[1]Productos!A:P,2,FALSE)</f>
        <v>SODA TRADICIONAL</v>
      </c>
      <c r="H603" s="21" t="str">
        <f>VLOOKUP($E603,[1]Productos!A:P,3,FALSE)</f>
        <v>BEBIDAS</v>
      </c>
      <c r="I603" s="21" t="str">
        <f>VLOOKUP($E603,[1]Productos!A:P,4,FALSE)</f>
        <v>SODAS SABORIZADAS</v>
      </c>
      <c r="K603" s="1">
        <v>10000</v>
      </c>
      <c r="L603" s="1">
        <v>40000</v>
      </c>
      <c r="M603" s="21">
        <v>5</v>
      </c>
      <c r="N603" s="21" t="e">
        <f>VLOOKUP(M603,[1]!tbl_empleados[#Data],4,0)&amp;" "&amp;VLOOKUP(M603,[1]!tbl_empleados[#Data],5,0)</f>
        <v>#REF!</v>
      </c>
      <c r="O603">
        <f t="shared" si="52"/>
        <v>2024</v>
      </c>
      <c r="P603" t="str">
        <f t="shared" si="53"/>
        <v>abril</v>
      </c>
    </row>
    <row r="604" spans="1:16" x14ac:dyDescent="0.3">
      <c r="A604" t="s">
        <v>327</v>
      </c>
      <c r="B604" s="21">
        <v>10</v>
      </c>
      <c r="C604" s="77">
        <v>45402</v>
      </c>
      <c r="D604" s="78">
        <v>0.96111111111111114</v>
      </c>
      <c r="E604" s="21">
        <v>50</v>
      </c>
      <c r="F604">
        <v>1</v>
      </c>
      <c r="G604" t="str">
        <f>VLOOKUP($E604,[1]Productos!A:P,2,FALSE)</f>
        <v>AGUARDIENTE SIN AZUCAR (LIMOSINA TAPA VERDE)</v>
      </c>
      <c r="H604" s="21" t="str">
        <f>VLOOKUP($E604,[1]Productos!A:P,3,FALSE)</f>
        <v>LICORES</v>
      </c>
      <c r="I604" s="21" t="str">
        <f>VLOOKUP($E604,[1]Productos!A:P,4,FALSE)</f>
        <v>AGUARDIENTE</v>
      </c>
      <c r="K604" s="1">
        <v>90000</v>
      </c>
      <c r="L604" s="1">
        <v>90000</v>
      </c>
      <c r="M604" s="21">
        <v>5</v>
      </c>
      <c r="N604" s="21" t="e">
        <f>VLOOKUP(M604,[1]!tbl_empleados[#Data],4,0)&amp;" "&amp;VLOOKUP(M604,[1]!tbl_empleados[#Data],5,0)</f>
        <v>#REF!</v>
      </c>
      <c r="O604">
        <f t="shared" si="52"/>
        <v>2024</v>
      </c>
      <c r="P604" t="str">
        <f t="shared" si="53"/>
        <v>abril</v>
      </c>
    </row>
    <row r="605" spans="1:16" x14ac:dyDescent="0.3">
      <c r="A605" t="s">
        <v>327</v>
      </c>
      <c r="B605" s="21">
        <v>10</v>
      </c>
      <c r="C605" s="77">
        <v>45402</v>
      </c>
      <c r="D605" s="78">
        <v>0.96666666666666667</v>
      </c>
      <c r="E605" s="21">
        <v>35</v>
      </c>
      <c r="F605">
        <v>1</v>
      </c>
      <c r="G605" t="str">
        <f>VLOOKUP($E605,[1]Productos!A:P,2,FALSE)</f>
        <v>SUERO ELECTROLIT FRESA-KIWI</v>
      </c>
      <c r="H605" s="21" t="str">
        <f>VLOOKUP($E605,[1]Productos!A:P,3,FALSE)</f>
        <v>BEBIDAS</v>
      </c>
      <c r="I605" s="21" t="str">
        <f>VLOOKUP($E605,[1]Productos!A:P,4,FALSE)</f>
        <v>OTROS</v>
      </c>
      <c r="K605" s="1">
        <v>10000</v>
      </c>
      <c r="L605" s="1">
        <v>10000</v>
      </c>
      <c r="M605" s="21">
        <v>5</v>
      </c>
      <c r="N605" s="21" t="e">
        <f>VLOOKUP(M605,[1]!tbl_empleados[#Data],4,0)&amp;" "&amp;VLOOKUP(M605,[1]!tbl_empleados[#Data],5,0)</f>
        <v>#REF!</v>
      </c>
      <c r="O605">
        <f t="shared" si="52"/>
        <v>2024</v>
      </c>
      <c r="P605" t="str">
        <f t="shared" si="53"/>
        <v>abril</v>
      </c>
    </row>
    <row r="606" spans="1:16" x14ac:dyDescent="0.3">
      <c r="A606" t="s">
        <v>327</v>
      </c>
      <c r="B606" s="21">
        <v>10</v>
      </c>
      <c r="C606" s="77">
        <v>45403</v>
      </c>
      <c r="D606" s="78">
        <v>9.0277777777777787E-3</v>
      </c>
      <c r="E606" s="21">
        <v>20</v>
      </c>
      <c r="F606">
        <v>1</v>
      </c>
      <c r="G606" t="str">
        <f>VLOOKUP($E606,[1]Productos!A:P,2,FALSE)</f>
        <v>SODA TRADICIONAL</v>
      </c>
      <c r="H606" s="21" t="str">
        <f>VLOOKUP($E606,[1]Productos!A:P,3,FALSE)</f>
        <v>BEBIDAS</v>
      </c>
      <c r="I606" s="21" t="str">
        <f>VLOOKUP($E606,[1]Productos!A:P,4,FALSE)</f>
        <v>SODAS SABORIZADAS</v>
      </c>
      <c r="K606" s="1">
        <v>10000</v>
      </c>
      <c r="L606" s="1">
        <v>10000</v>
      </c>
      <c r="M606" s="21">
        <v>5</v>
      </c>
      <c r="N606" s="21" t="e">
        <f>VLOOKUP(M606,[1]!tbl_empleados[#Data],4,0)&amp;" "&amp;VLOOKUP(M606,[1]!tbl_empleados[#Data],5,0)</f>
        <v>#REF!</v>
      </c>
      <c r="O606">
        <f t="shared" si="52"/>
        <v>2024</v>
      </c>
      <c r="P606" t="str">
        <f t="shared" si="53"/>
        <v>abril</v>
      </c>
    </row>
    <row r="607" spans="1:16" x14ac:dyDescent="0.3">
      <c r="A607" t="s">
        <v>328</v>
      </c>
      <c r="B607" s="21">
        <v>18</v>
      </c>
      <c r="C607" s="77">
        <v>45402</v>
      </c>
      <c r="D607" s="78">
        <v>0.96250000000000002</v>
      </c>
      <c r="E607" s="21">
        <v>40</v>
      </c>
      <c r="F607">
        <v>18</v>
      </c>
      <c r="G607" t="str">
        <f>VLOOKUP($E607,[1]Productos!A:P,2,FALSE)</f>
        <v>AGUILA NEGRA</v>
      </c>
      <c r="H607" s="21" t="str">
        <f>VLOOKUP($E607,[1]Productos!A:P,3,FALSE)</f>
        <v>BEBIDAS</v>
      </c>
      <c r="I607" s="21" t="str">
        <f>VLOOKUP($E607,[1]Productos!A:P,4,FALSE)</f>
        <v>CERVEZAS</v>
      </c>
      <c r="K607" s="1">
        <v>3500</v>
      </c>
      <c r="L607" s="1">
        <v>63000</v>
      </c>
      <c r="M607" s="21">
        <v>5</v>
      </c>
      <c r="N607" s="21" t="e">
        <f>VLOOKUP(M607,[1]!tbl_empleados[#Data],4,0)&amp;" "&amp;VLOOKUP(M607,[1]!tbl_empleados[#Data],5,0)</f>
        <v>#REF!</v>
      </c>
      <c r="O607">
        <f t="shared" si="52"/>
        <v>2024</v>
      </c>
      <c r="P607" t="str">
        <f t="shared" si="53"/>
        <v>abril</v>
      </c>
    </row>
    <row r="608" spans="1:16" x14ac:dyDescent="0.3">
      <c r="A608" t="s">
        <v>328</v>
      </c>
      <c r="B608" s="21">
        <v>18</v>
      </c>
      <c r="C608" s="77">
        <v>45402</v>
      </c>
      <c r="D608" s="78">
        <v>0.96250000000000002</v>
      </c>
      <c r="E608" s="21">
        <v>47</v>
      </c>
      <c r="F608">
        <v>2</v>
      </c>
      <c r="G608" t="str">
        <f>VLOOKUP($E608,[1]Productos!A:P,2,FALSE)</f>
        <v>MICHELADA</v>
      </c>
      <c r="H608" s="21" t="str">
        <f>VLOOKUP($E608,[1]Productos!A:P,3,FALSE)</f>
        <v>BEBIDAS</v>
      </c>
      <c r="I608" s="21" t="str">
        <f>VLOOKUP($E608,[1]Productos!A:P,4,FALSE)</f>
        <v>CERVEZAS</v>
      </c>
      <c r="K608" s="1">
        <v>2000</v>
      </c>
      <c r="L608" s="1">
        <v>4000</v>
      </c>
      <c r="M608" s="21">
        <v>5</v>
      </c>
      <c r="N608" s="21" t="e">
        <f>VLOOKUP(M608,[1]!tbl_empleados[#Data],4,0)&amp;" "&amp;VLOOKUP(M608,[1]!tbl_empleados[#Data],5,0)</f>
        <v>#REF!</v>
      </c>
      <c r="O608">
        <f t="shared" si="52"/>
        <v>2024</v>
      </c>
      <c r="P608" t="str">
        <f t="shared" si="53"/>
        <v>abril</v>
      </c>
    </row>
    <row r="609" spans="1:16" x14ac:dyDescent="0.3">
      <c r="A609" t="s">
        <v>328</v>
      </c>
      <c r="B609" s="21">
        <v>18</v>
      </c>
      <c r="C609" s="77">
        <v>45402</v>
      </c>
      <c r="D609" s="78">
        <v>0.97777777777777775</v>
      </c>
      <c r="E609" s="21">
        <v>49</v>
      </c>
      <c r="F609">
        <v>1</v>
      </c>
      <c r="G609" t="str">
        <f>VLOOKUP($E609,[1]Productos!A:P,2,FALSE)</f>
        <v>AGUARDIENTE SIN AZUCAR (DOBLE TAPA VERDE)</v>
      </c>
      <c r="H609" s="21" t="str">
        <f>VLOOKUP($E609,[1]Productos!A:P,3,FALSE)</f>
        <v>LICORES</v>
      </c>
      <c r="I609" s="21" t="str">
        <f>VLOOKUP($E609,[1]Productos!A:P,4,FALSE)</f>
        <v>AGUARDIENTE</v>
      </c>
      <c r="K609" s="1">
        <v>70000</v>
      </c>
      <c r="L609" s="1">
        <v>70000</v>
      </c>
      <c r="M609" s="21">
        <v>5</v>
      </c>
      <c r="N609" s="21" t="e">
        <f>VLOOKUP(M609,[1]!tbl_empleados[#Data],4,0)&amp;" "&amp;VLOOKUP(M609,[1]!tbl_empleados[#Data],5,0)</f>
        <v>#REF!</v>
      </c>
      <c r="O609">
        <f t="shared" si="52"/>
        <v>2024</v>
      </c>
      <c r="P609" t="str">
        <f t="shared" si="53"/>
        <v>abril</v>
      </c>
    </row>
    <row r="610" spans="1:16" x14ac:dyDescent="0.3">
      <c r="A610" t="s">
        <v>328</v>
      </c>
      <c r="B610" s="21">
        <v>18</v>
      </c>
      <c r="C610" s="77">
        <v>45402</v>
      </c>
      <c r="D610" s="78">
        <v>0.98819444444444438</v>
      </c>
      <c r="E610" s="21">
        <v>40</v>
      </c>
      <c r="F610">
        <v>1</v>
      </c>
      <c r="G610" t="str">
        <f>VLOOKUP($E610,[1]Productos!A:P,2,FALSE)</f>
        <v>AGUILA NEGRA</v>
      </c>
      <c r="H610" s="21" t="str">
        <f>VLOOKUP($E610,[1]Productos!A:P,3,FALSE)</f>
        <v>BEBIDAS</v>
      </c>
      <c r="I610" s="21" t="str">
        <f>VLOOKUP($E610,[1]Productos!A:P,4,FALSE)</f>
        <v>CERVEZAS</v>
      </c>
      <c r="K610" s="1">
        <v>3500</v>
      </c>
      <c r="L610" s="1">
        <v>3500</v>
      </c>
      <c r="M610" s="21">
        <v>5</v>
      </c>
      <c r="N610" s="21" t="e">
        <f>VLOOKUP(M610,[1]!tbl_empleados[#Data],4,0)&amp;" "&amp;VLOOKUP(M610,[1]!tbl_empleados[#Data],5,0)</f>
        <v>#REF!</v>
      </c>
      <c r="O610">
        <f t="shared" si="52"/>
        <v>2024</v>
      </c>
      <c r="P610" t="str">
        <f t="shared" si="53"/>
        <v>abril</v>
      </c>
    </row>
    <row r="611" spans="1:16" x14ac:dyDescent="0.3">
      <c r="A611" t="s">
        <v>328</v>
      </c>
      <c r="B611" s="21">
        <v>18</v>
      </c>
      <c r="C611" s="77">
        <v>45403</v>
      </c>
      <c r="D611" s="78">
        <v>9.7222222222222224E-3</v>
      </c>
      <c r="E611" s="21">
        <v>29</v>
      </c>
      <c r="F611">
        <v>1</v>
      </c>
      <c r="G611" t="str">
        <f>VLOOKUP($E611,[1]Productos!A:P,2,FALSE)</f>
        <v>AGUA</v>
      </c>
      <c r="H611" s="21" t="str">
        <f>VLOOKUP($E611,[1]Productos!A:P,3,FALSE)</f>
        <v>BEBIDAS</v>
      </c>
      <c r="I611" s="21" t="str">
        <f>VLOOKUP($E611,[1]Productos!A:P,4,FALSE)</f>
        <v>OTROS</v>
      </c>
      <c r="K611" s="1">
        <v>2000</v>
      </c>
      <c r="L611" s="1">
        <v>2000</v>
      </c>
      <c r="M611" s="21">
        <v>5</v>
      </c>
      <c r="N611" s="21" t="e">
        <f>VLOOKUP(M611,[1]!tbl_empleados[#Data],4,0)&amp;" "&amp;VLOOKUP(M611,[1]!tbl_empleados[#Data],5,0)</f>
        <v>#REF!</v>
      </c>
      <c r="O611">
        <f t="shared" si="52"/>
        <v>2024</v>
      </c>
      <c r="P611" t="str">
        <f t="shared" si="53"/>
        <v>abril</v>
      </c>
    </row>
    <row r="612" spans="1:16" x14ac:dyDescent="0.3">
      <c r="A612" t="s">
        <v>328</v>
      </c>
      <c r="B612" s="21">
        <v>18</v>
      </c>
      <c r="C612" s="77">
        <v>45403</v>
      </c>
      <c r="D612" s="78">
        <v>2.4305555555555556E-2</v>
      </c>
      <c r="E612" s="21">
        <v>49</v>
      </c>
      <c r="F612">
        <v>1</v>
      </c>
      <c r="G612" t="str">
        <f>VLOOKUP($E612,[1]Productos!A:P,2,FALSE)</f>
        <v>AGUARDIENTE SIN AZUCAR (DOBLE TAPA VERDE)</v>
      </c>
      <c r="H612" s="21" t="str">
        <f>VLOOKUP($E612,[1]Productos!A:P,3,FALSE)</f>
        <v>LICORES</v>
      </c>
      <c r="I612" s="21" t="str">
        <f>VLOOKUP($E612,[1]Productos!A:P,4,FALSE)</f>
        <v>AGUARDIENTE</v>
      </c>
      <c r="K612" s="1">
        <v>70000</v>
      </c>
      <c r="L612" s="1">
        <v>70000</v>
      </c>
      <c r="M612" s="21">
        <v>5</v>
      </c>
      <c r="N612" s="21" t="e">
        <f>VLOOKUP(M612,[1]!tbl_empleados[#Data],4,0)&amp;" "&amp;VLOOKUP(M612,[1]!tbl_empleados[#Data],5,0)</f>
        <v>#REF!</v>
      </c>
      <c r="O612">
        <f t="shared" si="52"/>
        <v>2024</v>
      </c>
      <c r="P612" t="str">
        <f t="shared" si="53"/>
        <v>abril</v>
      </c>
    </row>
    <row r="613" spans="1:16" x14ac:dyDescent="0.3">
      <c r="A613" t="s">
        <v>328</v>
      </c>
      <c r="B613" s="21">
        <v>18</v>
      </c>
      <c r="C613" s="77">
        <v>45403</v>
      </c>
      <c r="D613" s="78">
        <v>8.0555555555555561E-2</v>
      </c>
      <c r="E613" s="21">
        <v>42</v>
      </c>
      <c r="F613">
        <v>1</v>
      </c>
      <c r="G613" t="str">
        <f>VLOOKUP($E613,[1]Productos!A:P,2,FALSE)</f>
        <v>CLUB COLOMBIA</v>
      </c>
      <c r="H613" s="21" t="str">
        <f>VLOOKUP($E613,[1]Productos!A:P,3,FALSE)</f>
        <v>BEBIDAS</v>
      </c>
      <c r="I613" s="21" t="str">
        <f>VLOOKUP($E613,[1]Productos!A:P,4,FALSE)</f>
        <v>CERVEZAS</v>
      </c>
      <c r="K613" s="1">
        <v>5000</v>
      </c>
      <c r="L613" s="1">
        <v>5000</v>
      </c>
      <c r="M613" s="21">
        <v>5</v>
      </c>
      <c r="N613" s="21" t="e">
        <f>VLOOKUP(M613,[1]!tbl_empleados[#Data],4,0)&amp;" "&amp;VLOOKUP(M613,[1]!tbl_empleados[#Data],5,0)</f>
        <v>#REF!</v>
      </c>
      <c r="O613">
        <f t="shared" si="52"/>
        <v>2024</v>
      </c>
      <c r="P613" t="str">
        <f t="shared" si="53"/>
        <v>abril</v>
      </c>
    </row>
    <row r="614" spans="1:16" x14ac:dyDescent="0.3">
      <c r="A614" t="s">
        <v>328</v>
      </c>
      <c r="B614" s="21">
        <v>18</v>
      </c>
      <c r="C614" s="77">
        <v>45403</v>
      </c>
      <c r="D614" s="78">
        <v>8.0555555555555561E-2</v>
      </c>
      <c r="E614" s="21">
        <v>47</v>
      </c>
      <c r="F614">
        <v>1</v>
      </c>
      <c r="G614" t="str">
        <f>VLOOKUP($E614,[1]Productos!A:P,2,FALSE)</f>
        <v>MICHELADA</v>
      </c>
      <c r="H614" s="21" t="str">
        <f>VLOOKUP($E614,[1]Productos!A:P,3,FALSE)</f>
        <v>BEBIDAS</v>
      </c>
      <c r="I614" s="21" t="str">
        <f>VLOOKUP($E614,[1]Productos!A:P,4,FALSE)</f>
        <v>CERVEZAS</v>
      </c>
      <c r="K614" s="1">
        <v>2000</v>
      </c>
      <c r="L614" s="1">
        <v>2000</v>
      </c>
      <c r="M614" s="21">
        <v>5</v>
      </c>
      <c r="N614" s="21" t="e">
        <f>VLOOKUP(M614,[1]!tbl_empleados[#Data],4,0)&amp;" "&amp;VLOOKUP(M614,[1]!tbl_empleados[#Data],5,0)</f>
        <v>#REF!</v>
      </c>
      <c r="O614">
        <f t="shared" si="52"/>
        <v>2024</v>
      </c>
      <c r="P614" t="str">
        <f t="shared" si="53"/>
        <v>abril</v>
      </c>
    </row>
    <row r="615" spans="1:16" x14ac:dyDescent="0.3">
      <c r="A615" t="s">
        <v>328</v>
      </c>
      <c r="B615" s="21">
        <v>18</v>
      </c>
      <c r="C615" s="77">
        <v>45403</v>
      </c>
      <c r="D615" s="78">
        <v>8.3333333333333329E-2</v>
      </c>
      <c r="E615" s="21">
        <v>40</v>
      </c>
      <c r="F615">
        <v>1</v>
      </c>
      <c r="G615" t="str">
        <f>VLOOKUP($E615,[1]Productos!A:P,2,FALSE)</f>
        <v>AGUILA NEGRA</v>
      </c>
      <c r="H615" s="21" t="str">
        <f>VLOOKUP($E615,[1]Productos!A:P,3,FALSE)</f>
        <v>BEBIDAS</v>
      </c>
      <c r="I615" s="21" t="str">
        <f>VLOOKUP($E615,[1]Productos!A:P,4,FALSE)</f>
        <v>CERVEZAS</v>
      </c>
      <c r="K615" s="1">
        <v>3500</v>
      </c>
      <c r="L615" s="1">
        <v>3500</v>
      </c>
      <c r="M615" s="21">
        <v>5</v>
      </c>
      <c r="N615" s="21" t="e">
        <f>VLOOKUP(M615,[1]!tbl_empleados[#Data],4,0)&amp;" "&amp;VLOOKUP(M615,[1]!tbl_empleados[#Data],5,0)</f>
        <v>#REF!</v>
      </c>
      <c r="O615">
        <f t="shared" si="52"/>
        <v>2024</v>
      </c>
      <c r="P615" t="str">
        <f t="shared" si="53"/>
        <v>abril</v>
      </c>
    </row>
    <row r="616" spans="1:16" x14ac:dyDescent="0.3">
      <c r="A616" t="s">
        <v>329</v>
      </c>
      <c r="B616" s="21">
        <v>11</v>
      </c>
      <c r="C616" s="77">
        <v>45403</v>
      </c>
      <c r="D616" s="78">
        <v>4.9305555555555554E-2</v>
      </c>
      <c r="E616" s="21">
        <v>50</v>
      </c>
      <c r="F616">
        <v>1</v>
      </c>
      <c r="G616" t="str">
        <f>VLOOKUP($E616,[1]Productos!A:P,2,FALSE)</f>
        <v>AGUARDIENTE SIN AZUCAR (LIMOSINA TAPA VERDE)</v>
      </c>
      <c r="H616" s="21" t="str">
        <f>VLOOKUP($E616,[1]Productos!A:P,3,FALSE)</f>
        <v>LICORES</v>
      </c>
      <c r="I616" s="21" t="str">
        <f>VLOOKUP($E616,[1]Productos!A:P,4,FALSE)</f>
        <v>AGUARDIENTE</v>
      </c>
      <c r="K616" s="1">
        <v>90000</v>
      </c>
      <c r="L616" s="1">
        <v>90000</v>
      </c>
      <c r="M616" s="21">
        <v>5</v>
      </c>
      <c r="N616" s="21" t="e">
        <f>VLOOKUP(M616,[1]!tbl_empleados[#Data],4,0)&amp;" "&amp;VLOOKUP(M616,[1]!tbl_empleados[#Data],5,0)</f>
        <v>#REF!</v>
      </c>
      <c r="O616">
        <f>YEAR(C616)</f>
        <v>2024</v>
      </c>
      <c r="P616" t="str">
        <f>TEXT((C616),"mmmm")</f>
        <v>abril</v>
      </c>
    </row>
    <row r="617" spans="1:16" x14ac:dyDescent="0.3">
      <c r="A617" t="s">
        <v>330</v>
      </c>
      <c r="B617" s="21">
        <v>17</v>
      </c>
      <c r="C617" s="77">
        <v>45402</v>
      </c>
      <c r="D617" s="78">
        <v>0.96180555555555547</v>
      </c>
      <c r="E617" s="21">
        <v>38</v>
      </c>
      <c r="F617">
        <v>5</v>
      </c>
      <c r="G617" t="str">
        <f>VLOOKUP($E617,[1]Productos!A:P,2,FALSE)</f>
        <v>COSTEÑITA</v>
      </c>
      <c r="H617" s="21" t="str">
        <f>VLOOKUP($E617,[1]Productos!A:P,3,FALSE)</f>
        <v>BEBIDAS</v>
      </c>
      <c r="I617" s="21" t="str">
        <f>VLOOKUP($E617,[1]Productos!A:P,4,FALSE)</f>
        <v>CERVEZAS</v>
      </c>
      <c r="K617" s="1">
        <v>3000</v>
      </c>
      <c r="L617" s="1">
        <v>15000</v>
      </c>
      <c r="M617" s="21">
        <v>5</v>
      </c>
      <c r="N617" s="21" t="e">
        <f>VLOOKUP(M617,[1]!tbl_empleados[#Data],4,0)&amp;" "&amp;VLOOKUP(M617,[1]!tbl_empleados[#Data],5,0)</f>
        <v>#REF!</v>
      </c>
      <c r="O617">
        <f t="shared" ref="O617:O619" si="54">YEAR(C617)</f>
        <v>2024</v>
      </c>
      <c r="P617" t="str">
        <f t="shared" ref="P617:P619" si="55">TEXT((C617),"mmmm")</f>
        <v>abril</v>
      </c>
    </row>
    <row r="618" spans="1:16" x14ac:dyDescent="0.3">
      <c r="A618" t="s">
        <v>330</v>
      </c>
      <c r="B618" s="21">
        <v>17</v>
      </c>
      <c r="C618" s="77">
        <v>45402</v>
      </c>
      <c r="D618" s="78">
        <v>0.96388888888888891</v>
      </c>
      <c r="E618" s="21">
        <v>38</v>
      </c>
      <c r="F618">
        <v>1</v>
      </c>
      <c r="G618" t="str">
        <f>VLOOKUP($E618,[1]Productos!A:P,2,FALSE)</f>
        <v>COSTEÑITA</v>
      </c>
      <c r="H618" s="21" t="str">
        <f>VLOOKUP($E618,[1]Productos!A:P,3,FALSE)</f>
        <v>BEBIDAS</v>
      </c>
      <c r="I618" s="21" t="str">
        <f>VLOOKUP($E618,[1]Productos!A:P,4,FALSE)</f>
        <v>CERVEZAS</v>
      </c>
      <c r="K618" s="1">
        <v>3000</v>
      </c>
      <c r="L618" s="1">
        <v>3000</v>
      </c>
      <c r="M618" s="21">
        <v>5</v>
      </c>
      <c r="N618" s="21" t="e">
        <f>VLOOKUP(M618,[1]!tbl_empleados[#Data],4,0)&amp;" "&amp;VLOOKUP(M618,[1]!tbl_empleados[#Data],5,0)</f>
        <v>#REF!</v>
      </c>
      <c r="O618">
        <f t="shared" si="54"/>
        <v>2024</v>
      </c>
      <c r="P618" t="str">
        <f t="shared" si="55"/>
        <v>abril</v>
      </c>
    </row>
    <row r="619" spans="1:16" x14ac:dyDescent="0.3">
      <c r="A619" t="s">
        <v>330</v>
      </c>
      <c r="B619" s="21">
        <v>17</v>
      </c>
      <c r="C619" s="77">
        <v>45402</v>
      </c>
      <c r="D619" s="78">
        <v>0.98611111111111116</v>
      </c>
      <c r="E619" s="21">
        <v>38</v>
      </c>
      <c r="F619">
        <v>1</v>
      </c>
      <c r="G619" t="str">
        <f>VLOOKUP($E619,[1]Productos!A:P,2,FALSE)</f>
        <v>COSTEÑITA</v>
      </c>
      <c r="H619" s="21" t="str">
        <f>VLOOKUP($E619,[1]Productos!A:P,3,FALSE)</f>
        <v>BEBIDAS</v>
      </c>
      <c r="I619" s="21" t="str">
        <f>VLOOKUP($E619,[1]Productos!A:P,4,FALSE)</f>
        <v>CERVEZAS</v>
      </c>
      <c r="K619" s="1">
        <v>3000</v>
      </c>
      <c r="L619" s="1">
        <v>3000</v>
      </c>
      <c r="M619" s="21">
        <v>5</v>
      </c>
      <c r="N619" s="21" t="e">
        <f>VLOOKUP(M619,[1]!tbl_empleados[#Data],4,0)&amp;" "&amp;VLOOKUP(M619,[1]!tbl_empleados[#Data],5,0)</f>
        <v>#REF!</v>
      </c>
      <c r="O619">
        <f t="shared" si="54"/>
        <v>2024</v>
      </c>
      <c r="P619" t="str">
        <f t="shared" si="55"/>
        <v>abril</v>
      </c>
    </row>
    <row r="620" spans="1:16" x14ac:dyDescent="0.3">
      <c r="A620" t="s">
        <v>331</v>
      </c>
      <c r="B620" s="21">
        <v>2</v>
      </c>
      <c r="C620" s="77">
        <v>45403</v>
      </c>
      <c r="D620" s="78">
        <v>0.62430555555555556</v>
      </c>
      <c r="E620" s="21">
        <v>422</v>
      </c>
      <c r="F620">
        <v>1</v>
      </c>
      <c r="G620" t="str">
        <f>VLOOKUP($E620,[1]Productos!A:P,2,FALSE)</f>
        <v>CUBETAZO DE BUDWEISER</v>
      </c>
      <c r="H620" s="21" t="str">
        <f>VLOOKUP($E620,[1]Productos!A:P,3,FALSE)</f>
        <v>PROMOCIONES</v>
      </c>
      <c r="I620" s="21" t="str">
        <f>VLOOKUP($E620,[1]Productos!A:P,4,FALSE)</f>
        <v>CERVEZAS</v>
      </c>
      <c r="K620" s="1">
        <v>20000</v>
      </c>
      <c r="L620" s="1">
        <v>20000</v>
      </c>
      <c r="M620" s="21">
        <v>5</v>
      </c>
      <c r="N620" s="21" t="e">
        <f>VLOOKUP(M620,[1]!tbl_empleados[#Data],4,0)&amp;" "&amp;VLOOKUP(M620,[1]!tbl_empleados[#Data],5,0)</f>
        <v>#REF!</v>
      </c>
      <c r="O620">
        <f>YEAR(C620)</f>
        <v>2024</v>
      </c>
      <c r="P620" t="str">
        <f>TEXT((C620),"mmmm")</f>
        <v>abril</v>
      </c>
    </row>
    <row r="621" spans="1:16" x14ac:dyDescent="0.3">
      <c r="A621" t="s">
        <v>332</v>
      </c>
      <c r="B621" s="21">
        <v>7</v>
      </c>
      <c r="C621" s="77">
        <v>45403</v>
      </c>
      <c r="D621" s="78">
        <v>0.70694444444444438</v>
      </c>
      <c r="E621" s="21">
        <v>50</v>
      </c>
      <c r="F621">
        <v>1</v>
      </c>
      <c r="G621" t="str">
        <f>VLOOKUP($E621,[1]Productos!A:P,2,FALSE)</f>
        <v>AGUARDIENTE SIN AZUCAR (LIMOSINA TAPA VERDE)</v>
      </c>
      <c r="H621" s="21" t="str">
        <f>VLOOKUP($E621,[1]Productos!A:P,3,FALSE)</f>
        <v>LICORES</v>
      </c>
      <c r="I621" s="21" t="str">
        <f>VLOOKUP($E621,[1]Productos!A:P,4,FALSE)</f>
        <v>AGUARDIENTE</v>
      </c>
      <c r="K621" s="1">
        <v>90000</v>
      </c>
      <c r="L621" s="1">
        <v>90000</v>
      </c>
      <c r="M621" s="21">
        <v>5</v>
      </c>
      <c r="N621" s="21" t="e">
        <f>VLOOKUP(M621,[1]!tbl_empleados[#Data],4,0)&amp;" "&amp;VLOOKUP(M621,[1]!tbl_empleados[#Data],5,0)</f>
        <v>#REF!</v>
      </c>
      <c r="O621">
        <f>YEAR(C621)</f>
        <v>2024</v>
      </c>
      <c r="P621" t="str">
        <f>TEXT((C621),"mmmm")</f>
        <v>abril</v>
      </c>
    </row>
    <row r="622" spans="1:16" x14ac:dyDescent="0.3">
      <c r="A622" t="s">
        <v>333</v>
      </c>
      <c r="B622" s="21">
        <v>3</v>
      </c>
      <c r="C622" s="77">
        <v>45403</v>
      </c>
      <c r="D622" s="78">
        <v>0.6381944444444444</v>
      </c>
      <c r="E622" s="21">
        <v>45</v>
      </c>
      <c r="F622">
        <v>1</v>
      </c>
      <c r="G622" t="str">
        <f>VLOOKUP($E622,[1]Productos!A:P,2,FALSE)</f>
        <v>POKER</v>
      </c>
      <c r="H622" s="21" t="str">
        <f>VLOOKUP($E622,[1]Productos!A:P,3,FALSE)</f>
        <v>BEBIDAS</v>
      </c>
      <c r="I622" s="21" t="str">
        <f>VLOOKUP($E622,[1]Productos!A:P,4,FALSE)</f>
        <v>CERVEZAS</v>
      </c>
      <c r="K622" s="1">
        <v>3000</v>
      </c>
      <c r="L622" s="1">
        <v>3000</v>
      </c>
      <c r="M622" s="21">
        <v>5</v>
      </c>
      <c r="N622" s="21" t="e">
        <f>VLOOKUP(M622,[1]!tbl_empleados[#Data],4,0)&amp;" "&amp;VLOOKUP(M622,[1]!tbl_empleados[#Data],5,0)</f>
        <v>#REF!</v>
      </c>
      <c r="O622">
        <f t="shared" ref="O622:O636" si="56">YEAR(C622)</f>
        <v>2024</v>
      </c>
      <c r="P622" t="str">
        <f t="shared" ref="P622:P636" si="57">TEXT((C622),"mmmm")</f>
        <v>abril</v>
      </c>
    </row>
    <row r="623" spans="1:16" x14ac:dyDescent="0.3">
      <c r="A623" t="s">
        <v>333</v>
      </c>
      <c r="B623" s="21">
        <v>3</v>
      </c>
      <c r="C623" s="77">
        <v>45403</v>
      </c>
      <c r="D623" s="78">
        <v>0.65138888888888891</v>
      </c>
      <c r="E623" s="21">
        <v>45</v>
      </c>
      <c r="F623">
        <v>1</v>
      </c>
      <c r="G623" t="str">
        <f>VLOOKUP($E623,[1]Productos!A:P,2,FALSE)</f>
        <v>POKER</v>
      </c>
      <c r="H623" s="21" t="str">
        <f>VLOOKUP($E623,[1]Productos!A:P,3,FALSE)</f>
        <v>BEBIDAS</v>
      </c>
      <c r="I623" s="21" t="str">
        <f>VLOOKUP($E623,[1]Productos!A:P,4,FALSE)</f>
        <v>CERVEZAS</v>
      </c>
      <c r="K623" s="1">
        <v>3000</v>
      </c>
      <c r="L623" s="1">
        <v>3000</v>
      </c>
      <c r="M623" s="21">
        <v>5</v>
      </c>
      <c r="N623" s="21" t="e">
        <f>VLOOKUP(M623,[1]!tbl_empleados[#Data],4,0)&amp;" "&amp;VLOOKUP(M623,[1]!tbl_empleados[#Data],5,0)</f>
        <v>#REF!</v>
      </c>
      <c r="O623">
        <f t="shared" si="56"/>
        <v>2024</v>
      </c>
      <c r="P623" t="str">
        <f t="shared" si="57"/>
        <v>abril</v>
      </c>
    </row>
    <row r="624" spans="1:16" x14ac:dyDescent="0.3">
      <c r="A624" t="s">
        <v>333</v>
      </c>
      <c r="B624" s="21">
        <v>3</v>
      </c>
      <c r="C624" s="77">
        <v>45403</v>
      </c>
      <c r="D624" s="78">
        <v>0.66527777777777775</v>
      </c>
      <c r="E624" s="21">
        <v>45</v>
      </c>
      <c r="F624">
        <v>1</v>
      </c>
      <c r="G624" t="str">
        <f>VLOOKUP($E624,[1]Productos!A:P,2,FALSE)</f>
        <v>POKER</v>
      </c>
      <c r="H624" s="21" t="str">
        <f>VLOOKUP($E624,[1]Productos!A:P,3,FALSE)</f>
        <v>BEBIDAS</v>
      </c>
      <c r="I624" s="21" t="str">
        <f>VLOOKUP($E624,[1]Productos!A:P,4,FALSE)</f>
        <v>CERVEZAS</v>
      </c>
      <c r="K624" s="1">
        <v>3000</v>
      </c>
      <c r="L624" s="1">
        <v>3000</v>
      </c>
      <c r="M624" s="21">
        <v>5</v>
      </c>
      <c r="N624" s="21" t="e">
        <f>VLOOKUP(M624,[1]!tbl_empleados[#Data],4,0)&amp;" "&amp;VLOOKUP(M624,[1]!tbl_empleados[#Data],5,0)</f>
        <v>#REF!</v>
      </c>
      <c r="O624">
        <f t="shared" si="56"/>
        <v>2024</v>
      </c>
      <c r="P624" t="str">
        <f t="shared" si="57"/>
        <v>abril</v>
      </c>
    </row>
    <row r="625" spans="1:16" x14ac:dyDescent="0.3">
      <c r="A625" t="s">
        <v>333</v>
      </c>
      <c r="B625" s="21">
        <v>3</v>
      </c>
      <c r="C625" s="77">
        <v>45403</v>
      </c>
      <c r="D625" s="78">
        <v>0.68402777777777779</v>
      </c>
      <c r="E625" s="21">
        <v>45</v>
      </c>
      <c r="F625">
        <v>1</v>
      </c>
      <c r="G625" t="str">
        <f>VLOOKUP($E625,[1]Productos!A:P,2,FALSE)</f>
        <v>POKER</v>
      </c>
      <c r="H625" s="21" t="str">
        <f>VLOOKUP($E625,[1]Productos!A:P,3,FALSE)</f>
        <v>BEBIDAS</v>
      </c>
      <c r="I625" s="21" t="str">
        <f>VLOOKUP($E625,[1]Productos!A:P,4,FALSE)</f>
        <v>CERVEZAS</v>
      </c>
      <c r="K625" s="1">
        <v>3000</v>
      </c>
      <c r="L625" s="1">
        <v>3000</v>
      </c>
      <c r="M625" s="21">
        <v>5</v>
      </c>
      <c r="N625" s="21" t="e">
        <f>VLOOKUP(M625,[1]!tbl_empleados[#Data],4,0)&amp;" "&amp;VLOOKUP(M625,[1]!tbl_empleados[#Data],5,0)</f>
        <v>#REF!</v>
      </c>
      <c r="O625">
        <f t="shared" si="56"/>
        <v>2024</v>
      </c>
      <c r="P625" t="str">
        <f t="shared" si="57"/>
        <v>abril</v>
      </c>
    </row>
    <row r="626" spans="1:16" x14ac:dyDescent="0.3">
      <c r="A626" t="s">
        <v>333</v>
      </c>
      <c r="B626" s="21">
        <v>3</v>
      </c>
      <c r="C626" s="77">
        <v>45403</v>
      </c>
      <c r="D626" s="78">
        <v>0.69444444444444453</v>
      </c>
      <c r="E626" s="21">
        <v>45</v>
      </c>
      <c r="F626">
        <v>1</v>
      </c>
      <c r="G626" t="str">
        <f>VLOOKUP($E626,[1]Productos!A:P,2,FALSE)</f>
        <v>POKER</v>
      </c>
      <c r="H626" s="21" t="str">
        <f>VLOOKUP($E626,[1]Productos!A:P,3,FALSE)</f>
        <v>BEBIDAS</v>
      </c>
      <c r="I626" s="21" t="str">
        <f>VLOOKUP($E626,[1]Productos!A:P,4,FALSE)</f>
        <v>CERVEZAS</v>
      </c>
      <c r="K626" s="1">
        <v>3000</v>
      </c>
      <c r="L626" s="1">
        <v>3000</v>
      </c>
      <c r="M626" s="21">
        <v>5</v>
      </c>
      <c r="N626" s="21" t="e">
        <f>VLOOKUP(M626,[1]!tbl_empleados[#Data],4,0)&amp;" "&amp;VLOOKUP(M626,[1]!tbl_empleados[#Data],5,0)</f>
        <v>#REF!</v>
      </c>
      <c r="O626">
        <f t="shared" si="56"/>
        <v>2024</v>
      </c>
      <c r="P626" t="str">
        <f t="shared" si="57"/>
        <v>abril</v>
      </c>
    </row>
    <row r="627" spans="1:16" x14ac:dyDescent="0.3">
      <c r="A627" t="s">
        <v>333</v>
      </c>
      <c r="B627" s="21">
        <v>3</v>
      </c>
      <c r="C627" s="77">
        <v>45403</v>
      </c>
      <c r="D627" s="78">
        <v>0.70486111111111116</v>
      </c>
      <c r="E627" s="21">
        <v>45</v>
      </c>
      <c r="F627">
        <v>1</v>
      </c>
      <c r="G627" t="str">
        <f>VLOOKUP($E627,[1]Productos!A:P,2,FALSE)</f>
        <v>POKER</v>
      </c>
      <c r="H627" s="21" t="str">
        <f>VLOOKUP($E627,[1]Productos!A:P,3,FALSE)</f>
        <v>BEBIDAS</v>
      </c>
      <c r="I627" s="21" t="str">
        <f>VLOOKUP($E627,[1]Productos!A:P,4,FALSE)</f>
        <v>CERVEZAS</v>
      </c>
      <c r="K627" s="1">
        <v>3000</v>
      </c>
      <c r="L627" s="1">
        <v>3000</v>
      </c>
      <c r="M627" s="21">
        <v>5</v>
      </c>
      <c r="N627" s="21" t="e">
        <f>VLOOKUP(M627,[1]!tbl_empleados[#Data],4,0)&amp;" "&amp;VLOOKUP(M627,[1]!tbl_empleados[#Data],5,0)</f>
        <v>#REF!</v>
      </c>
      <c r="O627">
        <f t="shared" si="56"/>
        <v>2024</v>
      </c>
      <c r="P627" t="str">
        <f t="shared" si="57"/>
        <v>abril</v>
      </c>
    </row>
    <row r="628" spans="1:16" x14ac:dyDescent="0.3">
      <c r="A628" t="s">
        <v>334</v>
      </c>
      <c r="B628" s="21">
        <v>1</v>
      </c>
      <c r="C628" s="77">
        <v>45403</v>
      </c>
      <c r="D628" s="78">
        <v>0.58958333333333335</v>
      </c>
      <c r="E628" s="21">
        <v>45</v>
      </c>
      <c r="F628">
        <v>1</v>
      </c>
      <c r="G628" t="str">
        <f>VLOOKUP($E628,[1]Productos!A:P,2,FALSE)</f>
        <v>POKER</v>
      </c>
      <c r="H628" s="21" t="str">
        <f>VLOOKUP($E628,[1]Productos!A:P,3,FALSE)</f>
        <v>BEBIDAS</v>
      </c>
      <c r="I628" s="21" t="str">
        <f>VLOOKUP($E628,[1]Productos!A:P,4,FALSE)</f>
        <v>CERVEZAS</v>
      </c>
      <c r="K628" s="1">
        <v>3000</v>
      </c>
      <c r="L628" s="1">
        <v>3000</v>
      </c>
      <c r="M628" s="21">
        <v>5</v>
      </c>
      <c r="N628" s="21" t="e">
        <f>VLOOKUP(M628,[1]!tbl_empleados[#Data],4,0)&amp;" "&amp;VLOOKUP(M628,[1]!tbl_empleados[#Data],5,0)</f>
        <v>#REF!</v>
      </c>
      <c r="O628">
        <f t="shared" si="56"/>
        <v>2024</v>
      </c>
      <c r="P628" t="str">
        <f t="shared" si="57"/>
        <v>abril</v>
      </c>
    </row>
    <row r="629" spans="1:16" x14ac:dyDescent="0.3">
      <c r="A629" t="s">
        <v>334</v>
      </c>
      <c r="B629" s="21">
        <v>1</v>
      </c>
      <c r="C629" s="77">
        <v>45403</v>
      </c>
      <c r="D629" s="78">
        <v>0.62361111111111112</v>
      </c>
      <c r="E629" s="21">
        <v>45</v>
      </c>
      <c r="F629">
        <v>1</v>
      </c>
      <c r="G629" t="str">
        <f>VLOOKUP($E629,[1]Productos!A:P,2,FALSE)</f>
        <v>POKER</v>
      </c>
      <c r="H629" s="21" t="str">
        <f>VLOOKUP($E629,[1]Productos!A:P,3,FALSE)</f>
        <v>BEBIDAS</v>
      </c>
      <c r="I629" s="21" t="str">
        <f>VLOOKUP($E629,[1]Productos!A:P,4,FALSE)</f>
        <v>CERVEZAS</v>
      </c>
      <c r="K629" s="1">
        <v>3000</v>
      </c>
      <c r="L629" s="1">
        <v>3000</v>
      </c>
      <c r="M629" s="21">
        <v>5</v>
      </c>
      <c r="N629" s="21" t="e">
        <f>VLOOKUP(M629,[1]!tbl_empleados[#Data],4,0)&amp;" "&amp;VLOOKUP(M629,[1]!tbl_empleados[#Data],5,0)</f>
        <v>#REF!</v>
      </c>
      <c r="O629">
        <f t="shared" si="56"/>
        <v>2024</v>
      </c>
      <c r="P629" t="str">
        <f t="shared" si="57"/>
        <v>abril</v>
      </c>
    </row>
    <row r="630" spans="1:16" x14ac:dyDescent="0.3">
      <c r="A630" t="s">
        <v>334</v>
      </c>
      <c r="B630" s="21">
        <v>1</v>
      </c>
      <c r="C630" s="77">
        <v>45403</v>
      </c>
      <c r="D630" s="78">
        <v>0.62361111111111112</v>
      </c>
      <c r="E630" s="21">
        <v>45</v>
      </c>
      <c r="F630">
        <v>1</v>
      </c>
      <c r="G630" t="str">
        <f>VLOOKUP($E630,[1]Productos!A:P,2,FALSE)</f>
        <v>POKER</v>
      </c>
      <c r="H630" s="21" t="str">
        <f>VLOOKUP($E630,[1]Productos!A:P,3,FALSE)</f>
        <v>BEBIDAS</v>
      </c>
      <c r="I630" s="21" t="str">
        <f>VLOOKUP($E630,[1]Productos!A:P,4,FALSE)</f>
        <v>CERVEZAS</v>
      </c>
      <c r="K630" s="1">
        <v>3000</v>
      </c>
      <c r="L630" s="1">
        <v>3000</v>
      </c>
      <c r="M630" s="21">
        <v>5</v>
      </c>
      <c r="N630" s="21" t="e">
        <f>VLOOKUP(M630,[1]!tbl_empleados[#Data],4,0)&amp;" "&amp;VLOOKUP(M630,[1]!tbl_empleados[#Data],5,0)</f>
        <v>#REF!</v>
      </c>
      <c r="O630">
        <f t="shared" si="56"/>
        <v>2024</v>
      </c>
      <c r="P630" t="str">
        <f t="shared" si="57"/>
        <v>abril</v>
      </c>
    </row>
    <row r="631" spans="1:16" x14ac:dyDescent="0.3">
      <c r="A631" t="s">
        <v>334</v>
      </c>
      <c r="B631" s="21">
        <v>1</v>
      </c>
      <c r="C631" s="77">
        <v>45403</v>
      </c>
      <c r="D631" s="78">
        <v>0.6381944444444444</v>
      </c>
      <c r="E631" s="21">
        <v>45</v>
      </c>
      <c r="F631">
        <v>1</v>
      </c>
      <c r="G631" t="str">
        <f>VLOOKUP($E631,[1]Productos!A:P,2,FALSE)</f>
        <v>POKER</v>
      </c>
      <c r="H631" s="21" t="str">
        <f>VLOOKUP($E631,[1]Productos!A:P,3,FALSE)</f>
        <v>BEBIDAS</v>
      </c>
      <c r="I631" s="21" t="str">
        <f>VLOOKUP($E631,[1]Productos!A:P,4,FALSE)</f>
        <v>CERVEZAS</v>
      </c>
      <c r="K631" s="1">
        <v>3000</v>
      </c>
      <c r="L631" s="1">
        <v>3000</v>
      </c>
      <c r="M631" s="21">
        <v>5</v>
      </c>
      <c r="N631" s="21" t="e">
        <f>VLOOKUP(M631,[1]!tbl_empleados[#Data],4,0)&amp;" "&amp;VLOOKUP(M631,[1]!tbl_empleados[#Data],5,0)</f>
        <v>#REF!</v>
      </c>
      <c r="O631">
        <f t="shared" si="56"/>
        <v>2024</v>
      </c>
      <c r="P631" t="str">
        <f t="shared" si="57"/>
        <v>abril</v>
      </c>
    </row>
    <row r="632" spans="1:16" x14ac:dyDescent="0.3">
      <c r="A632" t="s">
        <v>334</v>
      </c>
      <c r="B632" s="21">
        <v>1</v>
      </c>
      <c r="C632" s="77">
        <v>45403</v>
      </c>
      <c r="D632" s="78">
        <v>0.6479166666666667</v>
      </c>
      <c r="E632" s="21">
        <v>45</v>
      </c>
      <c r="F632">
        <v>1</v>
      </c>
      <c r="G632" t="str">
        <f>VLOOKUP($E632,[1]Productos!A:P,2,FALSE)</f>
        <v>POKER</v>
      </c>
      <c r="H632" s="21" t="str">
        <f>VLOOKUP($E632,[1]Productos!A:P,3,FALSE)</f>
        <v>BEBIDAS</v>
      </c>
      <c r="I632" s="21" t="str">
        <f>VLOOKUP($E632,[1]Productos!A:P,4,FALSE)</f>
        <v>CERVEZAS</v>
      </c>
      <c r="K632" s="1">
        <v>3000</v>
      </c>
      <c r="L632" s="1">
        <v>3000</v>
      </c>
      <c r="M632" s="21">
        <v>5</v>
      </c>
      <c r="N632" s="21" t="e">
        <f>VLOOKUP(M632,[1]!tbl_empleados[#Data],4,0)&amp;" "&amp;VLOOKUP(M632,[1]!tbl_empleados[#Data],5,0)</f>
        <v>#REF!</v>
      </c>
      <c r="O632">
        <f t="shared" si="56"/>
        <v>2024</v>
      </c>
      <c r="P632" t="str">
        <f t="shared" si="57"/>
        <v>abril</v>
      </c>
    </row>
    <row r="633" spans="1:16" x14ac:dyDescent="0.3">
      <c r="A633" t="s">
        <v>334</v>
      </c>
      <c r="B633" s="21">
        <v>1</v>
      </c>
      <c r="C633" s="77">
        <v>45403</v>
      </c>
      <c r="D633" s="78">
        <v>0.66249999999999998</v>
      </c>
      <c r="E633" s="21">
        <v>45</v>
      </c>
      <c r="F633">
        <v>1</v>
      </c>
      <c r="G633" t="str">
        <f>VLOOKUP($E633,[1]Productos!A:P,2,FALSE)</f>
        <v>POKER</v>
      </c>
      <c r="H633" s="21" t="str">
        <f>VLOOKUP($E633,[1]Productos!A:P,3,FALSE)</f>
        <v>BEBIDAS</v>
      </c>
      <c r="I633" s="21" t="str">
        <f>VLOOKUP($E633,[1]Productos!A:P,4,FALSE)</f>
        <v>CERVEZAS</v>
      </c>
      <c r="K633" s="1">
        <v>3000</v>
      </c>
      <c r="L633" s="1">
        <v>3000</v>
      </c>
      <c r="M633" s="21">
        <v>5</v>
      </c>
      <c r="N633" s="21" t="e">
        <f>VLOOKUP(M633,[1]!tbl_empleados[#Data],4,0)&amp;" "&amp;VLOOKUP(M633,[1]!tbl_empleados[#Data],5,0)</f>
        <v>#REF!</v>
      </c>
      <c r="O633">
        <f t="shared" si="56"/>
        <v>2024</v>
      </c>
      <c r="P633" t="str">
        <f t="shared" si="57"/>
        <v>abril</v>
      </c>
    </row>
    <row r="634" spans="1:16" x14ac:dyDescent="0.3">
      <c r="A634" t="s">
        <v>334</v>
      </c>
      <c r="B634" s="21">
        <v>1</v>
      </c>
      <c r="C634" s="77">
        <v>45403</v>
      </c>
      <c r="D634" s="78">
        <v>0.67638888888888893</v>
      </c>
      <c r="E634" s="21">
        <v>45</v>
      </c>
      <c r="F634">
        <v>1</v>
      </c>
      <c r="G634" t="str">
        <f>VLOOKUP($E634,[1]Productos!A:P,2,FALSE)</f>
        <v>POKER</v>
      </c>
      <c r="H634" s="21" t="str">
        <f>VLOOKUP($E634,[1]Productos!A:P,3,FALSE)</f>
        <v>BEBIDAS</v>
      </c>
      <c r="I634" s="21" t="str">
        <f>VLOOKUP($E634,[1]Productos!A:P,4,FALSE)</f>
        <v>CERVEZAS</v>
      </c>
      <c r="K634" s="1">
        <v>3000</v>
      </c>
      <c r="L634" s="1">
        <v>3000</v>
      </c>
      <c r="M634" s="21">
        <v>5</v>
      </c>
      <c r="N634" s="21" t="e">
        <f>VLOOKUP(M634,[1]!tbl_empleados[#Data],4,0)&amp;" "&amp;VLOOKUP(M634,[1]!tbl_empleados[#Data],5,0)</f>
        <v>#REF!</v>
      </c>
      <c r="O634">
        <f t="shared" si="56"/>
        <v>2024</v>
      </c>
      <c r="P634" t="str">
        <f t="shared" si="57"/>
        <v>abril</v>
      </c>
    </row>
    <row r="635" spans="1:16" x14ac:dyDescent="0.3">
      <c r="A635" t="s">
        <v>334</v>
      </c>
      <c r="B635" s="21">
        <v>1</v>
      </c>
      <c r="C635" s="77">
        <v>45403</v>
      </c>
      <c r="D635" s="78">
        <v>0.69444444444444453</v>
      </c>
      <c r="E635" s="21">
        <v>45</v>
      </c>
      <c r="F635">
        <v>1</v>
      </c>
      <c r="G635" t="str">
        <f>VLOOKUP($E635,[1]Productos!A:P,2,FALSE)</f>
        <v>POKER</v>
      </c>
      <c r="H635" s="21" t="str">
        <f>VLOOKUP($E635,[1]Productos!A:P,3,FALSE)</f>
        <v>BEBIDAS</v>
      </c>
      <c r="I635" s="21" t="str">
        <f>VLOOKUP($E635,[1]Productos!A:P,4,FALSE)</f>
        <v>CERVEZAS</v>
      </c>
      <c r="K635" s="1">
        <v>3000</v>
      </c>
      <c r="L635" s="1">
        <v>3000</v>
      </c>
      <c r="M635" s="21">
        <v>5</v>
      </c>
      <c r="N635" s="21" t="e">
        <f>VLOOKUP(M635,[1]!tbl_empleados[#Data],4,0)&amp;" "&amp;VLOOKUP(M635,[1]!tbl_empleados[#Data],5,0)</f>
        <v>#REF!</v>
      </c>
      <c r="O635">
        <f t="shared" si="56"/>
        <v>2024</v>
      </c>
      <c r="P635" t="str">
        <f t="shared" si="57"/>
        <v>abril</v>
      </c>
    </row>
    <row r="636" spans="1:16" x14ac:dyDescent="0.3">
      <c r="A636" t="s">
        <v>334</v>
      </c>
      <c r="B636" s="21">
        <v>1</v>
      </c>
      <c r="C636" s="77">
        <v>45403</v>
      </c>
      <c r="D636" s="78">
        <v>0.70486111111111116</v>
      </c>
      <c r="E636" s="21">
        <v>45</v>
      </c>
      <c r="F636">
        <v>1</v>
      </c>
      <c r="G636" t="str">
        <f>VLOOKUP($E636,[1]Productos!A:P,2,FALSE)</f>
        <v>POKER</v>
      </c>
      <c r="H636" s="21" t="str">
        <f>VLOOKUP($E636,[1]Productos!A:P,3,FALSE)</f>
        <v>BEBIDAS</v>
      </c>
      <c r="I636" s="21" t="str">
        <f>VLOOKUP($E636,[1]Productos!A:P,4,FALSE)</f>
        <v>CERVEZAS</v>
      </c>
      <c r="K636" s="1">
        <v>3000</v>
      </c>
      <c r="L636" s="1">
        <v>3000</v>
      </c>
      <c r="M636" s="21">
        <v>5</v>
      </c>
      <c r="N636" s="21" t="e">
        <f>VLOOKUP(M636,[1]!tbl_empleados[#Data],4,0)&amp;" "&amp;VLOOKUP(M636,[1]!tbl_empleados[#Data],5,0)</f>
        <v>#REF!</v>
      </c>
      <c r="O636">
        <f t="shared" si="56"/>
        <v>2024</v>
      </c>
      <c r="P636" t="str">
        <f t="shared" si="57"/>
        <v>abril</v>
      </c>
    </row>
    <row r="637" spans="1:16" x14ac:dyDescent="0.3">
      <c r="A637" t="s">
        <v>335</v>
      </c>
      <c r="B637" s="21">
        <v>12</v>
      </c>
      <c r="C637" s="77">
        <v>45403</v>
      </c>
      <c r="D637" s="78">
        <v>0.78472222222222221</v>
      </c>
      <c r="E637" s="21">
        <v>39</v>
      </c>
      <c r="F637">
        <v>2</v>
      </c>
      <c r="G637" t="str">
        <f>VLOOKUP($E637,[1]Productos!A:P,2,FALSE)</f>
        <v>CORONITA</v>
      </c>
      <c r="H637" s="21" t="str">
        <f>VLOOKUP($E637,[1]Productos!A:P,3,FALSE)</f>
        <v>BEBIDAS</v>
      </c>
      <c r="I637" s="21" t="str">
        <f>VLOOKUP($E637,[1]Productos!A:P,4,FALSE)</f>
        <v>CERVEZAS</v>
      </c>
      <c r="K637" s="1">
        <v>4000</v>
      </c>
      <c r="L637" s="1">
        <v>8000</v>
      </c>
      <c r="M637" s="21">
        <v>5</v>
      </c>
      <c r="N637" s="21" t="e">
        <f>VLOOKUP(M637,[1]!tbl_empleados[#Data],4,0)&amp;" "&amp;VLOOKUP(M637,[1]!tbl_empleados[#Data],5,0)</f>
        <v>#REF!</v>
      </c>
      <c r="O637">
        <f>YEAR(C637)</f>
        <v>2024</v>
      </c>
      <c r="P637" t="str">
        <f>TEXT((C637),"mmmm")</f>
        <v>abril</v>
      </c>
    </row>
    <row r="638" spans="1:16" x14ac:dyDescent="0.3">
      <c r="A638" t="s">
        <v>336</v>
      </c>
      <c r="B638" s="21">
        <v>12</v>
      </c>
      <c r="C638" s="77">
        <v>45403</v>
      </c>
      <c r="D638" s="78">
        <v>0.83333333333333337</v>
      </c>
      <c r="E638" s="21">
        <v>38</v>
      </c>
      <c r="F638">
        <v>3</v>
      </c>
      <c r="G638" t="str">
        <f>VLOOKUP($E638,[1]Productos!A:P,2,FALSE)</f>
        <v>COSTEÑITA</v>
      </c>
      <c r="H638" s="21" t="str">
        <f>VLOOKUP($E638,[1]Productos!A:P,3,FALSE)</f>
        <v>BEBIDAS</v>
      </c>
      <c r="I638" s="21" t="str">
        <f>VLOOKUP($E638,[1]Productos!A:P,4,FALSE)</f>
        <v>CERVEZAS</v>
      </c>
      <c r="K638" s="1">
        <v>3000</v>
      </c>
      <c r="L638" s="1">
        <v>9000</v>
      </c>
      <c r="M638" s="21">
        <v>5</v>
      </c>
      <c r="N638" s="21" t="e">
        <f>VLOOKUP(M638,[1]!tbl_empleados[#Data],4,0)&amp;" "&amp;VLOOKUP(M638,[1]!tbl_empleados[#Data],5,0)</f>
        <v>#REF!</v>
      </c>
      <c r="O638">
        <f t="shared" ref="O638:O643" si="58">YEAR(C638)</f>
        <v>2024</v>
      </c>
      <c r="P638" t="str">
        <f t="shared" ref="P638:P643" si="59">TEXT((C638),"mmmm")</f>
        <v>abril</v>
      </c>
    </row>
    <row r="639" spans="1:16" x14ac:dyDescent="0.3">
      <c r="A639" t="s">
        <v>336</v>
      </c>
      <c r="B639" s="21">
        <v>12</v>
      </c>
      <c r="C639" s="77">
        <v>45403</v>
      </c>
      <c r="D639" s="78">
        <v>0.83680555555555547</v>
      </c>
      <c r="E639" s="21">
        <v>38</v>
      </c>
      <c r="F639">
        <v>1</v>
      </c>
      <c r="G639" t="str">
        <f>VLOOKUP($E639,[1]Productos!A:P,2,FALSE)</f>
        <v>COSTEÑITA</v>
      </c>
      <c r="H639" s="21" t="str">
        <f>VLOOKUP($E639,[1]Productos!A:P,3,FALSE)</f>
        <v>BEBIDAS</v>
      </c>
      <c r="I639" s="21" t="str">
        <f>VLOOKUP($E639,[1]Productos!A:P,4,FALSE)</f>
        <v>CERVEZAS</v>
      </c>
      <c r="K639" s="1">
        <v>3000</v>
      </c>
      <c r="L639" s="1">
        <v>3000</v>
      </c>
      <c r="M639" s="21">
        <v>5</v>
      </c>
      <c r="N639" s="21" t="e">
        <f>VLOOKUP(M639,[1]!tbl_empleados[#Data],4,0)&amp;" "&amp;VLOOKUP(M639,[1]!tbl_empleados[#Data],5,0)</f>
        <v>#REF!</v>
      </c>
      <c r="O639">
        <f t="shared" si="58"/>
        <v>2024</v>
      </c>
      <c r="P639" t="str">
        <f t="shared" si="59"/>
        <v>abril</v>
      </c>
    </row>
    <row r="640" spans="1:16" x14ac:dyDescent="0.3">
      <c r="A640" t="s">
        <v>337</v>
      </c>
      <c r="B640" s="21">
        <v>2</v>
      </c>
      <c r="C640" s="77">
        <v>45403</v>
      </c>
      <c r="D640" s="78">
        <v>0.77986111111111101</v>
      </c>
      <c r="E640" s="21">
        <v>38</v>
      </c>
      <c r="F640">
        <v>1</v>
      </c>
      <c r="G640" t="str">
        <f>VLOOKUP($E640,[1]Productos!A:P,2,FALSE)</f>
        <v>COSTEÑITA</v>
      </c>
      <c r="H640" s="21" t="str">
        <f>VLOOKUP($E640,[1]Productos!A:P,3,FALSE)</f>
        <v>BEBIDAS</v>
      </c>
      <c r="I640" s="21" t="str">
        <f>VLOOKUP($E640,[1]Productos!A:P,4,FALSE)</f>
        <v>CERVEZAS</v>
      </c>
      <c r="K640" s="1">
        <v>3000</v>
      </c>
      <c r="L640" s="1">
        <v>3000</v>
      </c>
      <c r="M640" s="21">
        <v>5</v>
      </c>
      <c r="N640" s="21" t="e">
        <f>VLOOKUP(M640,[1]!tbl_empleados[#Data],4,0)&amp;" "&amp;VLOOKUP(M640,[1]!tbl_empleados[#Data],5,0)</f>
        <v>#REF!</v>
      </c>
      <c r="O640">
        <f t="shared" si="58"/>
        <v>2024</v>
      </c>
      <c r="P640" t="str">
        <f t="shared" si="59"/>
        <v>abril</v>
      </c>
    </row>
    <row r="641" spans="1:16" x14ac:dyDescent="0.3">
      <c r="A641" t="s">
        <v>337</v>
      </c>
      <c r="B641" s="21">
        <v>2</v>
      </c>
      <c r="C641" s="77">
        <v>45403</v>
      </c>
      <c r="D641" s="78">
        <v>0.79236111111111107</v>
      </c>
      <c r="E641" s="21">
        <v>38</v>
      </c>
      <c r="F641">
        <v>1</v>
      </c>
      <c r="G641" t="str">
        <f>VLOOKUP($E641,[1]Productos!A:P,2,FALSE)</f>
        <v>COSTEÑITA</v>
      </c>
      <c r="H641" s="21" t="str">
        <f>VLOOKUP($E641,[1]Productos!A:P,3,FALSE)</f>
        <v>BEBIDAS</v>
      </c>
      <c r="I641" s="21" t="str">
        <f>VLOOKUP($E641,[1]Productos!A:P,4,FALSE)</f>
        <v>CERVEZAS</v>
      </c>
      <c r="K641" s="1">
        <v>3000</v>
      </c>
      <c r="L641" s="1">
        <v>3000</v>
      </c>
      <c r="M641" s="21">
        <v>5</v>
      </c>
      <c r="N641" s="21" t="e">
        <f>VLOOKUP(M641,[1]!tbl_empleados[#Data],4,0)&amp;" "&amp;VLOOKUP(M641,[1]!tbl_empleados[#Data],5,0)</f>
        <v>#REF!</v>
      </c>
      <c r="O641">
        <f t="shared" si="58"/>
        <v>2024</v>
      </c>
      <c r="P641" t="str">
        <f t="shared" si="59"/>
        <v>abril</v>
      </c>
    </row>
    <row r="642" spans="1:16" x14ac:dyDescent="0.3">
      <c r="A642" t="s">
        <v>337</v>
      </c>
      <c r="B642" s="21">
        <v>2</v>
      </c>
      <c r="C642" s="77">
        <v>45403</v>
      </c>
      <c r="D642" s="78">
        <v>0.81041666666666667</v>
      </c>
      <c r="E642" s="21">
        <v>38</v>
      </c>
      <c r="F642">
        <v>2</v>
      </c>
      <c r="G642" t="str">
        <f>VLOOKUP($E642,[1]Productos!A:P,2,FALSE)</f>
        <v>COSTEÑITA</v>
      </c>
      <c r="H642" s="21" t="str">
        <f>VLOOKUP($E642,[1]Productos!A:P,3,FALSE)</f>
        <v>BEBIDAS</v>
      </c>
      <c r="I642" s="21" t="str">
        <f>VLOOKUP($E642,[1]Productos!A:P,4,FALSE)</f>
        <v>CERVEZAS</v>
      </c>
      <c r="K642" s="1">
        <v>3000</v>
      </c>
      <c r="L642" s="1">
        <v>6000</v>
      </c>
      <c r="M642" s="21">
        <v>5</v>
      </c>
      <c r="N642" s="21" t="e">
        <f>VLOOKUP(M642,[1]!tbl_empleados[#Data],4,0)&amp;" "&amp;VLOOKUP(M642,[1]!tbl_empleados[#Data],5,0)</f>
        <v>#REF!</v>
      </c>
      <c r="O642">
        <f t="shared" si="58"/>
        <v>2024</v>
      </c>
      <c r="P642" t="str">
        <f t="shared" si="59"/>
        <v>abril</v>
      </c>
    </row>
    <row r="643" spans="1:16" x14ac:dyDescent="0.3">
      <c r="A643" t="s">
        <v>337</v>
      </c>
      <c r="B643" s="21">
        <v>2</v>
      </c>
      <c r="C643" s="77">
        <v>45403</v>
      </c>
      <c r="D643" s="78">
        <v>0.84375</v>
      </c>
      <c r="E643" s="21">
        <v>38</v>
      </c>
      <c r="F643">
        <v>2</v>
      </c>
      <c r="G643" t="str">
        <f>VLOOKUP($E643,[1]Productos!A:P,2,FALSE)</f>
        <v>COSTEÑITA</v>
      </c>
      <c r="H643" s="21" t="str">
        <f>VLOOKUP($E643,[1]Productos!A:P,3,FALSE)</f>
        <v>BEBIDAS</v>
      </c>
      <c r="I643" s="21" t="str">
        <f>VLOOKUP($E643,[1]Productos!A:P,4,FALSE)</f>
        <v>CERVEZAS</v>
      </c>
      <c r="K643" s="1">
        <v>3000</v>
      </c>
      <c r="L643" s="1">
        <v>6000</v>
      </c>
      <c r="M643" s="21">
        <v>5</v>
      </c>
      <c r="N643" s="21" t="e">
        <f>VLOOKUP(M643,[1]!tbl_empleados[#Data],4,0)&amp;" "&amp;VLOOKUP(M643,[1]!tbl_empleados[#Data],5,0)</f>
        <v>#REF!</v>
      </c>
      <c r="O643">
        <f t="shared" si="58"/>
        <v>2024</v>
      </c>
      <c r="P643" t="str">
        <f t="shared" si="59"/>
        <v>abril</v>
      </c>
    </row>
    <row r="644" spans="1:16" x14ac:dyDescent="0.3">
      <c r="A644" t="s">
        <v>338</v>
      </c>
      <c r="B644" s="21">
        <v>3</v>
      </c>
      <c r="C644" s="77">
        <v>45403</v>
      </c>
      <c r="D644" s="78">
        <v>0.85555555555555562</v>
      </c>
      <c r="E644" s="21">
        <v>38</v>
      </c>
      <c r="F644">
        <v>3</v>
      </c>
      <c r="G644" t="str">
        <f>VLOOKUP($E644,[1]Productos!A:P,2,FALSE)</f>
        <v>COSTEÑITA</v>
      </c>
      <c r="H644" s="21" t="str">
        <f>VLOOKUP($E644,[1]Productos!A:P,3,FALSE)</f>
        <v>BEBIDAS</v>
      </c>
      <c r="I644" s="21" t="str">
        <f>VLOOKUP($E644,[1]Productos!A:P,4,FALSE)</f>
        <v>CERVEZAS</v>
      </c>
      <c r="K644" s="1">
        <v>3000</v>
      </c>
      <c r="L644" s="1">
        <v>9000</v>
      </c>
      <c r="M644" s="21">
        <v>5</v>
      </c>
      <c r="N644" s="21" t="e">
        <f>VLOOKUP(M644,[1]!tbl_empleados[#Data],4,0)&amp;" "&amp;VLOOKUP(M644,[1]!tbl_empleados[#Data],5,0)</f>
        <v>#REF!</v>
      </c>
      <c r="O644">
        <f>YEAR(C644)</f>
        <v>2024</v>
      </c>
      <c r="P644" t="str">
        <f>TEXT((C644),"mmmm")</f>
        <v>abril</v>
      </c>
    </row>
    <row r="645" spans="1:16" x14ac:dyDescent="0.3">
      <c r="A645" t="s">
        <v>339</v>
      </c>
      <c r="B645" s="21">
        <v>12</v>
      </c>
      <c r="C645" s="77">
        <v>45403</v>
      </c>
      <c r="D645" s="78">
        <v>0.90138888888888891</v>
      </c>
      <c r="E645" s="21">
        <v>38</v>
      </c>
      <c r="F645">
        <v>1</v>
      </c>
      <c r="G645" t="str">
        <f>VLOOKUP($E645,[1]Productos!A:P,2,FALSE)</f>
        <v>COSTEÑITA</v>
      </c>
      <c r="H645" s="21" t="str">
        <f>VLOOKUP($E645,[1]Productos!A:P,3,FALSE)</f>
        <v>BEBIDAS</v>
      </c>
      <c r="I645" s="21" t="str">
        <f>VLOOKUP($E645,[1]Productos!A:P,4,FALSE)</f>
        <v>CERVEZAS</v>
      </c>
      <c r="K645" s="1">
        <v>3000</v>
      </c>
      <c r="L645" s="1">
        <v>3000</v>
      </c>
      <c r="M645" s="21">
        <v>5</v>
      </c>
      <c r="N645" s="21" t="e">
        <f>VLOOKUP(M645,[1]!tbl_empleados[#Data],4,0)&amp;" "&amp;VLOOKUP(M645,[1]!tbl_empleados[#Data],5,0)</f>
        <v>#REF!</v>
      </c>
      <c r="O645">
        <f>YEAR(C645)</f>
        <v>2024</v>
      </c>
      <c r="P645" t="str">
        <f>TEXT((C645),"mmmm")</f>
        <v>abril</v>
      </c>
    </row>
    <row r="646" spans="1:16" x14ac:dyDescent="0.3">
      <c r="A646" t="s">
        <v>340</v>
      </c>
      <c r="B646" s="21">
        <v>7</v>
      </c>
      <c r="C646" s="77">
        <v>45403</v>
      </c>
      <c r="D646" s="78">
        <v>0.80694444444444446</v>
      </c>
      <c r="E646" s="21">
        <v>39</v>
      </c>
      <c r="F646">
        <v>6</v>
      </c>
      <c r="G646" t="str">
        <f>VLOOKUP($E646,[1]Productos!A:P,2,FALSE)</f>
        <v>CORONITA</v>
      </c>
      <c r="H646" s="21" t="str">
        <f>VLOOKUP($E646,[1]Productos!A:P,3,FALSE)</f>
        <v>BEBIDAS</v>
      </c>
      <c r="I646" s="21" t="str">
        <f>VLOOKUP($E646,[1]Productos!A:P,4,FALSE)</f>
        <v>CERVEZAS</v>
      </c>
      <c r="K646" s="1">
        <v>4000</v>
      </c>
      <c r="L646" s="1">
        <v>24000</v>
      </c>
      <c r="M646" s="21">
        <v>5</v>
      </c>
      <c r="N646" s="21" t="e">
        <f>VLOOKUP(M646,[1]!tbl_empleados[#Data],4,0)&amp;" "&amp;VLOOKUP(M646,[1]!tbl_empleados[#Data],5,0)</f>
        <v>#REF!</v>
      </c>
      <c r="O646">
        <f>YEAR(C646)</f>
        <v>2024</v>
      </c>
      <c r="P646" t="str">
        <f>TEXT((C646),"mmmm")</f>
        <v>abril</v>
      </c>
    </row>
    <row r="647" spans="1:16" x14ac:dyDescent="0.3">
      <c r="A647" t="s">
        <v>341</v>
      </c>
      <c r="B647" s="21">
        <v>3</v>
      </c>
      <c r="C647" s="77">
        <v>45403</v>
      </c>
      <c r="D647" s="78">
        <v>0.85833333333333339</v>
      </c>
      <c r="E647" s="21">
        <v>38</v>
      </c>
      <c r="F647">
        <v>3</v>
      </c>
      <c r="G647" t="str">
        <f>VLOOKUP($E647,[1]Productos!A:P,2,FALSE)</f>
        <v>COSTEÑITA</v>
      </c>
      <c r="H647" s="21" t="str">
        <f>VLOOKUP($E647,[1]Productos!A:P,3,FALSE)</f>
        <v>BEBIDAS</v>
      </c>
      <c r="I647" s="21" t="str">
        <f>VLOOKUP($E647,[1]Productos!A:P,4,FALSE)</f>
        <v>CERVEZAS</v>
      </c>
      <c r="K647" s="1">
        <v>3000</v>
      </c>
      <c r="L647" s="1">
        <v>9000</v>
      </c>
      <c r="M647" s="21">
        <v>5</v>
      </c>
      <c r="N647" s="21" t="e">
        <f>VLOOKUP(M647,[1]!tbl_empleados[#Data],4,0)&amp;" "&amp;VLOOKUP(M647,[1]!tbl_empleados[#Data],5,0)</f>
        <v>#REF!</v>
      </c>
      <c r="O647">
        <f t="shared" ref="O647:O658" si="60">YEAR(C647)</f>
        <v>2024</v>
      </c>
      <c r="P647" t="str">
        <f t="shared" ref="P647:P658" si="61">TEXT((C647),"mmmm")</f>
        <v>abril</v>
      </c>
    </row>
    <row r="648" spans="1:16" x14ac:dyDescent="0.3">
      <c r="A648" t="s">
        <v>341</v>
      </c>
      <c r="B648" s="21">
        <v>3</v>
      </c>
      <c r="C648" s="77">
        <v>45403</v>
      </c>
      <c r="D648" s="78">
        <v>0.90694444444444444</v>
      </c>
      <c r="E648" s="21">
        <v>38</v>
      </c>
      <c r="F648">
        <v>2</v>
      </c>
      <c r="G648" t="str">
        <f>VLOOKUP($E648,[1]Productos!A:P,2,FALSE)</f>
        <v>COSTEÑITA</v>
      </c>
      <c r="H648" s="21" t="str">
        <f>VLOOKUP($E648,[1]Productos!A:P,3,FALSE)</f>
        <v>BEBIDAS</v>
      </c>
      <c r="I648" s="21" t="str">
        <f>VLOOKUP($E648,[1]Productos!A:P,4,FALSE)</f>
        <v>CERVEZAS</v>
      </c>
      <c r="K648" s="1">
        <v>3000</v>
      </c>
      <c r="L648" s="1">
        <v>6000</v>
      </c>
      <c r="M648" s="21">
        <v>5</v>
      </c>
      <c r="N648" s="21" t="e">
        <f>VLOOKUP(M648,[1]!tbl_empleados[#Data],4,0)&amp;" "&amp;VLOOKUP(M648,[1]!tbl_empleados[#Data],5,0)</f>
        <v>#REF!</v>
      </c>
      <c r="O648">
        <f t="shared" si="60"/>
        <v>2024</v>
      </c>
      <c r="P648" t="str">
        <f t="shared" si="61"/>
        <v>abril</v>
      </c>
    </row>
    <row r="649" spans="1:16" x14ac:dyDescent="0.3">
      <c r="A649" t="s">
        <v>341</v>
      </c>
      <c r="B649" s="21">
        <v>3</v>
      </c>
      <c r="C649" s="77">
        <v>45403</v>
      </c>
      <c r="D649" s="78">
        <v>0.93333333333333324</v>
      </c>
      <c r="E649" s="21">
        <v>38</v>
      </c>
      <c r="F649">
        <v>2</v>
      </c>
      <c r="G649" t="str">
        <f>VLOOKUP($E649,[1]Productos!A:P,2,FALSE)</f>
        <v>COSTEÑITA</v>
      </c>
      <c r="H649" s="21" t="str">
        <f>VLOOKUP($E649,[1]Productos!A:P,3,FALSE)</f>
        <v>BEBIDAS</v>
      </c>
      <c r="I649" s="21" t="str">
        <f>VLOOKUP($E649,[1]Productos!A:P,4,FALSE)</f>
        <v>CERVEZAS</v>
      </c>
      <c r="K649" s="1">
        <v>3000</v>
      </c>
      <c r="L649" s="1">
        <v>6000</v>
      </c>
      <c r="M649" s="21">
        <v>5</v>
      </c>
      <c r="N649" s="21" t="e">
        <f>VLOOKUP(M649,[1]!tbl_empleados[#Data],4,0)&amp;" "&amp;VLOOKUP(M649,[1]!tbl_empleados[#Data],5,0)</f>
        <v>#REF!</v>
      </c>
      <c r="O649">
        <f t="shared" si="60"/>
        <v>2024</v>
      </c>
      <c r="P649" t="str">
        <f t="shared" si="61"/>
        <v>abril</v>
      </c>
    </row>
    <row r="650" spans="1:16" x14ac:dyDescent="0.3">
      <c r="A650" t="s">
        <v>342</v>
      </c>
      <c r="B650" s="21">
        <v>5</v>
      </c>
      <c r="C650" s="77">
        <v>45403</v>
      </c>
      <c r="D650" s="78">
        <v>0.69166666666666676</v>
      </c>
      <c r="E650" s="21">
        <v>38</v>
      </c>
      <c r="F650">
        <v>1</v>
      </c>
      <c r="G650" t="str">
        <f>VLOOKUP($E650,[1]Productos!A:P,2,FALSE)</f>
        <v>COSTEÑITA</v>
      </c>
      <c r="H650" s="21" t="str">
        <f>VLOOKUP($E650,[1]Productos!A:P,3,FALSE)</f>
        <v>BEBIDAS</v>
      </c>
      <c r="I650" s="21" t="str">
        <f>VLOOKUP($E650,[1]Productos!A:P,4,FALSE)</f>
        <v>CERVEZAS</v>
      </c>
      <c r="K650" s="1">
        <v>3000</v>
      </c>
      <c r="L650" s="1">
        <v>3000</v>
      </c>
      <c r="M650" s="21">
        <v>5</v>
      </c>
      <c r="N650" s="21" t="e">
        <f>VLOOKUP(M650,[1]!tbl_empleados[#Data],4,0)&amp;" "&amp;VLOOKUP(M650,[1]!tbl_empleados[#Data],5,0)</f>
        <v>#REF!</v>
      </c>
      <c r="O650">
        <f t="shared" si="60"/>
        <v>2024</v>
      </c>
      <c r="P650" t="str">
        <f t="shared" si="61"/>
        <v>abril</v>
      </c>
    </row>
    <row r="651" spans="1:16" x14ac:dyDescent="0.3">
      <c r="A651" t="s">
        <v>342</v>
      </c>
      <c r="B651" s="21">
        <v>5</v>
      </c>
      <c r="C651" s="77">
        <v>45403</v>
      </c>
      <c r="D651" s="78">
        <v>0.69305555555555554</v>
      </c>
      <c r="E651" s="21">
        <v>40</v>
      </c>
      <c r="F651">
        <v>1</v>
      </c>
      <c r="G651" t="str">
        <f>VLOOKUP($E651,[1]Productos!A:P,2,FALSE)</f>
        <v>AGUILA NEGRA</v>
      </c>
      <c r="H651" s="21" t="str">
        <f>VLOOKUP($E651,[1]Productos!A:P,3,FALSE)</f>
        <v>BEBIDAS</v>
      </c>
      <c r="I651" s="21" t="str">
        <f>VLOOKUP($E651,[1]Productos!A:P,4,FALSE)</f>
        <v>CERVEZAS</v>
      </c>
      <c r="K651" s="1">
        <v>3500</v>
      </c>
      <c r="L651" s="1">
        <v>3500</v>
      </c>
      <c r="M651" s="21">
        <v>5</v>
      </c>
      <c r="N651" s="21" t="e">
        <f>VLOOKUP(M651,[1]!tbl_empleados[#Data],4,0)&amp;" "&amp;VLOOKUP(M651,[1]!tbl_empleados[#Data],5,0)</f>
        <v>#REF!</v>
      </c>
      <c r="O651">
        <f t="shared" si="60"/>
        <v>2024</v>
      </c>
      <c r="P651" t="str">
        <f t="shared" si="61"/>
        <v>abril</v>
      </c>
    </row>
    <row r="652" spans="1:16" x14ac:dyDescent="0.3">
      <c r="A652" t="s">
        <v>342</v>
      </c>
      <c r="B652" s="21">
        <v>5</v>
      </c>
      <c r="C652" s="77">
        <v>45403</v>
      </c>
      <c r="D652" s="78">
        <v>0.70416666666666661</v>
      </c>
      <c r="E652" s="21">
        <v>38</v>
      </c>
      <c r="F652">
        <v>1</v>
      </c>
      <c r="G652" t="str">
        <f>VLOOKUP($E652,[1]Productos!A:P,2,FALSE)</f>
        <v>COSTEÑITA</v>
      </c>
      <c r="H652" s="21" t="str">
        <f>VLOOKUP($E652,[1]Productos!A:P,3,FALSE)</f>
        <v>BEBIDAS</v>
      </c>
      <c r="I652" s="21" t="str">
        <f>VLOOKUP($E652,[1]Productos!A:P,4,FALSE)</f>
        <v>CERVEZAS</v>
      </c>
      <c r="K652" s="1">
        <v>3000</v>
      </c>
      <c r="L652" s="1">
        <v>3000</v>
      </c>
      <c r="M652" s="21">
        <v>5</v>
      </c>
      <c r="N652" s="21" t="e">
        <f>VLOOKUP(M652,[1]!tbl_empleados[#Data],4,0)&amp;" "&amp;VLOOKUP(M652,[1]!tbl_empleados[#Data],5,0)</f>
        <v>#REF!</v>
      </c>
      <c r="O652">
        <f t="shared" si="60"/>
        <v>2024</v>
      </c>
      <c r="P652" t="str">
        <f t="shared" si="61"/>
        <v>abril</v>
      </c>
    </row>
    <row r="653" spans="1:16" x14ac:dyDescent="0.3">
      <c r="A653" t="s">
        <v>342</v>
      </c>
      <c r="B653" s="21">
        <v>5</v>
      </c>
      <c r="C653" s="77">
        <v>45403</v>
      </c>
      <c r="D653" s="78">
        <v>0.70486111111111116</v>
      </c>
      <c r="E653" s="21">
        <v>40</v>
      </c>
      <c r="F653">
        <v>1</v>
      </c>
      <c r="G653" t="str">
        <f>VLOOKUP($E653,[1]Productos!A:P,2,FALSE)</f>
        <v>AGUILA NEGRA</v>
      </c>
      <c r="H653" s="21" t="str">
        <f>VLOOKUP($E653,[1]Productos!A:P,3,FALSE)</f>
        <v>BEBIDAS</v>
      </c>
      <c r="I653" s="21" t="str">
        <f>VLOOKUP($E653,[1]Productos!A:P,4,FALSE)</f>
        <v>CERVEZAS</v>
      </c>
      <c r="K653" s="1">
        <v>3500</v>
      </c>
      <c r="L653" s="1">
        <v>3500</v>
      </c>
      <c r="M653" s="21">
        <v>5</v>
      </c>
      <c r="N653" s="21" t="e">
        <f>VLOOKUP(M653,[1]!tbl_empleados[#Data],4,0)&amp;" "&amp;VLOOKUP(M653,[1]!tbl_empleados[#Data],5,0)</f>
        <v>#REF!</v>
      </c>
      <c r="O653">
        <f t="shared" si="60"/>
        <v>2024</v>
      </c>
      <c r="P653" t="str">
        <f t="shared" si="61"/>
        <v>abril</v>
      </c>
    </row>
    <row r="654" spans="1:16" x14ac:dyDescent="0.3">
      <c r="A654" t="s">
        <v>342</v>
      </c>
      <c r="B654" s="21">
        <v>5</v>
      </c>
      <c r="C654" s="77">
        <v>45403</v>
      </c>
      <c r="D654" s="78">
        <v>0.8125</v>
      </c>
      <c r="E654" s="21">
        <v>38</v>
      </c>
      <c r="F654">
        <v>1</v>
      </c>
      <c r="G654" t="str">
        <f>VLOOKUP($E654,[1]Productos!A:P,2,FALSE)</f>
        <v>COSTEÑITA</v>
      </c>
      <c r="H654" s="21" t="str">
        <f>VLOOKUP($E654,[1]Productos!A:P,3,FALSE)</f>
        <v>BEBIDAS</v>
      </c>
      <c r="I654" s="21" t="str">
        <f>VLOOKUP($E654,[1]Productos!A:P,4,FALSE)</f>
        <v>CERVEZAS</v>
      </c>
      <c r="K654" s="1">
        <v>3000</v>
      </c>
      <c r="L654" s="1">
        <v>3000</v>
      </c>
      <c r="M654" s="21">
        <v>5</v>
      </c>
      <c r="N654" s="21" t="e">
        <f>VLOOKUP(M654,[1]!tbl_empleados[#Data],4,0)&amp;" "&amp;VLOOKUP(M654,[1]!tbl_empleados[#Data],5,0)</f>
        <v>#REF!</v>
      </c>
      <c r="O654">
        <f t="shared" si="60"/>
        <v>2024</v>
      </c>
      <c r="P654" t="str">
        <f t="shared" si="61"/>
        <v>abril</v>
      </c>
    </row>
    <row r="655" spans="1:16" x14ac:dyDescent="0.3">
      <c r="A655" t="s">
        <v>342</v>
      </c>
      <c r="B655" s="21">
        <v>5</v>
      </c>
      <c r="C655" s="77">
        <v>45403</v>
      </c>
      <c r="D655" s="78">
        <v>0.8125</v>
      </c>
      <c r="E655" s="21">
        <v>40</v>
      </c>
      <c r="F655">
        <v>1</v>
      </c>
      <c r="G655" t="str">
        <f>VLOOKUP($E655,[1]Productos!A:P,2,FALSE)</f>
        <v>AGUILA NEGRA</v>
      </c>
      <c r="H655" s="21" t="str">
        <f>VLOOKUP($E655,[1]Productos!A:P,3,FALSE)</f>
        <v>BEBIDAS</v>
      </c>
      <c r="I655" s="21" t="str">
        <f>VLOOKUP($E655,[1]Productos!A:P,4,FALSE)</f>
        <v>CERVEZAS</v>
      </c>
      <c r="K655" s="1">
        <v>3500</v>
      </c>
      <c r="L655" s="1">
        <v>3500</v>
      </c>
      <c r="M655" s="21">
        <v>5</v>
      </c>
      <c r="N655" s="21" t="e">
        <f>VLOOKUP(M655,[1]!tbl_empleados[#Data],4,0)&amp;" "&amp;VLOOKUP(M655,[1]!tbl_empleados[#Data],5,0)</f>
        <v>#REF!</v>
      </c>
      <c r="O655">
        <f t="shared" si="60"/>
        <v>2024</v>
      </c>
      <c r="P655" t="str">
        <f t="shared" si="61"/>
        <v>abril</v>
      </c>
    </row>
    <row r="656" spans="1:16" x14ac:dyDescent="0.3">
      <c r="A656" t="s">
        <v>342</v>
      </c>
      <c r="B656" s="21">
        <v>5</v>
      </c>
      <c r="C656" s="77">
        <v>45403</v>
      </c>
      <c r="D656" s="78">
        <v>0.82361111111111107</v>
      </c>
      <c r="E656" s="21">
        <v>38</v>
      </c>
      <c r="F656">
        <v>3</v>
      </c>
      <c r="G656" t="str">
        <f>VLOOKUP($E656,[1]Productos!A:P,2,FALSE)</f>
        <v>COSTEÑITA</v>
      </c>
      <c r="H656" s="21" t="str">
        <f>VLOOKUP($E656,[1]Productos!A:P,3,FALSE)</f>
        <v>BEBIDAS</v>
      </c>
      <c r="I656" s="21" t="str">
        <f>VLOOKUP($E656,[1]Productos!A:P,4,FALSE)</f>
        <v>CERVEZAS</v>
      </c>
      <c r="K656" s="1">
        <v>3000</v>
      </c>
      <c r="L656" s="1">
        <v>9000</v>
      </c>
      <c r="M656" s="21">
        <v>5</v>
      </c>
      <c r="N656" s="21" t="e">
        <f>VLOOKUP(M656,[1]!tbl_empleados[#Data],4,0)&amp;" "&amp;VLOOKUP(M656,[1]!tbl_empleados[#Data],5,0)</f>
        <v>#REF!</v>
      </c>
      <c r="O656">
        <f t="shared" si="60"/>
        <v>2024</v>
      </c>
      <c r="P656" t="str">
        <f t="shared" si="61"/>
        <v>abril</v>
      </c>
    </row>
    <row r="657" spans="1:16" x14ac:dyDescent="0.3">
      <c r="A657" t="s">
        <v>342</v>
      </c>
      <c r="B657" s="21">
        <v>5</v>
      </c>
      <c r="C657" s="77">
        <v>45403</v>
      </c>
      <c r="D657" s="78">
        <v>0.90347222222222223</v>
      </c>
      <c r="E657" s="21">
        <v>38</v>
      </c>
      <c r="F657">
        <v>2</v>
      </c>
      <c r="G657" t="str">
        <f>VLOOKUP($E657,[1]Productos!A:P,2,FALSE)</f>
        <v>COSTEÑITA</v>
      </c>
      <c r="H657" s="21" t="str">
        <f>VLOOKUP($E657,[1]Productos!A:P,3,FALSE)</f>
        <v>BEBIDAS</v>
      </c>
      <c r="I657" s="21" t="str">
        <f>VLOOKUP($E657,[1]Productos!A:P,4,FALSE)</f>
        <v>CERVEZAS</v>
      </c>
      <c r="K657" s="1">
        <v>3000</v>
      </c>
      <c r="L657" s="1">
        <v>6000</v>
      </c>
      <c r="M657" s="21">
        <v>5</v>
      </c>
      <c r="N657" s="21" t="e">
        <f>VLOOKUP(M657,[1]!tbl_empleados[#Data],4,0)&amp;" "&amp;VLOOKUP(M657,[1]!tbl_empleados[#Data],5,0)</f>
        <v>#REF!</v>
      </c>
      <c r="O657">
        <f t="shared" si="60"/>
        <v>2024</v>
      </c>
      <c r="P657" t="str">
        <f t="shared" si="61"/>
        <v>abril</v>
      </c>
    </row>
    <row r="658" spans="1:16" x14ac:dyDescent="0.3">
      <c r="A658" t="s">
        <v>342</v>
      </c>
      <c r="B658" s="21">
        <v>5</v>
      </c>
      <c r="C658" s="77">
        <v>45403</v>
      </c>
      <c r="D658" s="78">
        <v>0.9243055555555556</v>
      </c>
      <c r="E658" s="21">
        <v>40</v>
      </c>
      <c r="F658">
        <v>1</v>
      </c>
      <c r="G658" t="str">
        <f>VLOOKUP($E658,[1]Productos!A:P,2,FALSE)</f>
        <v>AGUILA NEGRA</v>
      </c>
      <c r="H658" s="21" t="str">
        <f>VLOOKUP($E658,[1]Productos!A:P,3,FALSE)</f>
        <v>BEBIDAS</v>
      </c>
      <c r="I658" s="21" t="str">
        <f>VLOOKUP($E658,[1]Productos!A:P,4,FALSE)</f>
        <v>CERVEZAS</v>
      </c>
      <c r="K658" s="1">
        <v>3500</v>
      </c>
      <c r="L658" s="1">
        <v>3500</v>
      </c>
      <c r="M658" s="21">
        <v>5</v>
      </c>
      <c r="N658" s="21" t="e">
        <f>VLOOKUP(M658,[1]!tbl_empleados[#Data],4,0)&amp;" "&amp;VLOOKUP(M658,[1]!tbl_empleados[#Data],5,0)</f>
        <v>#REF!</v>
      </c>
      <c r="O658">
        <f t="shared" si="60"/>
        <v>2024</v>
      </c>
      <c r="P658" t="str">
        <f t="shared" si="61"/>
        <v>abril</v>
      </c>
    </row>
    <row r="659" spans="1:16" x14ac:dyDescent="0.3">
      <c r="A659" t="s">
        <v>343</v>
      </c>
      <c r="B659" s="21">
        <v>2</v>
      </c>
      <c r="C659" s="77">
        <v>45406</v>
      </c>
      <c r="D659" s="78">
        <v>0.77708333333333324</v>
      </c>
      <c r="E659" s="21">
        <v>39</v>
      </c>
      <c r="F659">
        <v>6</v>
      </c>
      <c r="G659" t="str">
        <f>VLOOKUP($E659,[1]Productos!A:P,2,FALSE)</f>
        <v>CORONITA</v>
      </c>
      <c r="H659" s="21" t="str">
        <f>VLOOKUP($E659,[1]Productos!A:P,3,FALSE)</f>
        <v>BEBIDAS</v>
      </c>
      <c r="I659" s="21" t="str">
        <f>VLOOKUP($E659,[1]Productos!A:P,4,FALSE)</f>
        <v>CERVEZAS</v>
      </c>
      <c r="K659" s="1">
        <v>4000</v>
      </c>
      <c r="L659" s="1">
        <v>24000</v>
      </c>
      <c r="M659" s="21">
        <v>5</v>
      </c>
      <c r="N659" s="21" t="e">
        <f>VLOOKUP(M659,[1]!tbl_empleados[#Data],4,0)&amp;" "&amp;VLOOKUP(M659,[1]!tbl_empleados[#Data],5,0)</f>
        <v>#REF!</v>
      </c>
      <c r="O659">
        <f>YEAR(C659)</f>
        <v>2024</v>
      </c>
      <c r="P659" t="str">
        <f>TEXT((C659),"mmmm")</f>
        <v>abril</v>
      </c>
    </row>
    <row r="660" spans="1:16" x14ac:dyDescent="0.3">
      <c r="A660" t="s">
        <v>344</v>
      </c>
      <c r="B660" s="21">
        <v>1</v>
      </c>
      <c r="C660" s="77">
        <v>45406</v>
      </c>
      <c r="D660" s="78">
        <v>0.87361111111111101</v>
      </c>
      <c r="E660" s="21">
        <v>39</v>
      </c>
      <c r="F660">
        <v>4</v>
      </c>
      <c r="G660" t="str">
        <f>VLOOKUP($E660,[1]Productos!A:P,2,FALSE)</f>
        <v>CORONITA</v>
      </c>
      <c r="H660" s="21" t="str">
        <f>VLOOKUP($E660,[1]Productos!A:P,3,FALSE)</f>
        <v>BEBIDAS</v>
      </c>
      <c r="I660" s="21" t="str">
        <f>VLOOKUP($E660,[1]Productos!A:P,4,FALSE)</f>
        <v>CERVEZAS</v>
      </c>
      <c r="K660" s="1">
        <v>4000</v>
      </c>
      <c r="L660" s="1">
        <v>16000</v>
      </c>
      <c r="M660" s="21">
        <v>5</v>
      </c>
      <c r="N660" s="21" t="e">
        <f>VLOOKUP(M660,[1]!tbl_empleados[#Data],4,0)&amp;" "&amp;VLOOKUP(M660,[1]!tbl_empleados[#Data],5,0)</f>
        <v>#REF!</v>
      </c>
      <c r="O660">
        <f>YEAR(C660)</f>
        <v>2024</v>
      </c>
      <c r="P660" t="str">
        <f>TEXT((C660),"mmmm")</f>
        <v>abril</v>
      </c>
    </row>
    <row r="661" spans="1:16" x14ac:dyDescent="0.3">
      <c r="A661" t="s">
        <v>345</v>
      </c>
      <c r="B661" s="21">
        <v>2</v>
      </c>
      <c r="C661" s="77">
        <v>45407</v>
      </c>
      <c r="D661" s="78">
        <v>0.77083333333333337</v>
      </c>
      <c r="E661" s="21">
        <v>42</v>
      </c>
      <c r="F661">
        <v>2</v>
      </c>
      <c r="G661" t="str">
        <f>VLOOKUP($E661,[1]Productos!A:P,2,FALSE)</f>
        <v>CLUB COLOMBIA</v>
      </c>
      <c r="H661" s="21" t="str">
        <f>VLOOKUP($E661,[1]Productos!A:P,3,FALSE)</f>
        <v>BEBIDAS</v>
      </c>
      <c r="I661" s="21" t="str">
        <f>VLOOKUP($E661,[1]Productos!A:P,4,FALSE)</f>
        <v>CERVEZAS</v>
      </c>
      <c r="K661" s="1">
        <v>5000</v>
      </c>
      <c r="L661" s="1">
        <v>10000</v>
      </c>
      <c r="M661" s="21">
        <v>5</v>
      </c>
      <c r="N661" s="21" t="e">
        <f>VLOOKUP(M661,[1]!tbl_empleados[#Data],4,0)&amp;" "&amp;VLOOKUP(M661,[1]!tbl_empleados[#Data],5,0)</f>
        <v>#REF!</v>
      </c>
      <c r="O661">
        <f>YEAR(C661)</f>
        <v>2024</v>
      </c>
      <c r="P661" t="str">
        <f>TEXT((C661),"mmmm")</f>
        <v>abril</v>
      </c>
    </row>
    <row r="662" spans="1:16" x14ac:dyDescent="0.3">
      <c r="A662" t="s">
        <v>346</v>
      </c>
      <c r="B662" s="21">
        <v>1</v>
      </c>
      <c r="C662" s="77">
        <v>45407</v>
      </c>
      <c r="D662" s="78">
        <v>0.7715277777777777</v>
      </c>
      <c r="E662" s="21">
        <v>38</v>
      </c>
      <c r="F662">
        <v>28</v>
      </c>
      <c r="G662" t="str">
        <f>VLOOKUP($E662,[1]Productos!A:P,2,FALSE)</f>
        <v>COSTEÑITA</v>
      </c>
      <c r="H662" s="21" t="str">
        <f>VLOOKUP($E662,[1]Productos!A:P,3,FALSE)</f>
        <v>BEBIDAS</v>
      </c>
      <c r="I662" s="21" t="str">
        <f>VLOOKUP($E662,[1]Productos!A:P,4,FALSE)</f>
        <v>CERVEZAS</v>
      </c>
      <c r="K662" s="1">
        <v>3000</v>
      </c>
      <c r="L662" s="1">
        <v>84000</v>
      </c>
      <c r="M662" s="21">
        <v>5</v>
      </c>
      <c r="N662" s="21" t="e">
        <f>VLOOKUP(M662,[1]!tbl_empleados[#Data],4,0)&amp;" "&amp;VLOOKUP(M662,[1]!tbl_empleados[#Data],5,0)</f>
        <v>#REF!</v>
      </c>
      <c r="O662">
        <f>YEAR(C662)</f>
        <v>2024</v>
      </c>
      <c r="P662" t="str">
        <f>TEXT((C662),"mmmm")</f>
        <v>abril</v>
      </c>
    </row>
    <row r="663" spans="1:16" x14ac:dyDescent="0.3">
      <c r="A663" t="s">
        <v>347</v>
      </c>
      <c r="B663" s="21">
        <v>1</v>
      </c>
      <c r="C663" s="77">
        <v>45407</v>
      </c>
      <c r="D663" s="78">
        <v>0.84791666666666676</v>
      </c>
      <c r="E663" s="21">
        <v>50</v>
      </c>
      <c r="F663">
        <v>1</v>
      </c>
      <c r="G663" t="str">
        <f>VLOOKUP($E663,[1]Productos!A:P,2,FALSE)</f>
        <v>AGUARDIENTE SIN AZUCAR (LIMOSINA TAPA VERDE)</v>
      </c>
      <c r="H663" s="21" t="str">
        <f>VLOOKUP($E663,[1]Productos!A:P,3,FALSE)</f>
        <v>LICORES</v>
      </c>
      <c r="I663" s="21" t="str">
        <f>VLOOKUP($E663,[1]Productos!A:P,4,FALSE)</f>
        <v>AGUARDIENTE</v>
      </c>
      <c r="J663" t="s">
        <v>348</v>
      </c>
      <c r="K663" s="1">
        <v>90000</v>
      </c>
      <c r="L663" s="1">
        <v>90000</v>
      </c>
      <c r="M663" s="21">
        <v>5</v>
      </c>
      <c r="N663" s="21" t="e">
        <f>VLOOKUP(M663,[1]!tbl_empleados[#Data],4,0)&amp;" "&amp;VLOOKUP(M663,[1]!tbl_empleados[#Data],5,0)</f>
        <v>#REF!</v>
      </c>
      <c r="O663">
        <f t="shared" ref="O663:O665" si="62">YEAR(C663)</f>
        <v>2024</v>
      </c>
      <c r="P663" t="str">
        <f t="shared" ref="P663:P665" si="63">TEXT((C663),"mmmm")</f>
        <v>abril</v>
      </c>
    </row>
    <row r="664" spans="1:16" x14ac:dyDescent="0.3">
      <c r="A664" t="s">
        <v>347</v>
      </c>
      <c r="B664" s="21">
        <v>1</v>
      </c>
      <c r="C664" s="77">
        <v>45407</v>
      </c>
      <c r="D664" s="78">
        <v>0.92013888888888884</v>
      </c>
      <c r="E664" s="21">
        <v>29</v>
      </c>
      <c r="F664">
        <v>1</v>
      </c>
      <c r="G664" t="str">
        <f>VLOOKUP($E664,[1]Productos!A:P,2,FALSE)</f>
        <v>AGUA</v>
      </c>
      <c r="H664" s="21" t="str">
        <f>VLOOKUP($E664,[1]Productos!A:P,3,FALSE)</f>
        <v>BEBIDAS</v>
      </c>
      <c r="I664" s="21" t="str">
        <f>VLOOKUP($E664,[1]Productos!A:P,4,FALSE)</f>
        <v>OTROS</v>
      </c>
      <c r="K664" s="1">
        <v>2000</v>
      </c>
      <c r="L664" s="1">
        <v>2000</v>
      </c>
      <c r="M664" s="21">
        <v>5</v>
      </c>
      <c r="N664" s="21" t="e">
        <f>VLOOKUP(M664,[1]!tbl_empleados[#Data],4,0)&amp;" "&amp;VLOOKUP(M664,[1]!tbl_empleados[#Data],5,0)</f>
        <v>#REF!</v>
      </c>
      <c r="O664">
        <f t="shared" si="62"/>
        <v>2024</v>
      </c>
      <c r="P664" t="str">
        <f t="shared" si="63"/>
        <v>abril</v>
      </c>
    </row>
    <row r="665" spans="1:16" x14ac:dyDescent="0.3">
      <c r="A665" t="s">
        <v>347</v>
      </c>
      <c r="B665" s="21">
        <v>1</v>
      </c>
      <c r="C665" s="77">
        <v>45407</v>
      </c>
      <c r="D665" s="78">
        <v>0.92083333333333339</v>
      </c>
      <c r="E665" s="21">
        <v>20</v>
      </c>
      <c r="F665">
        <v>1</v>
      </c>
      <c r="G665" t="str">
        <f>VLOOKUP($E665,[1]Productos!A:P,2,FALSE)</f>
        <v>SODA TRADICIONAL</v>
      </c>
      <c r="H665" s="21" t="str">
        <f>VLOOKUP($E665,[1]Productos!A:P,3,FALSE)</f>
        <v>BEBIDAS</v>
      </c>
      <c r="I665" s="21" t="str">
        <f>VLOOKUP($E665,[1]Productos!A:P,4,FALSE)</f>
        <v>SODAS SABORIZADAS</v>
      </c>
      <c r="K665" s="1">
        <v>10000</v>
      </c>
      <c r="L665" s="1">
        <v>10000</v>
      </c>
      <c r="M665" s="21">
        <v>5</v>
      </c>
      <c r="N665" s="21" t="e">
        <f>VLOOKUP(M665,[1]!tbl_empleados[#Data],4,0)&amp;" "&amp;VLOOKUP(M665,[1]!tbl_empleados[#Data],5,0)</f>
        <v>#REF!</v>
      </c>
      <c r="O665">
        <f t="shared" si="62"/>
        <v>2024</v>
      </c>
      <c r="P665" t="str">
        <f t="shared" si="63"/>
        <v>abril</v>
      </c>
    </row>
    <row r="666" spans="1:16" x14ac:dyDescent="0.3">
      <c r="A666" t="s">
        <v>349</v>
      </c>
      <c r="B666" s="21">
        <v>2</v>
      </c>
      <c r="C666" s="77">
        <v>45407</v>
      </c>
      <c r="D666" s="78">
        <v>0.92708333333333337</v>
      </c>
      <c r="E666" s="21">
        <v>21</v>
      </c>
      <c r="F666">
        <v>1</v>
      </c>
      <c r="G666" t="str">
        <f>VLOOKUP($E666,[1]Productos!A:P,2,FALSE)</f>
        <v>NATURAL</v>
      </c>
      <c r="H666" s="21" t="str">
        <f>VLOOKUP($E666,[1]Productos!A:P,3,FALSE)</f>
        <v>BEBIDAS</v>
      </c>
      <c r="I666" s="21" t="str">
        <f>VLOOKUP($E666,[1]Productos!A:P,4,FALSE)</f>
        <v>LIMONADAS</v>
      </c>
      <c r="K666" s="1">
        <v>6000</v>
      </c>
      <c r="L666" s="1">
        <v>6000</v>
      </c>
      <c r="M666" s="21">
        <v>5</v>
      </c>
      <c r="N666" s="21" t="e">
        <f>VLOOKUP(M666,[1]!tbl_empleados[#Data],4,0)&amp;" "&amp;VLOOKUP(M666,[1]!tbl_empleados[#Data],5,0)</f>
        <v>#REF!</v>
      </c>
      <c r="O666">
        <f>YEAR(C666)</f>
        <v>2024</v>
      </c>
      <c r="P666" t="str">
        <f>TEXT((C666),"mmmm")</f>
        <v>abril</v>
      </c>
    </row>
    <row r="667" spans="1:16" x14ac:dyDescent="0.3">
      <c r="A667" t="s">
        <v>350</v>
      </c>
      <c r="B667" s="21">
        <v>1</v>
      </c>
      <c r="C667" s="77">
        <v>45408</v>
      </c>
      <c r="D667" s="78">
        <v>0.73888888888888893</v>
      </c>
      <c r="E667" s="21">
        <v>41</v>
      </c>
      <c r="F667">
        <v>1</v>
      </c>
      <c r="G667" t="str">
        <f>VLOOKUP($E667,[1]Productos!A:P,2,FALSE)</f>
        <v>AGUILA LIGHT</v>
      </c>
      <c r="H667" s="21" t="str">
        <f>VLOOKUP($E667,[1]Productos!A:P,3,FALSE)</f>
        <v>BEBIDAS</v>
      </c>
      <c r="I667" s="21" t="str">
        <f>VLOOKUP($E667,[1]Productos!A:P,4,FALSE)</f>
        <v>CERVEZAS</v>
      </c>
      <c r="K667" s="1">
        <v>3500</v>
      </c>
      <c r="L667" s="1">
        <v>3500</v>
      </c>
      <c r="M667" s="21">
        <v>5</v>
      </c>
      <c r="N667" s="21" t="e">
        <f>VLOOKUP(M667,[1]!tbl_empleados[#Data],4,0)&amp;" "&amp;VLOOKUP(M667,[1]!tbl_empleados[#Data],5,0)</f>
        <v>#REF!</v>
      </c>
      <c r="O667">
        <f t="shared" ref="O667:O668" si="64">YEAR(C667)</f>
        <v>2024</v>
      </c>
      <c r="P667" t="str">
        <f t="shared" ref="P667:P668" si="65">TEXT((C667),"mmmm")</f>
        <v>abril</v>
      </c>
    </row>
    <row r="668" spans="1:16" x14ac:dyDescent="0.3">
      <c r="A668" t="s">
        <v>350</v>
      </c>
      <c r="B668" s="21">
        <v>1</v>
      </c>
      <c r="C668" s="77">
        <v>45408</v>
      </c>
      <c r="D668" s="78">
        <v>0.74444444444444446</v>
      </c>
      <c r="E668" s="21">
        <v>41</v>
      </c>
      <c r="F668">
        <v>1</v>
      </c>
      <c r="G668" t="str">
        <f>VLOOKUP($E668,[1]Productos!A:P,2,FALSE)</f>
        <v>AGUILA LIGHT</v>
      </c>
      <c r="H668" s="21" t="str">
        <f>VLOOKUP($E668,[1]Productos!A:P,3,FALSE)</f>
        <v>BEBIDAS</v>
      </c>
      <c r="I668" s="21" t="str">
        <f>VLOOKUP($E668,[1]Productos!A:P,4,FALSE)</f>
        <v>CERVEZAS</v>
      </c>
      <c r="K668" s="1">
        <v>3500</v>
      </c>
      <c r="L668" s="1">
        <v>3500</v>
      </c>
      <c r="M668" s="21">
        <v>5</v>
      </c>
      <c r="N668" s="21" t="e">
        <f>VLOOKUP(M668,[1]!tbl_empleados[#Data],4,0)&amp;" "&amp;VLOOKUP(M668,[1]!tbl_empleados[#Data],5,0)</f>
        <v>#REF!</v>
      </c>
      <c r="O668">
        <f t="shared" si="64"/>
        <v>2024</v>
      </c>
      <c r="P668" t="str">
        <f t="shared" si="65"/>
        <v>abril</v>
      </c>
    </row>
    <row r="669" spans="1:16" x14ac:dyDescent="0.3">
      <c r="A669" t="s">
        <v>351</v>
      </c>
      <c r="B669" s="21">
        <v>9</v>
      </c>
      <c r="C669" s="77">
        <v>45408</v>
      </c>
      <c r="D669" s="78">
        <v>0.78680555555555554</v>
      </c>
      <c r="E669" s="21">
        <v>46</v>
      </c>
      <c r="F669">
        <v>4</v>
      </c>
      <c r="G669" t="str">
        <f>VLOOKUP($E669,[1]Productos!A:P,2,FALSE)</f>
        <v>BUDWEISER</v>
      </c>
      <c r="H669" s="21" t="str">
        <f>VLOOKUP($E669,[1]Productos!A:P,3,FALSE)</f>
        <v>BEBIDAS</v>
      </c>
      <c r="I669" s="21" t="str">
        <f>VLOOKUP($E669,[1]Productos!A:P,4,FALSE)</f>
        <v>CERVEZAS</v>
      </c>
      <c r="K669" s="1">
        <v>3000</v>
      </c>
      <c r="L669" s="1">
        <v>12000</v>
      </c>
      <c r="M669" s="21">
        <v>5</v>
      </c>
      <c r="N669" s="21" t="e">
        <f>VLOOKUP(M669,[1]!tbl_empleados[#Data],4,0)&amp;" "&amp;VLOOKUP(M669,[1]!tbl_empleados[#Data],5,0)</f>
        <v>#REF!</v>
      </c>
      <c r="O669">
        <f>YEAR(C669)</f>
        <v>2024</v>
      </c>
      <c r="P669" t="str">
        <f>TEXT((C669),"mmmm")</f>
        <v>abril</v>
      </c>
    </row>
    <row r="670" spans="1:16" x14ac:dyDescent="0.3">
      <c r="A670" t="s">
        <v>352</v>
      </c>
      <c r="B670" s="21">
        <v>3</v>
      </c>
      <c r="C670" s="77">
        <v>45408</v>
      </c>
      <c r="D670" s="78">
        <v>0.81111111111111101</v>
      </c>
      <c r="E670" s="21">
        <v>38</v>
      </c>
      <c r="F670">
        <v>1</v>
      </c>
      <c r="G670" t="str">
        <f>VLOOKUP($E670,[1]Productos!A:P,2,FALSE)</f>
        <v>COSTEÑITA</v>
      </c>
      <c r="H670" s="21" t="str">
        <f>VLOOKUP($E670,[1]Productos!A:P,3,FALSE)</f>
        <v>BEBIDAS</v>
      </c>
      <c r="I670" s="21" t="str">
        <f>VLOOKUP($E670,[1]Productos!A:P,4,FALSE)</f>
        <v>CERVEZAS</v>
      </c>
      <c r="K670" s="1">
        <v>3000</v>
      </c>
      <c r="L670" s="1">
        <v>3000</v>
      </c>
      <c r="M670" s="21">
        <v>5</v>
      </c>
      <c r="N670" s="21" t="e">
        <f>VLOOKUP(M670,[1]!tbl_empleados[#Data],4,0)&amp;" "&amp;VLOOKUP(M670,[1]!tbl_empleados[#Data],5,0)</f>
        <v>#REF!</v>
      </c>
      <c r="O670">
        <f t="shared" ref="O670:O726" si="66">YEAR(C670)</f>
        <v>2024</v>
      </c>
      <c r="P670" t="str">
        <f t="shared" ref="P670:P726" si="67">TEXT((C670),"mmmm")</f>
        <v>abril</v>
      </c>
    </row>
    <row r="671" spans="1:16" x14ac:dyDescent="0.3">
      <c r="A671" t="s">
        <v>352</v>
      </c>
      <c r="B671" s="21">
        <v>3</v>
      </c>
      <c r="C671" s="77">
        <v>45408</v>
      </c>
      <c r="D671" s="78">
        <v>0.81111111111111101</v>
      </c>
      <c r="E671" s="21">
        <v>44</v>
      </c>
      <c r="F671">
        <v>1</v>
      </c>
      <c r="G671" t="str">
        <f>VLOOKUP($E671,[1]Productos!A:P,2,FALSE)</f>
        <v>HEINEKEN</v>
      </c>
      <c r="H671" s="21" t="str">
        <f>VLOOKUP($E671,[1]Productos!A:P,3,FALSE)</f>
        <v>BEBIDAS</v>
      </c>
      <c r="I671" s="21" t="str">
        <f>VLOOKUP($E671,[1]Productos!A:P,4,FALSE)</f>
        <v>CERVEZAS</v>
      </c>
      <c r="K671" s="1">
        <v>4000</v>
      </c>
      <c r="L671" s="1">
        <v>4000</v>
      </c>
      <c r="M671" s="21">
        <v>5</v>
      </c>
      <c r="N671" s="21" t="e">
        <f>VLOOKUP(M671,[1]!tbl_empleados[#Data],4,0)&amp;" "&amp;VLOOKUP(M671,[1]!tbl_empleados[#Data],5,0)</f>
        <v>#REF!</v>
      </c>
      <c r="O671">
        <f t="shared" si="66"/>
        <v>2024</v>
      </c>
      <c r="P671" t="str">
        <f t="shared" si="67"/>
        <v>abril</v>
      </c>
    </row>
    <row r="672" spans="1:16" x14ac:dyDescent="0.3">
      <c r="A672" t="s">
        <v>352</v>
      </c>
      <c r="B672" s="21">
        <v>3</v>
      </c>
      <c r="C672" s="77">
        <v>45408</v>
      </c>
      <c r="D672" s="78">
        <v>0.81111111111111101</v>
      </c>
      <c r="E672" s="21">
        <v>47</v>
      </c>
      <c r="F672">
        <v>1</v>
      </c>
      <c r="G672" t="str">
        <f>VLOOKUP($E672,[1]Productos!A:P,2,FALSE)</f>
        <v>MICHELADA</v>
      </c>
      <c r="H672" s="21" t="str">
        <f>VLOOKUP($E672,[1]Productos!A:P,3,FALSE)</f>
        <v>BEBIDAS</v>
      </c>
      <c r="I672" s="21" t="str">
        <f>VLOOKUP($E672,[1]Productos!A:P,4,FALSE)</f>
        <v>CERVEZAS</v>
      </c>
      <c r="K672" s="1">
        <v>2000</v>
      </c>
      <c r="L672" s="1">
        <v>2000</v>
      </c>
      <c r="M672" s="21">
        <v>5</v>
      </c>
      <c r="N672" s="21" t="e">
        <f>VLOOKUP(M672,[1]!tbl_empleados[#Data],4,0)&amp;" "&amp;VLOOKUP(M672,[1]!tbl_empleados[#Data],5,0)</f>
        <v>#REF!</v>
      </c>
      <c r="O672">
        <f t="shared" si="66"/>
        <v>2024</v>
      </c>
      <c r="P672" t="str">
        <f t="shared" si="67"/>
        <v>abril</v>
      </c>
    </row>
    <row r="673" spans="1:16" x14ac:dyDescent="0.3">
      <c r="A673" t="s">
        <v>352</v>
      </c>
      <c r="B673" s="21">
        <v>3</v>
      </c>
      <c r="C673" s="77">
        <v>45408</v>
      </c>
      <c r="D673" s="78">
        <v>0.82152777777777775</v>
      </c>
      <c r="E673" s="21">
        <v>44</v>
      </c>
      <c r="F673">
        <v>1</v>
      </c>
      <c r="G673" t="str">
        <f>VLOOKUP($E673,[1]Productos!A:P,2,FALSE)</f>
        <v>HEINEKEN</v>
      </c>
      <c r="H673" s="21" t="str">
        <f>VLOOKUP($E673,[1]Productos!A:P,3,FALSE)</f>
        <v>BEBIDAS</v>
      </c>
      <c r="I673" s="21" t="str">
        <f>VLOOKUP($E673,[1]Productos!A:P,4,FALSE)</f>
        <v>CERVEZAS</v>
      </c>
      <c r="K673" s="1">
        <v>4000</v>
      </c>
      <c r="L673" s="1">
        <v>4000</v>
      </c>
      <c r="M673" s="21">
        <v>5</v>
      </c>
      <c r="N673" s="21" t="e">
        <f>VLOOKUP(M673,[1]!tbl_empleados[#Data],4,0)&amp;" "&amp;VLOOKUP(M673,[1]!tbl_empleados[#Data],5,0)</f>
        <v>#REF!</v>
      </c>
      <c r="O673">
        <f t="shared" si="66"/>
        <v>2024</v>
      </c>
      <c r="P673" t="str">
        <f t="shared" si="67"/>
        <v>abril</v>
      </c>
    </row>
    <row r="674" spans="1:16" x14ac:dyDescent="0.3">
      <c r="A674" t="s">
        <v>352</v>
      </c>
      <c r="B674" s="21">
        <v>3</v>
      </c>
      <c r="C674" s="77">
        <v>45408</v>
      </c>
      <c r="D674" s="78">
        <v>0.83680555555555547</v>
      </c>
      <c r="E674" s="21">
        <v>38</v>
      </c>
      <c r="F674">
        <v>1</v>
      </c>
      <c r="G674" t="str">
        <f>VLOOKUP($E674,[1]Productos!A:P,2,FALSE)</f>
        <v>COSTEÑITA</v>
      </c>
      <c r="H674" s="21" t="str">
        <f>VLOOKUP($E674,[1]Productos!A:P,3,FALSE)</f>
        <v>BEBIDAS</v>
      </c>
      <c r="I674" s="21" t="str">
        <f>VLOOKUP($E674,[1]Productos!A:P,4,FALSE)</f>
        <v>CERVEZAS</v>
      </c>
      <c r="K674" s="1">
        <v>3000</v>
      </c>
      <c r="L674" s="1">
        <v>3000</v>
      </c>
      <c r="M674" s="21">
        <v>5</v>
      </c>
      <c r="N674" s="21" t="e">
        <f>VLOOKUP(M674,[1]!tbl_empleados[#Data],4,0)&amp;" "&amp;VLOOKUP(M674,[1]!tbl_empleados[#Data],5,0)</f>
        <v>#REF!</v>
      </c>
      <c r="O674">
        <f t="shared" si="66"/>
        <v>2024</v>
      </c>
      <c r="P674" t="str">
        <f t="shared" si="67"/>
        <v>abril</v>
      </c>
    </row>
    <row r="675" spans="1:16" x14ac:dyDescent="0.3">
      <c r="A675" t="s">
        <v>352</v>
      </c>
      <c r="B675" s="21">
        <v>3</v>
      </c>
      <c r="C675" s="77">
        <v>45408</v>
      </c>
      <c r="D675" s="78">
        <v>0.83680555555555547</v>
      </c>
      <c r="E675" s="21">
        <v>44</v>
      </c>
      <c r="F675">
        <v>1</v>
      </c>
      <c r="G675" t="str">
        <f>VLOOKUP($E675,[1]Productos!A:P,2,FALSE)</f>
        <v>HEINEKEN</v>
      </c>
      <c r="H675" s="21" t="str">
        <f>VLOOKUP($E675,[1]Productos!A:P,3,FALSE)</f>
        <v>BEBIDAS</v>
      </c>
      <c r="I675" s="21" t="str">
        <f>VLOOKUP($E675,[1]Productos!A:P,4,FALSE)</f>
        <v>CERVEZAS</v>
      </c>
      <c r="K675" s="1">
        <v>4000</v>
      </c>
      <c r="L675" s="1">
        <v>4000</v>
      </c>
      <c r="M675" s="21">
        <v>5</v>
      </c>
      <c r="N675" s="21" t="e">
        <f>VLOOKUP(M675,[1]!tbl_empleados[#Data],4,0)&amp;" "&amp;VLOOKUP(M675,[1]!tbl_empleados[#Data],5,0)</f>
        <v>#REF!</v>
      </c>
      <c r="O675">
        <f t="shared" si="66"/>
        <v>2024</v>
      </c>
      <c r="P675" t="str">
        <f t="shared" si="67"/>
        <v>abril</v>
      </c>
    </row>
    <row r="676" spans="1:16" x14ac:dyDescent="0.3">
      <c r="A676" t="s">
        <v>352</v>
      </c>
      <c r="B676" s="21">
        <v>3</v>
      </c>
      <c r="C676" s="77">
        <v>45408</v>
      </c>
      <c r="D676" s="78">
        <v>0.85069444444444453</v>
      </c>
      <c r="E676" s="21">
        <v>44</v>
      </c>
      <c r="F676">
        <v>1</v>
      </c>
      <c r="G676" t="str">
        <f>VLOOKUP($E676,[1]Productos!A:P,2,FALSE)</f>
        <v>HEINEKEN</v>
      </c>
      <c r="H676" s="21" t="str">
        <f>VLOOKUP($E676,[1]Productos!A:P,3,FALSE)</f>
        <v>BEBIDAS</v>
      </c>
      <c r="I676" s="21" t="str">
        <f>VLOOKUP($E676,[1]Productos!A:P,4,FALSE)</f>
        <v>CERVEZAS</v>
      </c>
      <c r="K676" s="1">
        <v>4000</v>
      </c>
      <c r="L676" s="1">
        <v>4000</v>
      </c>
      <c r="M676" s="21">
        <v>5</v>
      </c>
      <c r="N676" s="21" t="e">
        <f>VLOOKUP(M676,[1]!tbl_empleados[#Data],4,0)&amp;" "&amp;VLOOKUP(M676,[1]!tbl_empleados[#Data],5,0)</f>
        <v>#REF!</v>
      </c>
      <c r="O676">
        <f t="shared" si="66"/>
        <v>2024</v>
      </c>
      <c r="P676" t="str">
        <f t="shared" si="67"/>
        <v>abril</v>
      </c>
    </row>
    <row r="677" spans="1:16" x14ac:dyDescent="0.3">
      <c r="A677" t="s">
        <v>352</v>
      </c>
      <c r="B677" s="21">
        <v>3</v>
      </c>
      <c r="C677" s="77">
        <v>45408</v>
      </c>
      <c r="D677" s="78">
        <v>0.86249999999999993</v>
      </c>
      <c r="E677" s="21">
        <v>44</v>
      </c>
      <c r="F677">
        <v>1</v>
      </c>
      <c r="G677" t="str">
        <f>VLOOKUP($E677,[1]Productos!A:P,2,FALSE)</f>
        <v>HEINEKEN</v>
      </c>
      <c r="H677" s="21" t="str">
        <f>VLOOKUP($E677,[1]Productos!A:P,3,FALSE)</f>
        <v>BEBIDAS</v>
      </c>
      <c r="I677" s="21" t="str">
        <f>VLOOKUP($E677,[1]Productos!A:P,4,FALSE)</f>
        <v>CERVEZAS</v>
      </c>
      <c r="K677" s="1">
        <v>4000</v>
      </c>
      <c r="L677" s="1">
        <v>4000</v>
      </c>
      <c r="M677" s="21">
        <v>5</v>
      </c>
      <c r="N677" s="21" t="e">
        <f>VLOOKUP(M677,[1]!tbl_empleados[#Data],4,0)&amp;" "&amp;VLOOKUP(M677,[1]!tbl_empleados[#Data],5,0)</f>
        <v>#REF!</v>
      </c>
      <c r="O677">
        <f t="shared" si="66"/>
        <v>2024</v>
      </c>
      <c r="P677" t="str">
        <f t="shared" si="67"/>
        <v>abril</v>
      </c>
    </row>
    <row r="678" spans="1:16" x14ac:dyDescent="0.3">
      <c r="A678" t="s">
        <v>352</v>
      </c>
      <c r="B678" s="21">
        <v>3</v>
      </c>
      <c r="C678" s="77">
        <v>45408</v>
      </c>
      <c r="D678" s="78">
        <v>0.87291666666666667</v>
      </c>
      <c r="E678" s="21">
        <v>44</v>
      </c>
      <c r="F678">
        <v>1</v>
      </c>
      <c r="G678" t="str">
        <f>VLOOKUP($E678,[1]Productos!A:P,2,FALSE)</f>
        <v>HEINEKEN</v>
      </c>
      <c r="H678" s="21" t="str">
        <f>VLOOKUP($E678,[1]Productos!A:P,3,FALSE)</f>
        <v>BEBIDAS</v>
      </c>
      <c r="I678" s="21" t="str">
        <f>VLOOKUP($E678,[1]Productos!A:P,4,FALSE)</f>
        <v>CERVEZAS</v>
      </c>
      <c r="K678" s="1">
        <v>4000</v>
      </c>
      <c r="L678" s="1">
        <v>4000</v>
      </c>
      <c r="M678" s="21">
        <v>5</v>
      </c>
      <c r="N678" s="21" t="e">
        <f>VLOOKUP(M678,[1]!tbl_empleados[#Data],4,0)&amp;" "&amp;VLOOKUP(M678,[1]!tbl_empleados[#Data],5,0)</f>
        <v>#REF!</v>
      </c>
      <c r="O678">
        <f t="shared" si="66"/>
        <v>2024</v>
      </c>
      <c r="P678" t="str">
        <f t="shared" si="67"/>
        <v>abril</v>
      </c>
    </row>
    <row r="679" spans="1:16" x14ac:dyDescent="0.3">
      <c r="A679" t="s">
        <v>352</v>
      </c>
      <c r="B679" s="21">
        <v>3</v>
      </c>
      <c r="C679" s="77">
        <v>45408</v>
      </c>
      <c r="D679" s="78">
        <v>0.87708333333333333</v>
      </c>
      <c r="E679" s="21">
        <v>47</v>
      </c>
      <c r="F679">
        <v>1</v>
      </c>
      <c r="G679" t="str">
        <f>VLOOKUP($E679,[1]Productos!A:P,2,FALSE)</f>
        <v>MICHELADA</v>
      </c>
      <c r="H679" s="21" t="str">
        <f>VLOOKUP($E679,[1]Productos!A:P,3,FALSE)</f>
        <v>BEBIDAS</v>
      </c>
      <c r="I679" s="21" t="str">
        <f>VLOOKUP($E679,[1]Productos!A:P,4,FALSE)</f>
        <v>CERVEZAS</v>
      </c>
      <c r="K679" s="1">
        <v>2000</v>
      </c>
      <c r="L679" s="1">
        <v>2000</v>
      </c>
      <c r="M679" s="21">
        <v>5</v>
      </c>
      <c r="N679" s="21" t="e">
        <f>VLOOKUP(M679,[1]!tbl_empleados[#Data],4,0)&amp;" "&amp;VLOOKUP(M679,[1]!tbl_empleados[#Data],5,0)</f>
        <v>#REF!</v>
      </c>
      <c r="O679">
        <f t="shared" si="66"/>
        <v>2024</v>
      </c>
      <c r="P679" t="str">
        <f t="shared" si="67"/>
        <v>abril</v>
      </c>
    </row>
    <row r="680" spans="1:16" x14ac:dyDescent="0.3">
      <c r="A680" t="s">
        <v>352</v>
      </c>
      <c r="B680" s="21">
        <v>3</v>
      </c>
      <c r="C680" s="77">
        <v>45408</v>
      </c>
      <c r="D680" s="78">
        <v>0.88263888888888886</v>
      </c>
      <c r="E680" s="21">
        <v>44</v>
      </c>
      <c r="F680">
        <v>1</v>
      </c>
      <c r="G680" t="str">
        <f>VLOOKUP($E680,[1]Productos!A:P,2,FALSE)</f>
        <v>HEINEKEN</v>
      </c>
      <c r="H680" s="21" t="str">
        <f>VLOOKUP($E680,[1]Productos!A:P,3,FALSE)</f>
        <v>BEBIDAS</v>
      </c>
      <c r="I680" s="21" t="str">
        <f>VLOOKUP($E680,[1]Productos!A:P,4,FALSE)</f>
        <v>CERVEZAS</v>
      </c>
      <c r="K680" s="1">
        <v>4000</v>
      </c>
      <c r="L680" s="1">
        <v>4000</v>
      </c>
      <c r="M680" s="21">
        <v>5</v>
      </c>
      <c r="N680" s="21" t="e">
        <f>VLOOKUP(M680,[1]!tbl_empleados[#Data],4,0)&amp;" "&amp;VLOOKUP(M680,[1]!tbl_empleados[#Data],5,0)</f>
        <v>#REF!</v>
      </c>
      <c r="O680">
        <f t="shared" si="66"/>
        <v>2024</v>
      </c>
      <c r="P680" t="str">
        <f t="shared" si="67"/>
        <v>abril</v>
      </c>
    </row>
    <row r="681" spans="1:16" x14ac:dyDescent="0.3">
      <c r="A681" t="s">
        <v>353</v>
      </c>
      <c r="B681" s="21">
        <v>5</v>
      </c>
      <c r="C681" s="77">
        <v>45408</v>
      </c>
      <c r="D681" s="78">
        <v>0.83819444444444446</v>
      </c>
      <c r="E681" s="21">
        <v>39</v>
      </c>
      <c r="F681">
        <v>2</v>
      </c>
      <c r="G681" t="str">
        <f>VLOOKUP($E681,[1]Productos!A:P,2,FALSE)</f>
        <v>CORONITA</v>
      </c>
      <c r="H681" s="21" t="str">
        <f>VLOOKUP($E681,[1]Productos!A:P,3,FALSE)</f>
        <v>BEBIDAS</v>
      </c>
      <c r="I681" s="21" t="str">
        <f>VLOOKUP($E681,[1]Productos!A:P,4,FALSE)</f>
        <v>CERVEZAS</v>
      </c>
      <c r="K681" s="1">
        <v>4000</v>
      </c>
      <c r="L681" s="1">
        <v>8000</v>
      </c>
      <c r="M681" s="21">
        <v>5</v>
      </c>
      <c r="N681" s="21" t="e">
        <f>VLOOKUP(M681,[1]!tbl_empleados[#Data],4,0)&amp;" "&amp;VLOOKUP(M681,[1]!tbl_empleados[#Data],5,0)</f>
        <v>#REF!</v>
      </c>
      <c r="O681">
        <f t="shared" si="66"/>
        <v>2024</v>
      </c>
      <c r="P681" t="str">
        <f t="shared" si="67"/>
        <v>abril</v>
      </c>
    </row>
    <row r="682" spans="1:16" x14ac:dyDescent="0.3">
      <c r="A682" t="s">
        <v>353</v>
      </c>
      <c r="B682" s="21">
        <v>5</v>
      </c>
      <c r="C682" s="77">
        <v>45408</v>
      </c>
      <c r="D682" s="78">
        <v>0.83819444444444446</v>
      </c>
      <c r="E682" s="21">
        <v>47</v>
      </c>
      <c r="F682">
        <v>1</v>
      </c>
      <c r="G682" t="str">
        <f>VLOOKUP($E682,[1]Productos!A:P,2,FALSE)</f>
        <v>MICHELADA</v>
      </c>
      <c r="H682" s="21" t="str">
        <f>VLOOKUP($E682,[1]Productos!A:P,3,FALSE)</f>
        <v>BEBIDAS</v>
      </c>
      <c r="I682" s="21" t="str">
        <f>VLOOKUP($E682,[1]Productos!A:P,4,FALSE)</f>
        <v>CERVEZAS</v>
      </c>
      <c r="K682" s="1">
        <v>2000</v>
      </c>
      <c r="L682" s="1">
        <v>2000</v>
      </c>
      <c r="M682" s="21">
        <v>5</v>
      </c>
      <c r="N682" s="21" t="e">
        <f>VLOOKUP(M682,[1]!tbl_empleados[#Data],4,0)&amp;" "&amp;VLOOKUP(M682,[1]!tbl_empleados[#Data],5,0)</f>
        <v>#REF!</v>
      </c>
      <c r="O682">
        <f t="shared" si="66"/>
        <v>2024</v>
      </c>
      <c r="P682" t="str">
        <f t="shared" si="67"/>
        <v>abril</v>
      </c>
    </row>
    <row r="683" spans="1:16" x14ac:dyDescent="0.3">
      <c r="A683" t="s">
        <v>353</v>
      </c>
      <c r="B683" s="21">
        <v>5</v>
      </c>
      <c r="C683" s="77">
        <v>45408</v>
      </c>
      <c r="D683" s="78">
        <v>0.86249999999999993</v>
      </c>
      <c r="E683" s="21">
        <v>39</v>
      </c>
      <c r="F683">
        <v>1</v>
      </c>
      <c r="G683" t="str">
        <f>VLOOKUP($E683,[1]Productos!A:P,2,FALSE)</f>
        <v>CORONITA</v>
      </c>
      <c r="H683" s="21" t="str">
        <f>VLOOKUP($E683,[1]Productos!A:P,3,FALSE)</f>
        <v>BEBIDAS</v>
      </c>
      <c r="I683" s="21" t="str">
        <f>VLOOKUP($E683,[1]Productos!A:P,4,FALSE)</f>
        <v>CERVEZAS</v>
      </c>
      <c r="K683" s="1">
        <v>4000</v>
      </c>
      <c r="L683" s="1">
        <v>4000</v>
      </c>
      <c r="M683" s="21">
        <v>5</v>
      </c>
      <c r="N683" s="21" t="e">
        <f>VLOOKUP(M683,[1]!tbl_empleados[#Data],4,0)&amp;" "&amp;VLOOKUP(M683,[1]!tbl_empleados[#Data],5,0)</f>
        <v>#REF!</v>
      </c>
      <c r="O683">
        <f t="shared" si="66"/>
        <v>2024</v>
      </c>
      <c r="P683" t="str">
        <f t="shared" si="67"/>
        <v>abril</v>
      </c>
    </row>
    <row r="684" spans="1:16" x14ac:dyDescent="0.3">
      <c r="A684" t="s">
        <v>353</v>
      </c>
      <c r="B684" s="21">
        <v>5</v>
      </c>
      <c r="C684" s="77">
        <v>45408</v>
      </c>
      <c r="D684" s="78">
        <v>0.87847222222222221</v>
      </c>
      <c r="E684" s="21">
        <v>39</v>
      </c>
      <c r="F684">
        <v>1</v>
      </c>
      <c r="G684" t="str">
        <f>VLOOKUP($E684,[1]Productos!A:P,2,FALSE)</f>
        <v>CORONITA</v>
      </c>
      <c r="H684" s="21" t="str">
        <f>VLOOKUP($E684,[1]Productos!A:P,3,FALSE)</f>
        <v>BEBIDAS</v>
      </c>
      <c r="I684" s="21" t="str">
        <f>VLOOKUP($E684,[1]Productos!A:P,4,FALSE)</f>
        <v>CERVEZAS</v>
      </c>
      <c r="K684" s="1">
        <v>4000</v>
      </c>
      <c r="L684" s="1">
        <v>4000</v>
      </c>
      <c r="M684" s="21">
        <v>5</v>
      </c>
      <c r="N684" s="21" t="e">
        <f>VLOOKUP(M684,[1]!tbl_empleados[#Data],4,0)&amp;" "&amp;VLOOKUP(M684,[1]!tbl_empleados[#Data],5,0)</f>
        <v>#REF!</v>
      </c>
      <c r="O684">
        <f t="shared" si="66"/>
        <v>2024</v>
      </c>
      <c r="P684" t="str">
        <f t="shared" si="67"/>
        <v>abril</v>
      </c>
    </row>
    <row r="685" spans="1:16" x14ac:dyDescent="0.3">
      <c r="A685" t="s">
        <v>353</v>
      </c>
      <c r="B685" s="21">
        <v>5</v>
      </c>
      <c r="C685" s="77">
        <v>45408</v>
      </c>
      <c r="D685" s="78">
        <v>0.87986111111111109</v>
      </c>
      <c r="E685" s="21">
        <v>48</v>
      </c>
      <c r="F685">
        <v>1</v>
      </c>
      <c r="G685" t="str">
        <f>VLOOKUP($E685,[1]Productos!A:P,2,FALSE)</f>
        <v>AGUARDIENTE SIN AZUCAR (PANCHITA TAPA VERDE)</v>
      </c>
      <c r="H685" s="21" t="str">
        <f>VLOOKUP($E685,[1]Productos!A:P,3,FALSE)</f>
        <v>LICORES</v>
      </c>
      <c r="I685" s="21" t="str">
        <f>VLOOKUP($E685,[1]Productos!A:P,4,FALSE)</f>
        <v>AGUARDIENTE</v>
      </c>
      <c r="K685" s="1">
        <v>35000</v>
      </c>
      <c r="L685" s="1">
        <v>35000</v>
      </c>
      <c r="M685" s="21">
        <v>5</v>
      </c>
      <c r="N685" s="21" t="e">
        <f>VLOOKUP(M685,[1]!tbl_empleados[#Data],4,0)&amp;" "&amp;VLOOKUP(M685,[1]!tbl_empleados[#Data],5,0)</f>
        <v>#REF!</v>
      </c>
      <c r="O685">
        <f t="shared" si="66"/>
        <v>2024</v>
      </c>
      <c r="P685" t="str">
        <f t="shared" si="67"/>
        <v>abril</v>
      </c>
    </row>
    <row r="686" spans="1:16" x14ac:dyDescent="0.3">
      <c r="A686" t="s">
        <v>354</v>
      </c>
      <c r="B686" s="21">
        <v>6</v>
      </c>
      <c r="C686" s="77">
        <v>45408</v>
      </c>
      <c r="D686" s="78">
        <v>0.89236111111111116</v>
      </c>
      <c r="E686" s="21">
        <v>42</v>
      </c>
      <c r="F686">
        <v>1</v>
      </c>
      <c r="G686" t="str">
        <f>VLOOKUP($E686,[1]Productos!A:P,2,FALSE)</f>
        <v>CLUB COLOMBIA</v>
      </c>
      <c r="H686" s="21" t="str">
        <f>VLOOKUP($E686,[1]Productos!A:P,3,FALSE)</f>
        <v>BEBIDAS</v>
      </c>
      <c r="I686" s="21" t="str">
        <f>VLOOKUP($E686,[1]Productos!A:P,4,FALSE)</f>
        <v>CERVEZAS</v>
      </c>
      <c r="K686" s="1">
        <v>5000</v>
      </c>
      <c r="L686" s="1">
        <v>5000</v>
      </c>
      <c r="M686" s="21">
        <v>5</v>
      </c>
      <c r="N686" s="21" t="e">
        <f>VLOOKUP(M686,[1]!tbl_empleados[#Data],4,0)&amp;" "&amp;VLOOKUP(M686,[1]!tbl_empleados[#Data],5,0)</f>
        <v>#REF!</v>
      </c>
      <c r="O686">
        <f t="shared" si="66"/>
        <v>2024</v>
      </c>
      <c r="P686" t="str">
        <f t="shared" si="67"/>
        <v>abril</v>
      </c>
    </row>
    <row r="687" spans="1:16" x14ac:dyDescent="0.3">
      <c r="A687" t="s">
        <v>354</v>
      </c>
      <c r="B687" s="21">
        <v>6</v>
      </c>
      <c r="C687" s="77">
        <v>45408</v>
      </c>
      <c r="D687" s="78">
        <v>0.89236111111111116</v>
      </c>
      <c r="E687" s="21">
        <v>42</v>
      </c>
      <c r="F687">
        <v>1</v>
      </c>
      <c r="G687" t="str">
        <f>VLOOKUP($E687,[1]Productos!A:P,2,FALSE)</f>
        <v>CLUB COLOMBIA</v>
      </c>
      <c r="H687" s="21" t="str">
        <f>VLOOKUP($E687,[1]Productos!A:P,3,FALSE)</f>
        <v>BEBIDAS</v>
      </c>
      <c r="I687" s="21" t="str">
        <f>VLOOKUP($E687,[1]Productos!A:P,4,FALSE)</f>
        <v>CERVEZAS</v>
      </c>
      <c r="K687" s="1">
        <v>5000</v>
      </c>
      <c r="L687" s="1">
        <v>5000</v>
      </c>
      <c r="M687" s="21">
        <v>5</v>
      </c>
      <c r="N687" s="21" t="e">
        <f>VLOOKUP(M687,[1]!tbl_empleados[#Data],4,0)&amp;" "&amp;VLOOKUP(M687,[1]!tbl_empleados[#Data],5,0)</f>
        <v>#REF!</v>
      </c>
      <c r="O687">
        <f t="shared" si="66"/>
        <v>2024</v>
      </c>
      <c r="P687" t="str">
        <f t="shared" si="67"/>
        <v>abril</v>
      </c>
    </row>
    <row r="688" spans="1:16" x14ac:dyDescent="0.3">
      <c r="A688" t="s">
        <v>355</v>
      </c>
      <c r="B688" s="21">
        <v>17</v>
      </c>
      <c r="C688" s="77">
        <v>45408</v>
      </c>
      <c r="D688" s="78">
        <v>0.86944444444444446</v>
      </c>
      <c r="E688" s="21">
        <v>40</v>
      </c>
      <c r="F688">
        <v>1</v>
      </c>
      <c r="G688" t="str">
        <f>VLOOKUP($E688,[1]Productos!A:P,2,FALSE)</f>
        <v>AGUILA NEGRA</v>
      </c>
      <c r="H688" s="21" t="str">
        <f>VLOOKUP($E688,[1]Productos!A:P,3,FALSE)</f>
        <v>BEBIDAS</v>
      </c>
      <c r="I688" s="21" t="str">
        <f>VLOOKUP($E688,[1]Productos!A:P,4,FALSE)</f>
        <v>CERVEZAS</v>
      </c>
      <c r="K688" s="1">
        <v>3500</v>
      </c>
      <c r="L688" s="1">
        <v>3500</v>
      </c>
      <c r="M688" s="21">
        <v>5</v>
      </c>
      <c r="N688" s="21" t="e">
        <f>VLOOKUP(M688,[1]!tbl_empleados[#Data],4,0)&amp;" "&amp;VLOOKUP(M688,[1]!tbl_empleados[#Data],5,0)</f>
        <v>#REF!</v>
      </c>
      <c r="O688">
        <f t="shared" si="66"/>
        <v>2024</v>
      </c>
      <c r="P688" t="str">
        <f t="shared" si="67"/>
        <v>abril</v>
      </c>
    </row>
    <row r="689" spans="1:16" x14ac:dyDescent="0.3">
      <c r="A689" t="s">
        <v>355</v>
      </c>
      <c r="B689" s="21">
        <v>17</v>
      </c>
      <c r="C689" s="77">
        <v>45408</v>
      </c>
      <c r="D689" s="78">
        <v>0.87916666666666676</v>
      </c>
      <c r="E689" s="21">
        <v>40</v>
      </c>
      <c r="F689">
        <v>1</v>
      </c>
      <c r="G689" t="str">
        <f>VLOOKUP($E689,[1]Productos!A:P,2,FALSE)</f>
        <v>AGUILA NEGRA</v>
      </c>
      <c r="H689" s="21" t="str">
        <f>VLOOKUP($E689,[1]Productos!A:P,3,FALSE)</f>
        <v>BEBIDAS</v>
      </c>
      <c r="I689" s="21" t="str">
        <f>VLOOKUP($E689,[1]Productos!A:P,4,FALSE)</f>
        <v>CERVEZAS</v>
      </c>
      <c r="K689" s="1">
        <v>3500</v>
      </c>
      <c r="L689" s="1">
        <v>3500</v>
      </c>
      <c r="M689" s="21">
        <v>5</v>
      </c>
      <c r="N689" s="21" t="e">
        <f>VLOOKUP(M689,[1]!tbl_empleados[#Data],4,0)&amp;" "&amp;VLOOKUP(M689,[1]!tbl_empleados[#Data],5,0)</f>
        <v>#REF!</v>
      </c>
      <c r="O689">
        <f t="shared" si="66"/>
        <v>2024</v>
      </c>
      <c r="P689" t="str">
        <f t="shared" si="67"/>
        <v>abril</v>
      </c>
    </row>
    <row r="690" spans="1:16" x14ac:dyDescent="0.3">
      <c r="A690" t="s">
        <v>355</v>
      </c>
      <c r="B690" s="21">
        <v>17</v>
      </c>
      <c r="C690" s="77">
        <v>45408</v>
      </c>
      <c r="D690" s="78">
        <v>0.90138888888888891</v>
      </c>
      <c r="E690" s="21">
        <v>40</v>
      </c>
      <c r="F690">
        <v>1</v>
      </c>
      <c r="G690" t="str">
        <f>VLOOKUP($E690,[1]Productos!A:P,2,FALSE)</f>
        <v>AGUILA NEGRA</v>
      </c>
      <c r="H690" s="21" t="str">
        <f>VLOOKUP($E690,[1]Productos!A:P,3,FALSE)</f>
        <v>BEBIDAS</v>
      </c>
      <c r="I690" s="21" t="str">
        <f>VLOOKUP($E690,[1]Productos!A:P,4,FALSE)</f>
        <v>CERVEZAS</v>
      </c>
      <c r="K690" s="1">
        <v>3500</v>
      </c>
      <c r="L690" s="1">
        <v>3500</v>
      </c>
      <c r="M690" s="21">
        <v>5</v>
      </c>
      <c r="N690" s="21" t="e">
        <f>VLOOKUP(M690,[1]!tbl_empleados[#Data],4,0)&amp;" "&amp;VLOOKUP(M690,[1]!tbl_empleados[#Data],5,0)</f>
        <v>#REF!</v>
      </c>
      <c r="O690">
        <f t="shared" si="66"/>
        <v>2024</v>
      </c>
      <c r="P690" t="str">
        <f t="shared" si="67"/>
        <v>abril</v>
      </c>
    </row>
    <row r="691" spans="1:16" x14ac:dyDescent="0.3">
      <c r="A691" t="s">
        <v>352</v>
      </c>
      <c r="B691" s="21">
        <v>3</v>
      </c>
      <c r="C691" s="77">
        <v>45408</v>
      </c>
      <c r="D691" s="78">
        <v>0.90555555555555556</v>
      </c>
      <c r="E691" s="21">
        <v>44</v>
      </c>
      <c r="F691">
        <v>1</v>
      </c>
      <c r="G691" t="str">
        <f>VLOOKUP($E691,[1]Productos!A:P,2,FALSE)</f>
        <v>HEINEKEN</v>
      </c>
      <c r="H691" s="21" t="str">
        <f>VLOOKUP($E691,[1]Productos!A:P,3,FALSE)</f>
        <v>BEBIDAS</v>
      </c>
      <c r="I691" s="21" t="str">
        <f>VLOOKUP($E691,[1]Productos!A:P,4,FALSE)</f>
        <v>CERVEZAS</v>
      </c>
      <c r="K691" s="1">
        <v>4000</v>
      </c>
      <c r="L691" s="1">
        <v>4000</v>
      </c>
      <c r="M691" s="21">
        <v>5</v>
      </c>
      <c r="N691" s="21" t="e">
        <f>VLOOKUP(M691,[1]!tbl_empleados[#Data],4,0)&amp;" "&amp;VLOOKUP(M691,[1]!tbl_empleados[#Data],5,0)</f>
        <v>#REF!</v>
      </c>
      <c r="O691">
        <f t="shared" si="66"/>
        <v>2024</v>
      </c>
      <c r="P691" t="str">
        <f t="shared" si="67"/>
        <v>abril</v>
      </c>
    </row>
    <row r="692" spans="1:16" x14ac:dyDescent="0.3">
      <c r="A692" t="s">
        <v>354</v>
      </c>
      <c r="B692">
        <v>6</v>
      </c>
      <c r="C692" s="77">
        <v>45408</v>
      </c>
      <c r="D692" s="78">
        <v>0.89236111111111116</v>
      </c>
      <c r="E692" s="21">
        <v>42</v>
      </c>
      <c r="F692">
        <v>1</v>
      </c>
      <c r="G692" t="str">
        <f>VLOOKUP($E692,[1]Productos!A:P,2,FALSE)</f>
        <v>CLUB COLOMBIA</v>
      </c>
      <c r="H692" s="21" t="str">
        <f>VLOOKUP($E692,[1]Productos!A:P,3,FALSE)</f>
        <v>BEBIDAS</v>
      </c>
      <c r="I692" s="21" t="str">
        <f>VLOOKUP($E692,[1]Productos!A:P,4,FALSE)</f>
        <v>CERVEZAS</v>
      </c>
      <c r="K692" s="1">
        <v>5000</v>
      </c>
      <c r="L692" s="1">
        <v>5000</v>
      </c>
      <c r="M692" s="21">
        <v>5</v>
      </c>
      <c r="N692" s="21" t="e">
        <f>VLOOKUP(M692,[1]!tbl_empleados[#Data],4,0)&amp;" "&amp;VLOOKUP(M692,[1]!tbl_empleados[#Data],5,0)</f>
        <v>#REF!</v>
      </c>
      <c r="O692">
        <f t="shared" si="66"/>
        <v>2024</v>
      </c>
      <c r="P692" t="str">
        <f t="shared" si="67"/>
        <v>abril</v>
      </c>
    </row>
    <row r="693" spans="1:16" x14ac:dyDescent="0.3">
      <c r="A693" t="s">
        <v>354</v>
      </c>
      <c r="B693">
        <v>6</v>
      </c>
      <c r="C693" s="77">
        <v>45408</v>
      </c>
      <c r="D693" s="78">
        <v>0.89236111111111116</v>
      </c>
      <c r="E693" s="21">
        <v>42</v>
      </c>
      <c r="F693">
        <v>1</v>
      </c>
      <c r="G693" t="str">
        <f>VLOOKUP($E693,[1]Productos!A:P,2,FALSE)</f>
        <v>CLUB COLOMBIA</v>
      </c>
      <c r="H693" s="21" t="str">
        <f>VLOOKUP($E693,[1]Productos!A:P,3,FALSE)</f>
        <v>BEBIDAS</v>
      </c>
      <c r="I693" s="21" t="str">
        <f>VLOOKUP($E693,[1]Productos!A:P,4,FALSE)</f>
        <v>CERVEZAS</v>
      </c>
      <c r="K693" s="1">
        <v>5000</v>
      </c>
      <c r="L693" s="1">
        <v>5000</v>
      </c>
      <c r="M693" s="21">
        <v>5</v>
      </c>
      <c r="N693" s="21" t="e">
        <f>VLOOKUP(M693,[1]!tbl_empleados[#Data],4,0)&amp;" "&amp;VLOOKUP(M693,[1]!tbl_empleados[#Data],5,0)</f>
        <v>#REF!</v>
      </c>
      <c r="O693">
        <f t="shared" si="66"/>
        <v>2024</v>
      </c>
      <c r="P693" t="str">
        <f t="shared" si="67"/>
        <v>abril</v>
      </c>
    </row>
    <row r="694" spans="1:16" x14ac:dyDescent="0.3">
      <c r="A694" t="s">
        <v>354</v>
      </c>
      <c r="B694" s="21">
        <v>6</v>
      </c>
      <c r="C694" s="77">
        <v>45408</v>
      </c>
      <c r="D694" s="78">
        <v>0.91111111111111109</v>
      </c>
      <c r="E694" s="21">
        <v>42</v>
      </c>
      <c r="F694">
        <v>2</v>
      </c>
      <c r="G694" t="str">
        <f>VLOOKUP($E694,[1]Productos!A:P,2,FALSE)</f>
        <v>CLUB COLOMBIA</v>
      </c>
      <c r="H694" s="21" t="str">
        <f>VLOOKUP($E694,[1]Productos!A:P,3,FALSE)</f>
        <v>BEBIDAS</v>
      </c>
      <c r="I694" s="21" t="str">
        <f>VLOOKUP($E694,[1]Productos!A:P,4,FALSE)</f>
        <v>CERVEZAS</v>
      </c>
      <c r="K694" s="1">
        <v>5000</v>
      </c>
      <c r="L694" s="1">
        <v>10000</v>
      </c>
      <c r="M694" s="21">
        <v>5</v>
      </c>
      <c r="N694" s="21" t="e">
        <f>VLOOKUP(M694,[1]!tbl_empleados[#Data],4,0)&amp;" "&amp;VLOOKUP(M694,[1]!tbl_empleados[#Data],5,0)</f>
        <v>#REF!</v>
      </c>
      <c r="O694">
        <f t="shared" si="66"/>
        <v>2024</v>
      </c>
      <c r="P694" t="str">
        <f t="shared" si="67"/>
        <v>abril</v>
      </c>
    </row>
    <row r="695" spans="1:16" x14ac:dyDescent="0.3">
      <c r="A695" t="s">
        <v>354</v>
      </c>
      <c r="B695" s="21">
        <v>6</v>
      </c>
      <c r="C695" s="77">
        <v>45408</v>
      </c>
      <c r="D695" s="78">
        <v>0.92638888888888893</v>
      </c>
      <c r="E695" s="21">
        <v>42</v>
      </c>
      <c r="F695">
        <v>1</v>
      </c>
      <c r="G695" t="str">
        <f>VLOOKUP($E695,[1]Productos!A:P,2,FALSE)</f>
        <v>CLUB COLOMBIA</v>
      </c>
      <c r="H695" s="21" t="str">
        <f>VLOOKUP($E695,[1]Productos!A:P,3,FALSE)</f>
        <v>BEBIDAS</v>
      </c>
      <c r="I695" s="21" t="str">
        <f>VLOOKUP($E695,[1]Productos!A:P,4,FALSE)</f>
        <v>CERVEZAS</v>
      </c>
      <c r="K695" s="1">
        <v>5000</v>
      </c>
      <c r="L695" s="1">
        <v>5000</v>
      </c>
      <c r="M695" s="21">
        <v>5</v>
      </c>
      <c r="N695" s="21" t="e">
        <f>VLOOKUP(M695,[1]!tbl_empleados[#Data],4,0)&amp;" "&amp;VLOOKUP(M695,[1]!tbl_empleados[#Data],5,0)</f>
        <v>#REF!</v>
      </c>
      <c r="O695">
        <f t="shared" si="66"/>
        <v>2024</v>
      </c>
      <c r="P695" t="str">
        <f t="shared" si="67"/>
        <v>abril</v>
      </c>
    </row>
    <row r="696" spans="1:16" x14ac:dyDescent="0.3">
      <c r="A696" t="s">
        <v>354</v>
      </c>
      <c r="B696" s="21">
        <v>6</v>
      </c>
      <c r="C696" s="77">
        <v>45408</v>
      </c>
      <c r="D696" s="78">
        <v>0.93888888888888899</v>
      </c>
      <c r="E696" s="21">
        <v>42</v>
      </c>
      <c r="F696">
        <v>1</v>
      </c>
      <c r="G696" t="str">
        <f>VLOOKUP($E696,[1]Productos!A:P,2,FALSE)</f>
        <v>CLUB COLOMBIA</v>
      </c>
      <c r="H696" s="21" t="str">
        <f>VLOOKUP($E696,[1]Productos!A:P,3,FALSE)</f>
        <v>BEBIDAS</v>
      </c>
      <c r="I696" s="21" t="str">
        <f>VLOOKUP($E696,[1]Productos!A:P,4,FALSE)</f>
        <v>CERVEZAS</v>
      </c>
      <c r="K696" s="1">
        <v>5000</v>
      </c>
      <c r="L696" s="1">
        <v>5000</v>
      </c>
      <c r="M696" s="21">
        <v>5</v>
      </c>
      <c r="N696" s="21" t="e">
        <f>VLOOKUP(M696,[1]!tbl_empleados[#Data],4,0)&amp;" "&amp;VLOOKUP(M696,[1]!tbl_empleados[#Data],5,0)</f>
        <v>#REF!</v>
      </c>
      <c r="O696">
        <f t="shared" si="66"/>
        <v>2024</v>
      </c>
      <c r="P696" t="str">
        <f t="shared" si="67"/>
        <v>abril</v>
      </c>
    </row>
    <row r="697" spans="1:16" x14ac:dyDescent="0.3">
      <c r="A697" t="s">
        <v>356</v>
      </c>
      <c r="B697" s="21">
        <v>8</v>
      </c>
      <c r="C697" s="77">
        <v>45408</v>
      </c>
      <c r="D697" s="78">
        <v>0.9159722222222223</v>
      </c>
      <c r="E697" s="21">
        <v>39</v>
      </c>
      <c r="F697">
        <v>1</v>
      </c>
      <c r="G697" t="str">
        <f>VLOOKUP($E697,[1]Productos!A:P,2,FALSE)</f>
        <v>CORONITA</v>
      </c>
      <c r="H697" s="21" t="str">
        <f>VLOOKUP($E697,[1]Productos!A:P,3,FALSE)</f>
        <v>BEBIDAS</v>
      </c>
      <c r="I697" s="21" t="str">
        <f>VLOOKUP($E697,[1]Productos!A:P,4,FALSE)</f>
        <v>CERVEZAS</v>
      </c>
      <c r="K697" s="1">
        <v>4000</v>
      </c>
      <c r="L697" s="1">
        <v>4000</v>
      </c>
      <c r="M697" s="21">
        <v>5</v>
      </c>
      <c r="N697" s="21" t="e">
        <f>VLOOKUP(M697,[1]!tbl_empleados[#Data],4,0)&amp;" "&amp;VLOOKUP(M697,[1]!tbl_empleados[#Data],5,0)</f>
        <v>#REF!</v>
      </c>
      <c r="O697">
        <f t="shared" si="66"/>
        <v>2024</v>
      </c>
      <c r="P697" t="str">
        <f t="shared" si="67"/>
        <v>abril</v>
      </c>
    </row>
    <row r="698" spans="1:16" x14ac:dyDescent="0.3">
      <c r="A698" t="s">
        <v>356</v>
      </c>
      <c r="B698" s="21">
        <v>8</v>
      </c>
      <c r="C698" s="77">
        <v>45408</v>
      </c>
      <c r="D698" s="78">
        <v>0.9159722222222223</v>
      </c>
      <c r="E698" s="21">
        <v>42</v>
      </c>
      <c r="F698">
        <v>1</v>
      </c>
      <c r="G698" t="str">
        <f>VLOOKUP($E698,[1]Productos!A:P,2,FALSE)</f>
        <v>CLUB COLOMBIA</v>
      </c>
      <c r="H698" s="21" t="str">
        <f>VLOOKUP($E698,[1]Productos!A:P,3,FALSE)</f>
        <v>BEBIDAS</v>
      </c>
      <c r="I698" s="21" t="str">
        <f>VLOOKUP($E698,[1]Productos!A:P,4,FALSE)</f>
        <v>CERVEZAS</v>
      </c>
      <c r="K698" s="1">
        <v>5000</v>
      </c>
      <c r="L698" s="1">
        <v>5000</v>
      </c>
      <c r="M698" s="21">
        <v>5</v>
      </c>
      <c r="N698" s="21" t="e">
        <f>VLOOKUP(M698,[1]!tbl_empleados[#Data],4,0)&amp;" "&amp;VLOOKUP(M698,[1]!tbl_empleados[#Data],5,0)</f>
        <v>#REF!</v>
      </c>
      <c r="O698">
        <f t="shared" si="66"/>
        <v>2024</v>
      </c>
      <c r="P698" t="str">
        <f t="shared" si="67"/>
        <v>abril</v>
      </c>
    </row>
    <row r="699" spans="1:16" x14ac:dyDescent="0.3">
      <c r="A699" t="s">
        <v>356</v>
      </c>
      <c r="B699" s="21">
        <v>8</v>
      </c>
      <c r="C699" s="77">
        <v>45408</v>
      </c>
      <c r="D699" s="78">
        <v>0.9159722222222223</v>
      </c>
      <c r="E699" s="21">
        <v>47</v>
      </c>
      <c r="F699">
        <v>1</v>
      </c>
      <c r="G699" t="str">
        <f>VLOOKUP($E699,[1]Productos!A:P,2,FALSE)</f>
        <v>MICHELADA</v>
      </c>
      <c r="H699" s="21" t="str">
        <f>VLOOKUP($E699,[1]Productos!A:P,3,FALSE)</f>
        <v>BEBIDAS</v>
      </c>
      <c r="I699" s="21" t="str">
        <f>VLOOKUP($E699,[1]Productos!A:P,4,FALSE)</f>
        <v>CERVEZAS</v>
      </c>
      <c r="K699" s="1">
        <v>2000</v>
      </c>
      <c r="L699" s="1">
        <v>2000</v>
      </c>
      <c r="M699" s="21">
        <v>5</v>
      </c>
      <c r="N699" s="21" t="e">
        <f>VLOOKUP(M699,[1]!tbl_empleados[#Data],4,0)&amp;" "&amp;VLOOKUP(M699,[1]!tbl_empleados[#Data],5,0)</f>
        <v>#REF!</v>
      </c>
      <c r="O699">
        <f t="shared" si="66"/>
        <v>2024</v>
      </c>
      <c r="P699" t="str">
        <f t="shared" si="67"/>
        <v>abril</v>
      </c>
    </row>
    <row r="700" spans="1:16" x14ac:dyDescent="0.3">
      <c r="A700" t="s">
        <v>356</v>
      </c>
      <c r="B700" s="21">
        <v>8</v>
      </c>
      <c r="C700" s="77">
        <v>45408</v>
      </c>
      <c r="D700" s="78">
        <v>0.9159722222222223</v>
      </c>
      <c r="E700" s="21">
        <v>40</v>
      </c>
      <c r="F700">
        <v>1</v>
      </c>
      <c r="G700" t="str">
        <f>VLOOKUP($E700,[1]Productos!A:P,2,FALSE)</f>
        <v>AGUILA NEGRA</v>
      </c>
      <c r="H700" s="21" t="str">
        <f>VLOOKUP($E700,[1]Productos!A:P,3,FALSE)</f>
        <v>BEBIDAS</v>
      </c>
      <c r="I700" s="21" t="str">
        <f>VLOOKUP($E700,[1]Productos!A:P,4,FALSE)</f>
        <v>CERVEZAS</v>
      </c>
      <c r="K700" s="1">
        <v>3500</v>
      </c>
      <c r="L700" s="1">
        <v>3500</v>
      </c>
      <c r="M700" s="21">
        <v>5</v>
      </c>
      <c r="N700" s="21" t="e">
        <f>VLOOKUP(M700,[1]!tbl_empleados[#Data],4,0)&amp;" "&amp;VLOOKUP(M700,[1]!tbl_empleados[#Data],5,0)</f>
        <v>#REF!</v>
      </c>
      <c r="O700">
        <f t="shared" si="66"/>
        <v>2024</v>
      </c>
      <c r="P700" t="str">
        <f t="shared" si="67"/>
        <v>abril</v>
      </c>
    </row>
    <row r="701" spans="1:16" x14ac:dyDescent="0.3">
      <c r="A701" t="s">
        <v>356</v>
      </c>
      <c r="B701" s="21">
        <v>8</v>
      </c>
      <c r="C701" s="77">
        <v>45408</v>
      </c>
      <c r="D701" s="78">
        <v>0.9159722222222223</v>
      </c>
      <c r="E701" s="21">
        <v>47</v>
      </c>
      <c r="F701">
        <v>1</v>
      </c>
      <c r="G701" t="str">
        <f>VLOOKUP($E701,[1]Productos!A:P,2,FALSE)</f>
        <v>MICHELADA</v>
      </c>
      <c r="H701" s="21" t="str">
        <f>VLOOKUP($E701,[1]Productos!A:P,3,FALSE)</f>
        <v>BEBIDAS</v>
      </c>
      <c r="I701" s="21" t="str">
        <f>VLOOKUP($E701,[1]Productos!A:P,4,FALSE)</f>
        <v>CERVEZAS</v>
      </c>
      <c r="K701" s="1">
        <v>2000</v>
      </c>
      <c r="L701" s="1">
        <v>2000</v>
      </c>
      <c r="M701" s="21">
        <v>5</v>
      </c>
      <c r="N701" s="21" t="e">
        <f>VLOOKUP(M701,[1]!tbl_empleados[#Data],4,0)&amp;" "&amp;VLOOKUP(M701,[1]!tbl_empleados[#Data],5,0)</f>
        <v>#REF!</v>
      </c>
      <c r="O701">
        <f t="shared" si="66"/>
        <v>2024</v>
      </c>
      <c r="P701" t="str">
        <f t="shared" si="67"/>
        <v>abril</v>
      </c>
    </row>
    <row r="702" spans="1:16" x14ac:dyDescent="0.3">
      <c r="A702" t="s">
        <v>356</v>
      </c>
      <c r="B702" s="21">
        <v>8</v>
      </c>
      <c r="C702" s="77">
        <v>45408</v>
      </c>
      <c r="D702" s="78">
        <v>0.93819444444444444</v>
      </c>
      <c r="E702" s="21">
        <v>42</v>
      </c>
      <c r="F702">
        <v>1</v>
      </c>
      <c r="G702" t="str">
        <f>VLOOKUP($E702,[1]Productos!A:P,2,FALSE)</f>
        <v>CLUB COLOMBIA</v>
      </c>
      <c r="H702" s="21" t="str">
        <f>VLOOKUP($E702,[1]Productos!A:P,3,FALSE)</f>
        <v>BEBIDAS</v>
      </c>
      <c r="I702" s="21" t="str">
        <f>VLOOKUP($E702,[1]Productos!A:P,4,FALSE)</f>
        <v>CERVEZAS</v>
      </c>
      <c r="K702" s="1">
        <v>5000</v>
      </c>
      <c r="L702" s="1">
        <v>5000</v>
      </c>
      <c r="M702" s="21">
        <v>5</v>
      </c>
      <c r="N702" s="21" t="e">
        <f>VLOOKUP(M702,[1]!tbl_empleados[#Data],4,0)&amp;" "&amp;VLOOKUP(M702,[1]!tbl_empleados[#Data],5,0)</f>
        <v>#REF!</v>
      </c>
      <c r="O702">
        <f t="shared" si="66"/>
        <v>2024</v>
      </c>
      <c r="P702" t="str">
        <f t="shared" si="67"/>
        <v>abril</v>
      </c>
    </row>
    <row r="703" spans="1:16" x14ac:dyDescent="0.3">
      <c r="A703" t="s">
        <v>356</v>
      </c>
      <c r="B703" s="21">
        <v>8</v>
      </c>
      <c r="C703" s="77">
        <v>45408</v>
      </c>
      <c r="D703" s="78">
        <v>0.93819444444444444</v>
      </c>
      <c r="E703" s="21">
        <v>47</v>
      </c>
      <c r="F703">
        <v>1</v>
      </c>
      <c r="G703" t="str">
        <f>VLOOKUP($E703,[1]Productos!A:P,2,FALSE)</f>
        <v>MICHELADA</v>
      </c>
      <c r="H703" s="21" t="str">
        <f>VLOOKUP($E703,[1]Productos!A:P,3,FALSE)</f>
        <v>BEBIDAS</v>
      </c>
      <c r="I703" s="21" t="str">
        <f>VLOOKUP($E703,[1]Productos!A:P,4,FALSE)</f>
        <v>CERVEZAS</v>
      </c>
      <c r="K703" s="1">
        <v>2000</v>
      </c>
      <c r="L703" s="1">
        <v>2000</v>
      </c>
      <c r="M703" s="21">
        <v>5</v>
      </c>
      <c r="N703" s="21" t="e">
        <f>VLOOKUP(M703,[1]!tbl_empleados[#Data],4,0)&amp;" "&amp;VLOOKUP(M703,[1]!tbl_empleados[#Data],5,0)</f>
        <v>#REF!</v>
      </c>
      <c r="O703">
        <f t="shared" si="66"/>
        <v>2024</v>
      </c>
      <c r="P703" t="str">
        <f t="shared" si="67"/>
        <v>abril</v>
      </c>
    </row>
    <row r="704" spans="1:16" x14ac:dyDescent="0.3">
      <c r="A704" t="s">
        <v>356</v>
      </c>
      <c r="B704" s="21">
        <v>8</v>
      </c>
      <c r="C704" s="77">
        <v>45408</v>
      </c>
      <c r="D704" s="78">
        <v>0.93819444444444444</v>
      </c>
      <c r="E704" s="21">
        <v>39</v>
      </c>
      <c r="F704">
        <v>1</v>
      </c>
      <c r="G704" t="str">
        <f>VLOOKUP($E704,[1]Productos!A:P,2,FALSE)</f>
        <v>CORONITA</v>
      </c>
      <c r="H704" s="21" t="str">
        <f>VLOOKUP($E704,[1]Productos!A:P,3,FALSE)</f>
        <v>BEBIDAS</v>
      </c>
      <c r="I704" s="21" t="str">
        <f>VLOOKUP($E704,[1]Productos!A:P,4,FALSE)</f>
        <v>CERVEZAS</v>
      </c>
      <c r="K704" s="1">
        <v>4000</v>
      </c>
      <c r="L704" s="1">
        <v>4000</v>
      </c>
      <c r="M704" s="21">
        <v>5</v>
      </c>
      <c r="N704" s="21" t="e">
        <f>VLOOKUP(M704,[1]!tbl_empleados[#Data],4,0)&amp;" "&amp;VLOOKUP(M704,[1]!tbl_empleados[#Data],5,0)</f>
        <v>#REF!</v>
      </c>
      <c r="O704">
        <f t="shared" si="66"/>
        <v>2024</v>
      </c>
      <c r="P704" t="str">
        <f t="shared" si="67"/>
        <v>abril</v>
      </c>
    </row>
    <row r="705" spans="1:16" x14ac:dyDescent="0.3">
      <c r="A705" t="s">
        <v>357</v>
      </c>
      <c r="B705" s="21">
        <v>7</v>
      </c>
      <c r="C705" s="77">
        <v>45408</v>
      </c>
      <c r="D705" s="78">
        <v>0.91111111111111109</v>
      </c>
      <c r="E705" s="21">
        <v>44</v>
      </c>
      <c r="F705">
        <v>1</v>
      </c>
      <c r="G705" t="str">
        <f>VLOOKUP($E705,[1]Productos!A:P,2,FALSE)</f>
        <v>HEINEKEN</v>
      </c>
      <c r="H705" s="21" t="str">
        <f>VLOOKUP($E705,[1]Productos!A:P,3,FALSE)</f>
        <v>BEBIDAS</v>
      </c>
      <c r="I705" s="21" t="str">
        <f>VLOOKUP($E705,[1]Productos!A:P,4,FALSE)</f>
        <v>CERVEZAS</v>
      </c>
      <c r="K705" s="1">
        <v>4000</v>
      </c>
      <c r="L705" s="1">
        <v>4000</v>
      </c>
      <c r="M705" s="21">
        <v>5</v>
      </c>
      <c r="N705" s="21" t="e">
        <f>VLOOKUP(M705,[1]!tbl_empleados[#Data],4,0)&amp;" "&amp;VLOOKUP(M705,[1]!tbl_empleados[#Data],5,0)</f>
        <v>#REF!</v>
      </c>
      <c r="O705">
        <f t="shared" si="66"/>
        <v>2024</v>
      </c>
      <c r="P705" t="str">
        <f t="shared" si="67"/>
        <v>abril</v>
      </c>
    </row>
    <row r="706" spans="1:16" x14ac:dyDescent="0.3">
      <c r="A706" t="s">
        <v>357</v>
      </c>
      <c r="B706" s="21">
        <v>7</v>
      </c>
      <c r="C706" s="77">
        <v>45408</v>
      </c>
      <c r="D706" s="78">
        <v>0.91111111111111109</v>
      </c>
      <c r="E706" s="21">
        <v>47</v>
      </c>
      <c r="F706">
        <v>1</v>
      </c>
      <c r="G706" t="str">
        <f>VLOOKUP($E706,[1]Productos!A:P,2,FALSE)</f>
        <v>MICHELADA</v>
      </c>
      <c r="H706" s="21" t="str">
        <f>VLOOKUP($E706,[1]Productos!A:P,3,FALSE)</f>
        <v>BEBIDAS</v>
      </c>
      <c r="I706" s="21" t="str">
        <f>VLOOKUP($E706,[1]Productos!A:P,4,FALSE)</f>
        <v>CERVEZAS</v>
      </c>
      <c r="K706" s="1">
        <v>2000</v>
      </c>
      <c r="L706" s="1">
        <v>2000</v>
      </c>
      <c r="M706" s="21">
        <v>5</v>
      </c>
      <c r="N706" s="21" t="e">
        <f>VLOOKUP(M706,[1]!tbl_empleados[#Data],4,0)&amp;" "&amp;VLOOKUP(M706,[1]!tbl_empleados[#Data],5,0)</f>
        <v>#REF!</v>
      </c>
      <c r="O706">
        <f t="shared" si="66"/>
        <v>2024</v>
      </c>
      <c r="P706" t="str">
        <f t="shared" si="67"/>
        <v>abril</v>
      </c>
    </row>
    <row r="707" spans="1:16" x14ac:dyDescent="0.3">
      <c r="A707" t="s">
        <v>357</v>
      </c>
      <c r="B707" s="21">
        <v>7</v>
      </c>
      <c r="C707" s="77">
        <v>45408</v>
      </c>
      <c r="D707" s="78">
        <v>0.91111111111111109</v>
      </c>
      <c r="E707" s="21">
        <v>39</v>
      </c>
      <c r="F707">
        <v>2</v>
      </c>
      <c r="G707" t="str">
        <f>VLOOKUP($E707,[1]Productos!A:P,2,FALSE)</f>
        <v>CORONITA</v>
      </c>
      <c r="H707" s="21" t="str">
        <f>VLOOKUP($E707,[1]Productos!A:P,3,FALSE)</f>
        <v>BEBIDAS</v>
      </c>
      <c r="I707" s="21" t="str">
        <f>VLOOKUP($E707,[1]Productos!A:P,4,FALSE)</f>
        <v>CERVEZAS</v>
      </c>
      <c r="K707" s="1">
        <v>4000</v>
      </c>
      <c r="L707" s="1">
        <v>8000</v>
      </c>
      <c r="M707" s="21">
        <v>5</v>
      </c>
      <c r="N707" s="21" t="e">
        <f>VLOOKUP(M707,[1]!tbl_empleados[#Data],4,0)&amp;" "&amp;VLOOKUP(M707,[1]!tbl_empleados[#Data],5,0)</f>
        <v>#REF!</v>
      </c>
      <c r="O707">
        <f t="shared" si="66"/>
        <v>2024</v>
      </c>
      <c r="P707" t="str">
        <f t="shared" si="67"/>
        <v>abril</v>
      </c>
    </row>
    <row r="708" spans="1:16" x14ac:dyDescent="0.3">
      <c r="A708" t="s">
        <v>357</v>
      </c>
      <c r="B708" s="21">
        <v>7</v>
      </c>
      <c r="C708" s="77">
        <v>45408</v>
      </c>
      <c r="D708" s="78">
        <v>0.92152777777777783</v>
      </c>
      <c r="E708" s="21">
        <v>39</v>
      </c>
      <c r="F708">
        <v>3</v>
      </c>
      <c r="G708" t="str">
        <f>VLOOKUP($E708,[1]Productos!A:P,2,FALSE)</f>
        <v>CORONITA</v>
      </c>
      <c r="H708" s="21" t="str">
        <f>VLOOKUP($E708,[1]Productos!A:P,3,FALSE)</f>
        <v>BEBIDAS</v>
      </c>
      <c r="I708" s="21" t="str">
        <f>VLOOKUP($E708,[1]Productos!A:P,4,FALSE)</f>
        <v>CERVEZAS</v>
      </c>
      <c r="K708" s="1">
        <v>4000</v>
      </c>
      <c r="L708" s="1">
        <v>12000</v>
      </c>
      <c r="M708" s="21">
        <v>5</v>
      </c>
      <c r="N708" s="21" t="e">
        <f>VLOOKUP(M708,[1]!tbl_empleados[#Data],4,0)&amp;" "&amp;VLOOKUP(M708,[1]!tbl_empleados[#Data],5,0)</f>
        <v>#REF!</v>
      </c>
      <c r="O708">
        <f t="shared" si="66"/>
        <v>2024</v>
      </c>
      <c r="P708" t="str">
        <f t="shared" si="67"/>
        <v>abril</v>
      </c>
    </row>
    <row r="709" spans="1:16" x14ac:dyDescent="0.3">
      <c r="A709" t="s">
        <v>357</v>
      </c>
      <c r="B709" s="21">
        <v>7</v>
      </c>
      <c r="C709" s="77">
        <v>45408</v>
      </c>
      <c r="D709" s="78">
        <v>0.93611111111111101</v>
      </c>
      <c r="E709" s="21">
        <v>48</v>
      </c>
      <c r="F709">
        <v>1</v>
      </c>
      <c r="G709" t="str">
        <f>VLOOKUP($E709,[1]Productos!A:P,2,FALSE)</f>
        <v>AGUARDIENTE SIN AZUCAR (PANCHITA TAPA VERDE)</v>
      </c>
      <c r="H709" s="21" t="str">
        <f>VLOOKUP($E709,[1]Productos!A:P,3,FALSE)</f>
        <v>LICORES</v>
      </c>
      <c r="I709" s="21" t="str">
        <f>VLOOKUP($E709,[1]Productos!A:P,4,FALSE)</f>
        <v>AGUARDIENTE</v>
      </c>
      <c r="K709" s="1">
        <v>35000</v>
      </c>
      <c r="L709" s="1">
        <v>35000</v>
      </c>
      <c r="M709" s="21">
        <v>5</v>
      </c>
      <c r="N709" s="21" t="e">
        <f>VLOOKUP(M709,[1]!tbl_empleados[#Data],4,0)&amp;" "&amp;VLOOKUP(M709,[1]!tbl_empleados[#Data],5,0)</f>
        <v>#REF!</v>
      </c>
      <c r="O709">
        <f t="shared" si="66"/>
        <v>2024</v>
      </c>
      <c r="P709" t="str">
        <f t="shared" si="67"/>
        <v>abril</v>
      </c>
    </row>
    <row r="710" spans="1:16" x14ac:dyDescent="0.3">
      <c r="A710" t="s">
        <v>357</v>
      </c>
      <c r="B710" s="21">
        <v>7</v>
      </c>
      <c r="C710" s="77">
        <v>45408</v>
      </c>
      <c r="D710" s="78">
        <v>0.97499999999999998</v>
      </c>
      <c r="E710" s="21">
        <v>29</v>
      </c>
      <c r="F710">
        <v>1</v>
      </c>
      <c r="G710" t="str">
        <f>VLOOKUP($E710,[1]Productos!A:P,2,FALSE)</f>
        <v>AGUA</v>
      </c>
      <c r="H710" s="21" t="str">
        <f>VLOOKUP($E710,[1]Productos!A:P,3,FALSE)</f>
        <v>BEBIDAS</v>
      </c>
      <c r="I710" s="21" t="str">
        <f>VLOOKUP($E710,[1]Productos!A:P,4,FALSE)</f>
        <v>OTROS</v>
      </c>
      <c r="K710" s="1">
        <v>2000</v>
      </c>
      <c r="L710" s="1">
        <v>2000</v>
      </c>
      <c r="M710" s="21">
        <v>5</v>
      </c>
      <c r="N710" s="21" t="e">
        <f>VLOOKUP(M710,[1]!tbl_empleados[#Data],4,0)&amp;" "&amp;VLOOKUP(M710,[1]!tbl_empleados[#Data],5,0)</f>
        <v>#REF!</v>
      </c>
      <c r="O710">
        <f t="shared" si="66"/>
        <v>2024</v>
      </c>
      <c r="P710" t="str">
        <f t="shared" si="67"/>
        <v>abril</v>
      </c>
    </row>
    <row r="711" spans="1:16" x14ac:dyDescent="0.3">
      <c r="A711" t="s">
        <v>353</v>
      </c>
      <c r="B711">
        <v>5</v>
      </c>
      <c r="C711" s="77">
        <v>45408</v>
      </c>
      <c r="D711" s="78">
        <v>0.83819444444444446</v>
      </c>
      <c r="E711" s="21">
        <v>39</v>
      </c>
      <c r="F711">
        <v>2</v>
      </c>
      <c r="G711" t="str">
        <f>VLOOKUP($E711,[1]Productos!A:P,2,FALSE)</f>
        <v>CORONITA</v>
      </c>
      <c r="H711" s="21" t="str">
        <f>VLOOKUP($E711,[1]Productos!A:P,3,FALSE)</f>
        <v>BEBIDAS</v>
      </c>
      <c r="I711" s="21" t="str">
        <f>VLOOKUP($E711,[1]Productos!A:P,4,FALSE)</f>
        <v>CERVEZAS</v>
      </c>
      <c r="K711" s="1">
        <v>4000</v>
      </c>
      <c r="L711" s="1">
        <v>8000</v>
      </c>
      <c r="M711" s="21">
        <v>5</v>
      </c>
      <c r="N711" s="21" t="e">
        <f>VLOOKUP(M711,[1]!tbl_empleados[#Data],4,0)&amp;" "&amp;VLOOKUP(M711,[1]!tbl_empleados[#Data],5,0)</f>
        <v>#REF!</v>
      </c>
      <c r="O711">
        <f t="shared" si="66"/>
        <v>2024</v>
      </c>
      <c r="P711" t="str">
        <f t="shared" si="67"/>
        <v>abril</v>
      </c>
    </row>
    <row r="712" spans="1:16" x14ac:dyDescent="0.3">
      <c r="A712" t="s">
        <v>353</v>
      </c>
      <c r="B712">
        <v>5</v>
      </c>
      <c r="C712" s="77">
        <v>45408</v>
      </c>
      <c r="D712" s="78">
        <v>0.83819444444444446</v>
      </c>
      <c r="E712" s="21">
        <v>47</v>
      </c>
      <c r="F712">
        <v>1</v>
      </c>
      <c r="G712" t="str">
        <f>VLOOKUP($E712,[1]Productos!A:P,2,FALSE)</f>
        <v>MICHELADA</v>
      </c>
      <c r="H712" s="21" t="str">
        <f>VLOOKUP($E712,[1]Productos!A:P,3,FALSE)</f>
        <v>BEBIDAS</v>
      </c>
      <c r="I712" s="21" t="str">
        <f>VLOOKUP($E712,[1]Productos!A:P,4,FALSE)</f>
        <v>CERVEZAS</v>
      </c>
      <c r="K712" s="1">
        <v>2000</v>
      </c>
      <c r="L712" s="1">
        <v>2000</v>
      </c>
      <c r="M712" s="21">
        <v>5</v>
      </c>
      <c r="N712" s="21" t="e">
        <f>VLOOKUP(M712,[1]!tbl_empleados[#Data],4,0)&amp;" "&amp;VLOOKUP(M712,[1]!tbl_empleados[#Data],5,0)</f>
        <v>#REF!</v>
      </c>
      <c r="O712">
        <f t="shared" si="66"/>
        <v>2024</v>
      </c>
      <c r="P712" t="str">
        <f t="shared" si="67"/>
        <v>abril</v>
      </c>
    </row>
    <row r="713" spans="1:16" x14ac:dyDescent="0.3">
      <c r="A713" t="s">
        <v>353</v>
      </c>
      <c r="B713">
        <v>5</v>
      </c>
      <c r="C713" s="77">
        <v>45408</v>
      </c>
      <c r="D713" s="78">
        <v>0.86249999999999993</v>
      </c>
      <c r="E713" s="21">
        <v>39</v>
      </c>
      <c r="F713">
        <v>1</v>
      </c>
      <c r="G713" t="str">
        <f>VLOOKUP($E713,[1]Productos!A:P,2,FALSE)</f>
        <v>CORONITA</v>
      </c>
      <c r="H713" s="21" t="str">
        <f>VLOOKUP($E713,[1]Productos!A:P,3,FALSE)</f>
        <v>BEBIDAS</v>
      </c>
      <c r="I713" s="21" t="str">
        <f>VLOOKUP($E713,[1]Productos!A:P,4,FALSE)</f>
        <v>CERVEZAS</v>
      </c>
      <c r="K713" s="1">
        <v>4000</v>
      </c>
      <c r="L713" s="1">
        <v>4000</v>
      </c>
      <c r="M713" s="21">
        <v>5</v>
      </c>
      <c r="N713" s="21" t="e">
        <f>VLOOKUP(M713,[1]!tbl_empleados[#Data],4,0)&amp;" "&amp;VLOOKUP(M713,[1]!tbl_empleados[#Data],5,0)</f>
        <v>#REF!</v>
      </c>
      <c r="O713">
        <f t="shared" si="66"/>
        <v>2024</v>
      </c>
      <c r="P713" t="str">
        <f t="shared" si="67"/>
        <v>abril</v>
      </c>
    </row>
    <row r="714" spans="1:16" x14ac:dyDescent="0.3">
      <c r="A714" t="s">
        <v>353</v>
      </c>
      <c r="B714">
        <v>5</v>
      </c>
      <c r="C714" s="77">
        <v>45408</v>
      </c>
      <c r="D714" s="78">
        <v>0.87847222222222221</v>
      </c>
      <c r="E714" s="21">
        <v>39</v>
      </c>
      <c r="F714">
        <v>1</v>
      </c>
      <c r="G714" t="str">
        <f>VLOOKUP($E714,[1]Productos!A:P,2,FALSE)</f>
        <v>CORONITA</v>
      </c>
      <c r="H714" s="21" t="str">
        <f>VLOOKUP($E714,[1]Productos!A:P,3,FALSE)</f>
        <v>BEBIDAS</v>
      </c>
      <c r="I714" s="21" t="str">
        <f>VLOOKUP($E714,[1]Productos!A:P,4,FALSE)</f>
        <v>CERVEZAS</v>
      </c>
      <c r="K714" s="1">
        <v>4000</v>
      </c>
      <c r="L714" s="1">
        <v>4000</v>
      </c>
      <c r="M714" s="21">
        <v>5</v>
      </c>
      <c r="N714" s="21" t="e">
        <f>VLOOKUP(M714,[1]!tbl_empleados[#Data],4,0)&amp;" "&amp;VLOOKUP(M714,[1]!tbl_empleados[#Data],5,0)</f>
        <v>#REF!</v>
      </c>
      <c r="O714">
        <f t="shared" si="66"/>
        <v>2024</v>
      </c>
      <c r="P714" t="str">
        <f t="shared" si="67"/>
        <v>abril</v>
      </c>
    </row>
    <row r="715" spans="1:16" x14ac:dyDescent="0.3">
      <c r="A715" t="s">
        <v>353</v>
      </c>
      <c r="B715">
        <v>5</v>
      </c>
      <c r="C715" s="77">
        <v>45408</v>
      </c>
      <c r="D715" s="78">
        <v>0.87986111111111109</v>
      </c>
      <c r="E715" s="21">
        <v>48</v>
      </c>
      <c r="F715">
        <v>1</v>
      </c>
      <c r="G715" t="str">
        <f>VLOOKUP($E715,[1]Productos!A:P,2,FALSE)</f>
        <v>AGUARDIENTE SIN AZUCAR (PANCHITA TAPA VERDE)</v>
      </c>
      <c r="H715" s="21" t="str">
        <f>VLOOKUP($E715,[1]Productos!A:P,3,FALSE)</f>
        <v>LICORES</v>
      </c>
      <c r="I715" s="21" t="str">
        <f>VLOOKUP($E715,[1]Productos!A:P,4,FALSE)</f>
        <v>AGUARDIENTE</v>
      </c>
      <c r="K715" s="1">
        <v>35000</v>
      </c>
      <c r="L715" s="1">
        <v>35000</v>
      </c>
      <c r="M715" s="21">
        <v>5</v>
      </c>
      <c r="N715" s="21" t="e">
        <f>VLOOKUP(M715,[1]!tbl_empleados[#Data],4,0)&amp;" "&amp;VLOOKUP(M715,[1]!tbl_empleados[#Data],5,0)</f>
        <v>#REF!</v>
      </c>
      <c r="O715">
        <f t="shared" si="66"/>
        <v>2024</v>
      </c>
      <c r="P715" t="str">
        <f t="shared" si="67"/>
        <v>abril</v>
      </c>
    </row>
    <row r="716" spans="1:16" x14ac:dyDescent="0.3">
      <c r="A716" t="s">
        <v>353</v>
      </c>
      <c r="B716" s="21">
        <v>5</v>
      </c>
      <c r="C716" s="77">
        <v>45408</v>
      </c>
      <c r="D716" s="78">
        <v>0.95694444444444438</v>
      </c>
      <c r="E716" s="21">
        <v>48</v>
      </c>
      <c r="F716">
        <v>1</v>
      </c>
      <c r="G716" t="str">
        <f>VLOOKUP($E716,[1]Productos!A:P,2,FALSE)</f>
        <v>AGUARDIENTE SIN AZUCAR (PANCHITA TAPA VERDE)</v>
      </c>
      <c r="H716" s="21" t="str">
        <f>VLOOKUP($E716,[1]Productos!A:P,3,FALSE)</f>
        <v>LICORES</v>
      </c>
      <c r="I716" s="21" t="str">
        <f>VLOOKUP($E716,[1]Productos!A:P,4,FALSE)</f>
        <v>AGUARDIENTE</v>
      </c>
      <c r="K716" s="1">
        <v>35000</v>
      </c>
      <c r="L716" s="1">
        <v>35000</v>
      </c>
      <c r="M716" s="21">
        <v>5</v>
      </c>
      <c r="N716" s="21" t="e">
        <f>VLOOKUP(M716,[1]!tbl_empleados[#Data],4,0)&amp;" "&amp;VLOOKUP(M716,[1]!tbl_empleados[#Data],5,0)</f>
        <v>#REF!</v>
      </c>
      <c r="O716">
        <f t="shared" si="66"/>
        <v>2024</v>
      </c>
      <c r="P716" t="str">
        <f t="shared" si="67"/>
        <v>abril</v>
      </c>
    </row>
    <row r="717" spans="1:16" x14ac:dyDescent="0.3">
      <c r="A717" t="s">
        <v>355</v>
      </c>
      <c r="B717">
        <v>17</v>
      </c>
      <c r="C717" s="77">
        <v>45408</v>
      </c>
      <c r="D717" s="78">
        <v>0.86944444444444446</v>
      </c>
      <c r="E717" s="21">
        <v>40</v>
      </c>
      <c r="F717">
        <v>1</v>
      </c>
      <c r="G717" t="str">
        <f>VLOOKUP($E717,[1]Productos!A:P,2,FALSE)</f>
        <v>AGUILA NEGRA</v>
      </c>
      <c r="H717" s="21" t="str">
        <f>VLOOKUP($E717,[1]Productos!A:P,3,FALSE)</f>
        <v>BEBIDAS</v>
      </c>
      <c r="I717" s="21" t="str">
        <f>VLOOKUP($E717,[1]Productos!A:P,4,FALSE)</f>
        <v>CERVEZAS</v>
      </c>
      <c r="K717" s="1">
        <v>3500</v>
      </c>
      <c r="L717" s="1">
        <v>3500</v>
      </c>
      <c r="M717" s="21">
        <v>5</v>
      </c>
      <c r="N717" s="21" t="e">
        <f>VLOOKUP(M717,[1]!tbl_empleados[#Data],4,0)&amp;" "&amp;VLOOKUP(M717,[1]!tbl_empleados[#Data],5,0)</f>
        <v>#REF!</v>
      </c>
      <c r="O717">
        <f t="shared" si="66"/>
        <v>2024</v>
      </c>
      <c r="P717" t="str">
        <f t="shared" si="67"/>
        <v>abril</v>
      </c>
    </row>
    <row r="718" spans="1:16" x14ac:dyDescent="0.3">
      <c r="A718" t="s">
        <v>355</v>
      </c>
      <c r="B718">
        <v>17</v>
      </c>
      <c r="C718" s="77">
        <v>45408</v>
      </c>
      <c r="D718" s="78">
        <v>0.87916666666666676</v>
      </c>
      <c r="E718" s="21">
        <v>40</v>
      </c>
      <c r="F718">
        <v>1</v>
      </c>
      <c r="G718" t="str">
        <f>VLOOKUP($E718,[1]Productos!A:P,2,FALSE)</f>
        <v>AGUILA NEGRA</v>
      </c>
      <c r="H718" s="21" t="str">
        <f>VLOOKUP($E718,[1]Productos!A:P,3,FALSE)</f>
        <v>BEBIDAS</v>
      </c>
      <c r="I718" s="21" t="str">
        <f>VLOOKUP($E718,[1]Productos!A:P,4,FALSE)</f>
        <v>CERVEZAS</v>
      </c>
      <c r="K718" s="1">
        <v>3500</v>
      </c>
      <c r="L718" s="1">
        <v>3500</v>
      </c>
      <c r="M718" s="21">
        <v>5</v>
      </c>
      <c r="N718" s="21" t="e">
        <f>VLOOKUP(M718,[1]!tbl_empleados[#Data],4,0)&amp;" "&amp;VLOOKUP(M718,[1]!tbl_empleados[#Data],5,0)</f>
        <v>#REF!</v>
      </c>
      <c r="O718">
        <f t="shared" si="66"/>
        <v>2024</v>
      </c>
      <c r="P718" t="str">
        <f t="shared" si="67"/>
        <v>abril</v>
      </c>
    </row>
    <row r="719" spans="1:16" x14ac:dyDescent="0.3">
      <c r="A719" t="s">
        <v>355</v>
      </c>
      <c r="B719">
        <v>17</v>
      </c>
      <c r="C719" s="77">
        <v>45408</v>
      </c>
      <c r="D719" s="78">
        <v>0.90138888888888891</v>
      </c>
      <c r="E719" s="21">
        <v>40</v>
      </c>
      <c r="F719">
        <v>1</v>
      </c>
      <c r="G719" t="str">
        <f>VLOOKUP($E719,[1]Productos!A:P,2,FALSE)</f>
        <v>AGUILA NEGRA</v>
      </c>
      <c r="H719" s="21" t="str">
        <f>VLOOKUP($E719,[1]Productos!A:P,3,FALSE)</f>
        <v>BEBIDAS</v>
      </c>
      <c r="I719" s="21" t="str">
        <f>VLOOKUP($E719,[1]Productos!A:P,4,FALSE)</f>
        <v>CERVEZAS</v>
      </c>
      <c r="K719" s="1">
        <v>3500</v>
      </c>
      <c r="L719" s="1">
        <v>3500</v>
      </c>
      <c r="M719" s="21">
        <v>5</v>
      </c>
      <c r="N719" s="21" t="e">
        <f>VLOOKUP(M719,[1]!tbl_empleados[#Data],4,0)&amp;" "&amp;VLOOKUP(M719,[1]!tbl_empleados[#Data],5,0)</f>
        <v>#REF!</v>
      </c>
      <c r="O719">
        <f t="shared" si="66"/>
        <v>2024</v>
      </c>
      <c r="P719" t="str">
        <f t="shared" si="67"/>
        <v>abril</v>
      </c>
    </row>
    <row r="720" spans="1:16" x14ac:dyDescent="0.3">
      <c r="A720" t="s">
        <v>355</v>
      </c>
      <c r="B720" s="21">
        <v>17</v>
      </c>
      <c r="C720" s="77">
        <v>45408</v>
      </c>
      <c r="D720" s="78">
        <v>0.9277777777777777</v>
      </c>
      <c r="E720" s="21">
        <v>40</v>
      </c>
      <c r="F720">
        <v>1</v>
      </c>
      <c r="G720" t="str">
        <f>VLOOKUP($E720,[1]Productos!A:P,2,FALSE)</f>
        <v>AGUILA NEGRA</v>
      </c>
      <c r="H720" s="21" t="str">
        <f>VLOOKUP($E720,[1]Productos!A:P,3,FALSE)</f>
        <v>BEBIDAS</v>
      </c>
      <c r="I720" s="21" t="str">
        <f>VLOOKUP($E720,[1]Productos!A:P,4,FALSE)</f>
        <v>CERVEZAS</v>
      </c>
      <c r="K720" s="1">
        <v>3500</v>
      </c>
      <c r="L720" s="1">
        <v>3500</v>
      </c>
      <c r="M720" s="21">
        <v>5</v>
      </c>
      <c r="N720" s="21" t="e">
        <f>VLOOKUP(M720,[1]!tbl_empleados[#Data],4,0)&amp;" "&amp;VLOOKUP(M720,[1]!tbl_empleados[#Data],5,0)</f>
        <v>#REF!</v>
      </c>
      <c r="O720">
        <f t="shared" si="66"/>
        <v>2024</v>
      </c>
      <c r="P720" t="str">
        <f t="shared" si="67"/>
        <v>abril</v>
      </c>
    </row>
    <row r="721" spans="1:16" x14ac:dyDescent="0.3">
      <c r="A721" t="s">
        <v>355</v>
      </c>
      <c r="B721" s="21">
        <v>17</v>
      </c>
      <c r="C721" s="77">
        <v>45408</v>
      </c>
      <c r="D721" s="78">
        <v>0.95763888888888893</v>
      </c>
      <c r="E721" s="21">
        <v>40</v>
      </c>
      <c r="F721">
        <v>1</v>
      </c>
      <c r="G721" t="str">
        <f>VLOOKUP($E721,[1]Productos!A:P,2,FALSE)</f>
        <v>AGUILA NEGRA</v>
      </c>
      <c r="H721" s="21" t="str">
        <f>VLOOKUP($E721,[1]Productos!A:P,3,FALSE)</f>
        <v>BEBIDAS</v>
      </c>
      <c r="I721" s="21" t="str">
        <f>VLOOKUP($E721,[1]Productos!A:P,4,FALSE)</f>
        <v>CERVEZAS</v>
      </c>
      <c r="K721" s="1">
        <v>3500</v>
      </c>
      <c r="L721" s="1">
        <v>3500</v>
      </c>
      <c r="M721" s="21">
        <v>5</v>
      </c>
      <c r="N721" s="21" t="e">
        <f>VLOOKUP(M721,[1]!tbl_empleados[#Data],4,0)&amp;" "&amp;VLOOKUP(M721,[1]!tbl_empleados[#Data],5,0)</f>
        <v>#REF!</v>
      </c>
      <c r="O721">
        <f t="shared" si="66"/>
        <v>2024</v>
      </c>
      <c r="P721" t="str">
        <f t="shared" si="67"/>
        <v>abril</v>
      </c>
    </row>
    <row r="722" spans="1:16" x14ac:dyDescent="0.3">
      <c r="A722" t="s">
        <v>355</v>
      </c>
      <c r="B722" s="21">
        <v>17</v>
      </c>
      <c r="C722" s="77">
        <v>45408</v>
      </c>
      <c r="D722" s="78">
        <v>0.98749999999999993</v>
      </c>
      <c r="E722" s="21">
        <v>40</v>
      </c>
      <c r="F722">
        <v>1</v>
      </c>
      <c r="G722" t="str">
        <f>VLOOKUP($E722,[1]Productos!A:P,2,FALSE)</f>
        <v>AGUILA NEGRA</v>
      </c>
      <c r="H722" s="21" t="str">
        <f>VLOOKUP($E722,[1]Productos!A:P,3,FALSE)</f>
        <v>BEBIDAS</v>
      </c>
      <c r="I722" s="21" t="str">
        <f>VLOOKUP($E722,[1]Productos!A:P,4,FALSE)</f>
        <v>CERVEZAS</v>
      </c>
      <c r="K722" s="1">
        <v>3500</v>
      </c>
      <c r="L722" s="1">
        <v>3500</v>
      </c>
      <c r="M722" s="21">
        <v>5</v>
      </c>
      <c r="N722" s="21" t="e">
        <f>VLOOKUP(M722,[1]!tbl_empleados[#Data],4,0)&amp;" "&amp;VLOOKUP(M722,[1]!tbl_empleados[#Data],5,0)</f>
        <v>#REF!</v>
      </c>
      <c r="O722">
        <f t="shared" si="66"/>
        <v>2024</v>
      </c>
      <c r="P722" t="str">
        <f t="shared" si="67"/>
        <v>abril</v>
      </c>
    </row>
    <row r="723" spans="1:16" x14ac:dyDescent="0.3">
      <c r="A723" t="s">
        <v>358</v>
      </c>
      <c r="B723" s="21">
        <v>18</v>
      </c>
      <c r="C723" s="77">
        <v>45408</v>
      </c>
      <c r="D723" s="78">
        <v>0.91249999999999998</v>
      </c>
      <c r="E723" s="21">
        <v>38</v>
      </c>
      <c r="F723">
        <v>1</v>
      </c>
      <c r="G723" t="str">
        <f>VLOOKUP($E723,[1]Productos!A:P,2,FALSE)</f>
        <v>COSTEÑITA</v>
      </c>
      <c r="H723" s="21" t="str">
        <f>VLOOKUP($E723,[1]Productos!A:P,3,FALSE)</f>
        <v>BEBIDAS</v>
      </c>
      <c r="I723" s="21" t="str">
        <f>VLOOKUP($E723,[1]Productos!A:P,4,FALSE)</f>
        <v>CERVEZAS</v>
      </c>
      <c r="K723" s="1">
        <v>3000</v>
      </c>
      <c r="L723" s="1">
        <v>3000</v>
      </c>
      <c r="M723" s="21">
        <v>5</v>
      </c>
      <c r="N723" s="21" t="e">
        <f>VLOOKUP(M723,[1]!tbl_empleados[#Data],4,0)&amp;" "&amp;VLOOKUP(M723,[1]!tbl_empleados[#Data],5,0)</f>
        <v>#REF!</v>
      </c>
      <c r="O723">
        <f t="shared" si="66"/>
        <v>2024</v>
      </c>
      <c r="P723" t="str">
        <f t="shared" si="67"/>
        <v>abril</v>
      </c>
    </row>
    <row r="724" spans="1:16" x14ac:dyDescent="0.3">
      <c r="A724" t="s">
        <v>359</v>
      </c>
      <c r="B724" s="21">
        <v>19</v>
      </c>
      <c r="C724" s="77">
        <v>45408</v>
      </c>
      <c r="D724" s="78">
        <v>0.99722222222222223</v>
      </c>
      <c r="E724" s="21">
        <v>38</v>
      </c>
      <c r="F724">
        <v>2</v>
      </c>
      <c r="G724" t="str">
        <f>VLOOKUP($E724,[1]Productos!A:P,2,FALSE)</f>
        <v>COSTEÑITA</v>
      </c>
      <c r="H724" s="21" t="str">
        <f>VLOOKUP($E724,[1]Productos!A:P,3,FALSE)</f>
        <v>BEBIDAS</v>
      </c>
      <c r="I724" s="21" t="str">
        <f>VLOOKUP($E724,[1]Productos!A:P,4,FALSE)</f>
        <v>CERVEZAS</v>
      </c>
      <c r="K724" s="1">
        <v>3000</v>
      </c>
      <c r="L724" s="1">
        <v>6000</v>
      </c>
      <c r="M724" s="21">
        <v>5</v>
      </c>
      <c r="N724" s="21" t="e">
        <f>VLOOKUP(M724,[1]!tbl_empleados[#Data],4,0)&amp;" "&amp;VLOOKUP(M724,[1]!tbl_empleados[#Data],5,0)</f>
        <v>#REF!</v>
      </c>
      <c r="O724">
        <f t="shared" si="66"/>
        <v>2024</v>
      </c>
      <c r="P724" t="str">
        <f t="shared" si="67"/>
        <v>abril</v>
      </c>
    </row>
    <row r="725" spans="1:16" x14ac:dyDescent="0.3">
      <c r="A725" t="s">
        <v>360</v>
      </c>
      <c r="B725" s="21">
        <v>20</v>
      </c>
      <c r="C725" s="77">
        <v>45409</v>
      </c>
      <c r="D725" s="78">
        <v>5.5555555555555558E-3</v>
      </c>
      <c r="E725" s="21">
        <v>38</v>
      </c>
      <c r="F725">
        <v>2</v>
      </c>
      <c r="G725" t="str">
        <f>VLOOKUP($E725,[1]Productos!A:P,2,FALSE)</f>
        <v>COSTEÑITA</v>
      </c>
      <c r="H725" s="21" t="str">
        <f>VLOOKUP($E725,[1]Productos!A:P,3,FALSE)</f>
        <v>BEBIDAS</v>
      </c>
      <c r="I725" s="21" t="str">
        <f>VLOOKUP($E725,[1]Productos!A:P,4,FALSE)</f>
        <v>CERVEZAS</v>
      </c>
      <c r="K725" s="1">
        <v>3000</v>
      </c>
      <c r="L725" s="1">
        <v>6000</v>
      </c>
      <c r="M725" s="21">
        <v>5</v>
      </c>
      <c r="N725" s="21" t="e">
        <f>VLOOKUP(M725,[1]!tbl_empleados[#Data],4,0)&amp;" "&amp;VLOOKUP(M725,[1]!tbl_empleados[#Data],5,0)</f>
        <v>#REF!</v>
      </c>
      <c r="O725">
        <f t="shared" si="66"/>
        <v>2024</v>
      </c>
      <c r="P725" t="str">
        <f t="shared" si="67"/>
        <v>abril</v>
      </c>
    </row>
    <row r="726" spans="1:16" x14ac:dyDescent="0.3">
      <c r="A726" t="s">
        <v>355</v>
      </c>
      <c r="B726" s="21">
        <v>17</v>
      </c>
      <c r="C726" s="77">
        <v>45409</v>
      </c>
      <c r="D726" s="78">
        <v>2.5694444444444447E-2</v>
      </c>
      <c r="E726" s="21">
        <v>39</v>
      </c>
      <c r="F726">
        <v>2</v>
      </c>
      <c r="G726" t="str">
        <f>VLOOKUP($E726,[1]Productos!A:P,2,FALSE)</f>
        <v>CORONITA</v>
      </c>
      <c r="H726" s="21" t="str">
        <f>VLOOKUP($E726,[1]Productos!A:P,3,FALSE)</f>
        <v>BEBIDAS</v>
      </c>
      <c r="I726" s="21" t="str">
        <f>VLOOKUP($E726,[1]Productos!A:P,4,FALSE)</f>
        <v>CERVEZAS</v>
      </c>
      <c r="K726" s="1">
        <v>4000</v>
      </c>
      <c r="L726" s="1">
        <v>8000</v>
      </c>
      <c r="M726" s="21">
        <v>5</v>
      </c>
      <c r="N726" s="21" t="e">
        <f>VLOOKUP(M726,[1]!tbl_empleados[#Data],4,0)&amp;" "&amp;VLOOKUP(M726,[1]!tbl_empleados[#Data],5,0)</f>
        <v>#REF!</v>
      </c>
      <c r="O726">
        <f t="shared" si="66"/>
        <v>2024</v>
      </c>
      <c r="P726" t="str">
        <f t="shared" si="67"/>
        <v>abril</v>
      </c>
    </row>
    <row r="727" spans="1:16" x14ac:dyDescent="0.3">
      <c r="A727" t="s">
        <v>358</v>
      </c>
      <c r="B727" s="21">
        <v>18</v>
      </c>
      <c r="C727" s="77">
        <v>45408</v>
      </c>
      <c r="D727" s="78">
        <v>0.91249999999999998</v>
      </c>
      <c r="E727" s="21">
        <v>38</v>
      </c>
      <c r="F727">
        <v>1</v>
      </c>
      <c r="G727" t="str">
        <f>VLOOKUP($E727,[1]Productos!A:P,2,FALSE)</f>
        <v>COSTEÑITA</v>
      </c>
      <c r="H727" s="21" t="str">
        <f>VLOOKUP($E727,[1]Productos!A:P,3,FALSE)</f>
        <v>BEBIDAS</v>
      </c>
      <c r="I727" s="21" t="str">
        <f>VLOOKUP($E727,[1]Productos!A:P,4,FALSE)</f>
        <v>CERVEZAS</v>
      </c>
      <c r="K727" s="1">
        <v>3000</v>
      </c>
      <c r="L727" s="1">
        <v>3000</v>
      </c>
      <c r="M727" s="21">
        <v>5</v>
      </c>
      <c r="N727" s="21" t="e">
        <f>VLOOKUP(M727,[1]!tbl_empleados[#Data],4,0)&amp;" "&amp;VLOOKUP(M727,[1]!tbl_empleados[#Data],5,0)</f>
        <v>#REF!</v>
      </c>
      <c r="O727">
        <f>YEAR(C727)</f>
        <v>2024</v>
      </c>
      <c r="P727" t="str">
        <f>TEXT((C727),"mmmm")</f>
        <v>abril</v>
      </c>
    </row>
    <row r="728" spans="1:16" x14ac:dyDescent="0.3">
      <c r="A728" t="s">
        <v>359</v>
      </c>
      <c r="B728" s="21">
        <v>19</v>
      </c>
      <c r="C728" s="77">
        <v>45408</v>
      </c>
      <c r="D728" s="78">
        <v>0.99722222222222223</v>
      </c>
      <c r="E728" s="21">
        <v>38</v>
      </c>
      <c r="F728">
        <v>2</v>
      </c>
      <c r="G728" t="str">
        <f>VLOOKUP($E728,[1]Productos!A:P,2,FALSE)</f>
        <v>COSTEÑITA</v>
      </c>
      <c r="H728" s="21" t="str">
        <f>VLOOKUP($E728,[1]Productos!A:P,3,FALSE)</f>
        <v>BEBIDAS</v>
      </c>
      <c r="I728" s="21" t="str">
        <f>VLOOKUP($E728,[1]Productos!A:P,4,FALSE)</f>
        <v>CERVEZAS</v>
      </c>
      <c r="K728" s="1">
        <v>3000</v>
      </c>
      <c r="L728" s="1">
        <v>6000</v>
      </c>
      <c r="M728" s="21">
        <v>5</v>
      </c>
      <c r="N728" s="21" t="e">
        <f>VLOOKUP(M728,[1]!tbl_empleados[#Data],4,0)&amp;" "&amp;VLOOKUP(M728,[1]!tbl_empleados[#Data],5,0)</f>
        <v>#REF!</v>
      </c>
      <c r="O728">
        <f>YEAR(C728)</f>
        <v>2024</v>
      </c>
      <c r="P728" t="str">
        <f>TEXT((C728),"mmmm")</f>
        <v>abril</v>
      </c>
    </row>
    <row r="729" spans="1:16" x14ac:dyDescent="0.3">
      <c r="A729" t="s">
        <v>360</v>
      </c>
      <c r="B729" s="21">
        <v>20</v>
      </c>
      <c r="C729" s="77">
        <v>45409</v>
      </c>
      <c r="D729" s="78">
        <v>5.5555555555555558E-3</v>
      </c>
      <c r="E729" s="21">
        <v>38</v>
      </c>
      <c r="F729">
        <v>2</v>
      </c>
      <c r="G729" t="str">
        <f>VLOOKUP($E729,[1]Productos!A:P,2,FALSE)</f>
        <v>COSTEÑITA</v>
      </c>
      <c r="H729" s="21" t="str">
        <f>VLOOKUP($E729,[1]Productos!A:P,3,FALSE)</f>
        <v>BEBIDAS</v>
      </c>
      <c r="I729" s="21" t="str">
        <f>VLOOKUP($E729,[1]Productos!A:P,4,FALSE)</f>
        <v>CERVEZAS</v>
      </c>
      <c r="K729" s="1">
        <v>3000</v>
      </c>
      <c r="L729" s="1">
        <v>6000</v>
      </c>
      <c r="M729" s="21">
        <v>5</v>
      </c>
      <c r="N729" s="21" t="e">
        <f>VLOOKUP(M729,[1]!tbl_empleados[#Data],4,0)&amp;" "&amp;VLOOKUP(M729,[1]!tbl_empleados[#Data],5,0)</f>
        <v>#REF!</v>
      </c>
      <c r="O729">
        <f t="shared" ref="O729:O733" si="68">YEAR(C729)</f>
        <v>2024</v>
      </c>
      <c r="P729" t="str">
        <f t="shared" ref="P729:P733" si="69">TEXT((C729),"mmmm")</f>
        <v>abril</v>
      </c>
    </row>
    <row r="730" spans="1:16" x14ac:dyDescent="0.3">
      <c r="A730" t="s">
        <v>360</v>
      </c>
      <c r="B730" s="21">
        <v>20</v>
      </c>
      <c r="C730" s="77">
        <v>45409</v>
      </c>
      <c r="D730" s="78">
        <v>3.7499999999999999E-2</v>
      </c>
      <c r="E730" s="21">
        <v>38</v>
      </c>
      <c r="F730">
        <v>4</v>
      </c>
      <c r="G730" t="str">
        <f>VLOOKUP($E730,[1]Productos!A:P,2,FALSE)</f>
        <v>COSTEÑITA</v>
      </c>
      <c r="H730" s="21" t="str">
        <f>VLOOKUP($E730,[1]Productos!A:P,3,FALSE)</f>
        <v>BEBIDAS</v>
      </c>
      <c r="I730" s="21" t="str">
        <f>VLOOKUP($E730,[1]Productos!A:P,4,FALSE)</f>
        <v>CERVEZAS</v>
      </c>
      <c r="K730" s="1">
        <v>3000</v>
      </c>
      <c r="L730" s="1">
        <v>12000</v>
      </c>
      <c r="M730" s="21">
        <v>5</v>
      </c>
      <c r="N730" s="21" t="e">
        <f>VLOOKUP(M730,[1]!tbl_empleados[#Data],4,0)&amp;" "&amp;VLOOKUP(M730,[1]!tbl_empleados[#Data],5,0)</f>
        <v>#REF!</v>
      </c>
      <c r="O730">
        <f t="shared" si="68"/>
        <v>2024</v>
      </c>
      <c r="P730" t="str">
        <f t="shared" si="69"/>
        <v>abril</v>
      </c>
    </row>
    <row r="731" spans="1:16" x14ac:dyDescent="0.3">
      <c r="A731" t="s">
        <v>361</v>
      </c>
      <c r="B731" s="21">
        <v>18</v>
      </c>
      <c r="C731" s="77">
        <v>45409</v>
      </c>
      <c r="D731" s="78">
        <v>0.73333333333333339</v>
      </c>
      <c r="E731" s="21">
        <v>38</v>
      </c>
      <c r="F731">
        <v>3</v>
      </c>
      <c r="G731" t="str">
        <f>VLOOKUP($E731,[1]Productos!A:P,2,FALSE)</f>
        <v>COSTEÑITA</v>
      </c>
      <c r="H731" s="21" t="str">
        <f>VLOOKUP($E731,[1]Productos!A:P,3,FALSE)</f>
        <v>BEBIDAS</v>
      </c>
      <c r="I731" s="21" t="str">
        <f>VLOOKUP($E731,[1]Productos!A:P,4,FALSE)</f>
        <v>CERVEZAS</v>
      </c>
      <c r="K731" s="1">
        <v>3000</v>
      </c>
      <c r="L731" s="1">
        <v>9000</v>
      </c>
      <c r="M731" s="21">
        <v>5</v>
      </c>
      <c r="N731" s="21" t="e">
        <f>VLOOKUP(M731,[1]!tbl_empleados[#Data],4,0)&amp;" "&amp;VLOOKUP(M731,[1]!tbl_empleados[#Data],5,0)</f>
        <v>#REF!</v>
      </c>
      <c r="O731">
        <f t="shared" si="68"/>
        <v>2024</v>
      </c>
      <c r="P731" t="str">
        <f t="shared" si="69"/>
        <v>abril</v>
      </c>
    </row>
    <row r="732" spans="1:16" x14ac:dyDescent="0.3">
      <c r="A732" t="s">
        <v>361</v>
      </c>
      <c r="B732" s="21">
        <v>18</v>
      </c>
      <c r="C732" s="77">
        <v>45409</v>
      </c>
      <c r="D732" s="78">
        <v>0.74652777777777779</v>
      </c>
      <c r="E732" s="21">
        <v>38</v>
      </c>
      <c r="F732">
        <v>3</v>
      </c>
      <c r="G732" t="str">
        <f>VLOOKUP($E732,[1]Productos!A:P,2,FALSE)</f>
        <v>COSTEÑITA</v>
      </c>
      <c r="H732" s="21" t="str">
        <f>VLOOKUP($E732,[1]Productos!A:P,3,FALSE)</f>
        <v>BEBIDAS</v>
      </c>
      <c r="I732" s="21" t="str">
        <f>VLOOKUP($E732,[1]Productos!A:P,4,FALSE)</f>
        <v>CERVEZAS</v>
      </c>
      <c r="K732" s="1">
        <v>3000</v>
      </c>
      <c r="L732" s="1">
        <v>9000</v>
      </c>
      <c r="M732" s="21">
        <v>5</v>
      </c>
      <c r="N732" s="21" t="e">
        <f>VLOOKUP(M732,[1]!tbl_empleados[#Data],4,0)&amp;" "&amp;VLOOKUP(M732,[1]!tbl_empleados[#Data],5,0)</f>
        <v>#REF!</v>
      </c>
      <c r="O732">
        <f t="shared" si="68"/>
        <v>2024</v>
      </c>
      <c r="P732" t="str">
        <f t="shared" si="69"/>
        <v>abril</v>
      </c>
    </row>
    <row r="733" spans="1:16" x14ac:dyDescent="0.3">
      <c r="A733" t="s">
        <v>361</v>
      </c>
      <c r="B733" s="21">
        <v>18</v>
      </c>
      <c r="C733" s="77">
        <v>45409</v>
      </c>
      <c r="D733" s="78">
        <v>0.78819444444444453</v>
      </c>
      <c r="E733" s="21">
        <v>38</v>
      </c>
      <c r="F733">
        <v>4</v>
      </c>
      <c r="G733" t="str">
        <f>VLOOKUP($E733,[1]Productos!A:P,2,FALSE)</f>
        <v>COSTEÑITA</v>
      </c>
      <c r="H733" s="21" t="str">
        <f>VLOOKUP($E733,[1]Productos!A:P,3,FALSE)</f>
        <v>BEBIDAS</v>
      </c>
      <c r="I733" s="21" t="str">
        <f>VLOOKUP($E733,[1]Productos!A:P,4,FALSE)</f>
        <v>CERVEZAS</v>
      </c>
      <c r="K733" s="1">
        <v>3000</v>
      </c>
      <c r="L733" s="1">
        <v>12000</v>
      </c>
      <c r="M733" s="21">
        <v>5</v>
      </c>
      <c r="N733" s="21" t="e">
        <f>VLOOKUP(M733,[1]!tbl_empleados[#Data],4,0)&amp;" "&amp;VLOOKUP(M733,[1]!tbl_empleados[#Data],5,0)</f>
        <v>#REF!</v>
      </c>
      <c r="O733">
        <f t="shared" si="68"/>
        <v>2024</v>
      </c>
      <c r="P733" t="str">
        <f t="shared" si="69"/>
        <v>abril</v>
      </c>
    </row>
    <row r="734" spans="1:16" x14ac:dyDescent="0.3">
      <c r="A734" t="s">
        <v>362</v>
      </c>
      <c r="B734" s="21">
        <v>1</v>
      </c>
      <c r="C734" s="77">
        <v>45409</v>
      </c>
      <c r="D734" s="78">
        <v>0.91319444444444453</v>
      </c>
      <c r="E734" s="21">
        <v>39</v>
      </c>
      <c r="F734">
        <v>4</v>
      </c>
      <c r="G734" t="str">
        <f>VLOOKUP($E734,[1]Productos!A:P,2,FALSE)</f>
        <v>CORONITA</v>
      </c>
      <c r="H734" s="21" t="str">
        <f>VLOOKUP($E734,[1]Productos!A:P,3,FALSE)</f>
        <v>BEBIDAS</v>
      </c>
      <c r="I734" s="21" t="str">
        <f>VLOOKUP($E734,[1]Productos!A:P,4,FALSE)</f>
        <v>CERVEZAS</v>
      </c>
      <c r="K734" s="1">
        <v>4000</v>
      </c>
      <c r="L734" s="1">
        <v>16000</v>
      </c>
      <c r="M734" s="21">
        <v>5</v>
      </c>
      <c r="N734" s="21" t="e">
        <f>VLOOKUP(M734,[1]!tbl_empleados[#Data],4,0)&amp;" "&amp;VLOOKUP(M734,[1]!tbl_empleados[#Data],5,0)</f>
        <v>#REF!</v>
      </c>
      <c r="O734">
        <f>YEAR(C734)</f>
        <v>2024</v>
      </c>
      <c r="P734" t="str">
        <f>TEXT((C734),"mmmm")</f>
        <v>abril</v>
      </c>
    </row>
    <row r="735" spans="1:16" x14ac:dyDescent="0.3">
      <c r="A735" t="s">
        <v>363</v>
      </c>
      <c r="B735" s="21">
        <v>4</v>
      </c>
      <c r="C735" s="77">
        <v>45409</v>
      </c>
      <c r="D735" s="78">
        <v>0.89583333333333337</v>
      </c>
      <c r="E735" s="21">
        <v>21</v>
      </c>
      <c r="F735">
        <v>1</v>
      </c>
      <c r="G735" t="str">
        <f>VLOOKUP($E735,[1]Productos!A:P,2,FALSE)</f>
        <v>NATURAL</v>
      </c>
      <c r="H735" s="21" t="str">
        <f>VLOOKUP($E735,[1]Productos!A:P,3,FALSE)</f>
        <v>BEBIDAS</v>
      </c>
      <c r="I735" s="21" t="str">
        <f>VLOOKUP($E735,[1]Productos!A:P,4,FALSE)</f>
        <v>LIMONADAS</v>
      </c>
      <c r="K735" s="1">
        <v>6000</v>
      </c>
      <c r="L735" s="1">
        <v>6000</v>
      </c>
      <c r="M735" s="21">
        <v>5</v>
      </c>
      <c r="N735" s="21" t="e">
        <f>VLOOKUP(M735,[1]!tbl_empleados[#Data],4,0)&amp;" "&amp;VLOOKUP(M735,[1]!tbl_empleados[#Data],5,0)</f>
        <v>#REF!</v>
      </c>
      <c r="O735">
        <f t="shared" ref="O735:O772" si="70">YEAR(C735)</f>
        <v>2024</v>
      </c>
      <c r="P735" t="str">
        <f t="shared" ref="P735:P772" si="71">TEXT((C735),"mmmm")</f>
        <v>abril</v>
      </c>
    </row>
    <row r="736" spans="1:16" x14ac:dyDescent="0.3">
      <c r="A736" t="s">
        <v>363</v>
      </c>
      <c r="B736" s="21">
        <v>4</v>
      </c>
      <c r="C736" s="77">
        <v>45409</v>
      </c>
      <c r="D736" s="78">
        <v>0.89583333333333337</v>
      </c>
      <c r="E736" s="21">
        <v>38</v>
      </c>
      <c r="F736">
        <v>1</v>
      </c>
      <c r="G736" t="str">
        <f>VLOOKUP($E736,[1]Productos!A:P,2,FALSE)</f>
        <v>COSTEÑITA</v>
      </c>
      <c r="H736" s="21" t="str">
        <f>VLOOKUP($E736,[1]Productos!A:P,3,FALSE)</f>
        <v>BEBIDAS</v>
      </c>
      <c r="I736" s="21" t="str">
        <f>VLOOKUP($E736,[1]Productos!A:P,4,FALSE)</f>
        <v>CERVEZAS</v>
      </c>
      <c r="K736" s="1">
        <v>3000</v>
      </c>
      <c r="L736" s="1">
        <v>3000</v>
      </c>
      <c r="M736" s="21">
        <v>5</v>
      </c>
      <c r="N736" s="21" t="e">
        <f>VLOOKUP(M736,[1]!tbl_empleados[#Data],4,0)&amp;" "&amp;VLOOKUP(M736,[1]!tbl_empleados[#Data],5,0)</f>
        <v>#REF!</v>
      </c>
      <c r="O736">
        <f t="shared" si="70"/>
        <v>2024</v>
      </c>
      <c r="P736" t="str">
        <f t="shared" si="71"/>
        <v>abril</v>
      </c>
    </row>
    <row r="737" spans="1:16" x14ac:dyDescent="0.3">
      <c r="A737" t="s">
        <v>363</v>
      </c>
      <c r="B737" s="21">
        <v>4</v>
      </c>
      <c r="C737" s="77">
        <v>45409</v>
      </c>
      <c r="D737" s="78">
        <v>0.89583333333333337</v>
      </c>
      <c r="E737" s="21">
        <v>47</v>
      </c>
      <c r="F737">
        <v>1</v>
      </c>
      <c r="G737" t="str">
        <f>VLOOKUP($E737,[1]Productos!A:P,2,FALSE)</f>
        <v>MICHELADA</v>
      </c>
      <c r="H737" s="21" t="str">
        <f>VLOOKUP($E737,[1]Productos!A:P,3,FALSE)</f>
        <v>BEBIDAS</v>
      </c>
      <c r="I737" s="21" t="str">
        <f>VLOOKUP($E737,[1]Productos!A:P,4,FALSE)</f>
        <v>CERVEZAS</v>
      </c>
      <c r="K737" s="1">
        <v>2000</v>
      </c>
      <c r="L737" s="1">
        <v>2000</v>
      </c>
      <c r="M737" s="21">
        <v>5</v>
      </c>
      <c r="N737" s="21" t="e">
        <f>VLOOKUP(M737,[1]!tbl_empleados[#Data],4,0)&amp;" "&amp;VLOOKUP(M737,[1]!tbl_empleados[#Data],5,0)</f>
        <v>#REF!</v>
      </c>
      <c r="O737">
        <f t="shared" si="70"/>
        <v>2024</v>
      </c>
      <c r="P737" t="str">
        <f t="shared" si="71"/>
        <v>abril</v>
      </c>
    </row>
    <row r="738" spans="1:16" x14ac:dyDescent="0.3">
      <c r="A738" t="s">
        <v>364</v>
      </c>
      <c r="B738" s="21">
        <v>10</v>
      </c>
      <c r="C738" s="77">
        <v>45409</v>
      </c>
      <c r="D738" s="78">
        <v>0.89513888888888893</v>
      </c>
      <c r="E738" s="21">
        <v>11</v>
      </c>
      <c r="F738">
        <v>1</v>
      </c>
      <c r="G738" t="str">
        <f>VLOOKUP($E738,[1]Productos!A:P,2,FALSE)</f>
        <v>COSMOPOLITAN</v>
      </c>
      <c r="H738" s="21" t="str">
        <f>VLOOKUP($E738,[1]Productos!A:P,3,FALSE)</f>
        <v>BEBIDAS</v>
      </c>
      <c r="I738" s="21" t="str">
        <f>VLOOKUP($E738,[1]Productos!A:P,4,FALSE)</f>
        <v>CÓCTELES</v>
      </c>
      <c r="K738" s="1">
        <v>12000</v>
      </c>
      <c r="L738" s="1">
        <v>12000</v>
      </c>
      <c r="M738" s="21">
        <v>5</v>
      </c>
      <c r="N738" s="21" t="e">
        <f>VLOOKUP(M738,[1]!tbl_empleados[#Data],4,0)&amp;" "&amp;VLOOKUP(M738,[1]!tbl_empleados[#Data],5,0)</f>
        <v>#REF!</v>
      </c>
      <c r="O738">
        <f t="shared" si="70"/>
        <v>2024</v>
      </c>
      <c r="P738" t="str">
        <f t="shared" si="71"/>
        <v>abril</v>
      </c>
    </row>
    <row r="739" spans="1:16" x14ac:dyDescent="0.3">
      <c r="A739" t="s">
        <v>364</v>
      </c>
      <c r="B739" s="21">
        <v>10</v>
      </c>
      <c r="C739" s="77">
        <v>45409</v>
      </c>
      <c r="D739" s="78">
        <v>0.89513888888888893</v>
      </c>
      <c r="E739" s="21">
        <v>3</v>
      </c>
      <c r="F739">
        <v>1</v>
      </c>
      <c r="G739" t="str">
        <f>VLOOKUP($E739,[1]Productos!A:P,2,FALSE)</f>
        <v>MARGARITA</v>
      </c>
      <c r="H739" s="21" t="str">
        <f>VLOOKUP($E739,[1]Productos!A:P,3,FALSE)</f>
        <v>BEBIDAS</v>
      </c>
      <c r="I739" s="21" t="str">
        <f>VLOOKUP($E739,[1]Productos!A:P,4,FALSE)</f>
        <v>CÓCTELES</v>
      </c>
      <c r="K739" s="1">
        <v>16000</v>
      </c>
      <c r="L739" s="1">
        <v>16000</v>
      </c>
      <c r="M739" s="21">
        <v>5</v>
      </c>
      <c r="N739" s="21" t="e">
        <f>VLOOKUP(M739,[1]!tbl_empleados[#Data],4,0)&amp;" "&amp;VLOOKUP(M739,[1]!tbl_empleados[#Data],5,0)</f>
        <v>#REF!</v>
      </c>
      <c r="O739">
        <f t="shared" si="70"/>
        <v>2024</v>
      </c>
      <c r="P739" t="str">
        <f t="shared" si="71"/>
        <v>abril</v>
      </c>
    </row>
    <row r="740" spans="1:16" x14ac:dyDescent="0.3">
      <c r="A740" t="s">
        <v>365</v>
      </c>
      <c r="B740" s="21">
        <v>9</v>
      </c>
      <c r="C740" s="77">
        <v>45409</v>
      </c>
      <c r="D740" s="78">
        <v>0.85</v>
      </c>
      <c r="E740" s="21">
        <v>6</v>
      </c>
      <c r="F740">
        <v>1</v>
      </c>
      <c r="G740" t="str">
        <f>VLOOKUP($E740,[1]Productos!A:P,2,FALSE)</f>
        <v>MOJITO MARACUYÁ</v>
      </c>
      <c r="H740" s="21" t="str">
        <f>VLOOKUP($E740,[1]Productos!A:P,3,FALSE)</f>
        <v>BEBIDAS</v>
      </c>
      <c r="I740" s="21" t="str">
        <f>VLOOKUP($E740,[1]Productos!A:P,4,FALSE)</f>
        <v>CÓCTELES</v>
      </c>
      <c r="K740" s="1">
        <v>16000</v>
      </c>
      <c r="L740" s="1">
        <v>16000</v>
      </c>
      <c r="M740" s="21">
        <v>5</v>
      </c>
      <c r="N740" s="21" t="e">
        <f>VLOOKUP(M740,[1]!tbl_empleados[#Data],4,0)&amp;" "&amp;VLOOKUP(M740,[1]!tbl_empleados[#Data],5,0)</f>
        <v>#REF!</v>
      </c>
      <c r="O740">
        <f t="shared" si="70"/>
        <v>2024</v>
      </c>
      <c r="P740" t="str">
        <f t="shared" si="71"/>
        <v>abril</v>
      </c>
    </row>
    <row r="741" spans="1:16" x14ac:dyDescent="0.3">
      <c r="A741" t="s">
        <v>365</v>
      </c>
      <c r="B741" s="21">
        <v>9</v>
      </c>
      <c r="C741" s="77">
        <v>45409</v>
      </c>
      <c r="D741" s="78">
        <v>0.85</v>
      </c>
      <c r="E741" s="21">
        <v>38</v>
      </c>
      <c r="F741">
        <v>3</v>
      </c>
      <c r="G741" t="str">
        <f>VLOOKUP($E741,[1]Productos!A:P,2,FALSE)</f>
        <v>COSTEÑITA</v>
      </c>
      <c r="H741" s="21" t="str">
        <f>VLOOKUP($E741,[1]Productos!A:P,3,FALSE)</f>
        <v>BEBIDAS</v>
      </c>
      <c r="I741" s="21" t="str">
        <f>VLOOKUP($E741,[1]Productos!A:P,4,FALSE)</f>
        <v>CERVEZAS</v>
      </c>
      <c r="K741" s="1">
        <v>3000</v>
      </c>
      <c r="L741" s="1">
        <v>9000</v>
      </c>
      <c r="M741" s="21">
        <v>5</v>
      </c>
      <c r="N741" s="21" t="e">
        <f>VLOOKUP(M741,[1]!tbl_empleados[#Data],4,0)&amp;" "&amp;VLOOKUP(M741,[1]!tbl_empleados[#Data],5,0)</f>
        <v>#REF!</v>
      </c>
      <c r="O741">
        <f t="shared" si="70"/>
        <v>2024</v>
      </c>
      <c r="P741" t="str">
        <f t="shared" si="71"/>
        <v>abril</v>
      </c>
    </row>
    <row r="742" spans="1:16" x14ac:dyDescent="0.3">
      <c r="A742" t="s">
        <v>365</v>
      </c>
      <c r="B742" s="21">
        <v>9</v>
      </c>
      <c r="C742" s="77">
        <v>45409</v>
      </c>
      <c r="D742" s="78">
        <v>0.85902777777777783</v>
      </c>
      <c r="E742" s="21">
        <v>38</v>
      </c>
      <c r="F742">
        <v>2</v>
      </c>
      <c r="G742" t="str">
        <f>VLOOKUP($E742,[1]Productos!A:P,2,FALSE)</f>
        <v>COSTEÑITA</v>
      </c>
      <c r="H742" s="21" t="str">
        <f>VLOOKUP($E742,[1]Productos!A:P,3,FALSE)</f>
        <v>BEBIDAS</v>
      </c>
      <c r="I742" s="21" t="str">
        <f>VLOOKUP($E742,[1]Productos!A:P,4,FALSE)</f>
        <v>CERVEZAS</v>
      </c>
      <c r="K742" s="1">
        <v>3000</v>
      </c>
      <c r="L742" s="1">
        <v>6000</v>
      </c>
      <c r="M742" s="21">
        <v>5</v>
      </c>
      <c r="N742" s="21" t="e">
        <f>VLOOKUP(M742,[1]!tbl_empleados[#Data],4,0)&amp;" "&amp;VLOOKUP(M742,[1]!tbl_empleados[#Data],5,0)</f>
        <v>#REF!</v>
      </c>
      <c r="O742">
        <f t="shared" si="70"/>
        <v>2024</v>
      </c>
      <c r="P742" t="str">
        <f t="shared" si="71"/>
        <v>abril</v>
      </c>
    </row>
    <row r="743" spans="1:16" x14ac:dyDescent="0.3">
      <c r="A743" t="s">
        <v>365</v>
      </c>
      <c r="B743" s="21">
        <v>9</v>
      </c>
      <c r="C743" s="77">
        <v>45409</v>
      </c>
      <c r="D743" s="78">
        <v>0.85902777777777783</v>
      </c>
      <c r="E743" s="21">
        <v>30</v>
      </c>
      <c r="F743">
        <v>1</v>
      </c>
      <c r="G743" t="str">
        <f>VLOOKUP($E743,[1]Productos!A:P,2,FALSE)</f>
        <v>SODA</v>
      </c>
      <c r="H743" s="21" t="str">
        <f>VLOOKUP($E743,[1]Productos!A:P,3,FALSE)</f>
        <v>BEBIDAS</v>
      </c>
      <c r="I743" s="21" t="str">
        <f>VLOOKUP($E743,[1]Productos!A:P,4,FALSE)</f>
        <v>OTROS</v>
      </c>
      <c r="K743" s="1">
        <v>4000</v>
      </c>
      <c r="L743" s="1">
        <v>4000</v>
      </c>
      <c r="M743" s="21">
        <v>5</v>
      </c>
      <c r="N743" s="21" t="e">
        <f>VLOOKUP(M743,[1]!tbl_empleados[#Data],4,0)&amp;" "&amp;VLOOKUP(M743,[1]!tbl_empleados[#Data],5,0)</f>
        <v>#REF!</v>
      </c>
      <c r="O743">
        <f t="shared" si="70"/>
        <v>2024</v>
      </c>
      <c r="P743" t="str">
        <f t="shared" si="71"/>
        <v>abril</v>
      </c>
    </row>
    <row r="744" spans="1:16" x14ac:dyDescent="0.3">
      <c r="A744" t="s">
        <v>365</v>
      </c>
      <c r="B744" s="21">
        <v>9</v>
      </c>
      <c r="C744" s="77">
        <v>45409</v>
      </c>
      <c r="D744" s="78">
        <v>0.86944444444444446</v>
      </c>
      <c r="E744" s="21">
        <v>38</v>
      </c>
      <c r="F744">
        <v>4</v>
      </c>
      <c r="G744" t="str">
        <f>VLOOKUP($E744,[1]Productos!A:P,2,FALSE)</f>
        <v>COSTEÑITA</v>
      </c>
      <c r="H744" s="21" t="str">
        <f>VLOOKUP($E744,[1]Productos!A:P,3,FALSE)</f>
        <v>BEBIDAS</v>
      </c>
      <c r="I744" s="21" t="str">
        <f>VLOOKUP($E744,[1]Productos!A:P,4,FALSE)</f>
        <v>CERVEZAS</v>
      </c>
      <c r="K744" s="1">
        <v>3000</v>
      </c>
      <c r="L744" s="1">
        <v>12000</v>
      </c>
      <c r="M744" s="21">
        <v>5</v>
      </c>
      <c r="N744" s="21" t="e">
        <f>VLOOKUP(M744,[1]!tbl_empleados[#Data],4,0)&amp;" "&amp;VLOOKUP(M744,[1]!tbl_empleados[#Data],5,0)</f>
        <v>#REF!</v>
      </c>
      <c r="O744">
        <f t="shared" si="70"/>
        <v>2024</v>
      </c>
      <c r="P744" t="str">
        <f t="shared" si="71"/>
        <v>abril</v>
      </c>
    </row>
    <row r="745" spans="1:16" x14ac:dyDescent="0.3">
      <c r="A745" t="s">
        <v>365</v>
      </c>
      <c r="B745" s="21">
        <v>9</v>
      </c>
      <c r="C745" s="77">
        <v>45409</v>
      </c>
      <c r="D745" s="78">
        <v>0.87222222222222223</v>
      </c>
      <c r="E745" s="21">
        <v>50</v>
      </c>
      <c r="F745">
        <v>1</v>
      </c>
      <c r="G745" t="str">
        <f>VLOOKUP($E745,[1]Productos!A:P,2,FALSE)</f>
        <v>AGUARDIENTE SIN AZUCAR (LIMOSINA TAPA VERDE)</v>
      </c>
      <c r="H745" s="21" t="str">
        <f>VLOOKUP($E745,[1]Productos!A:P,3,FALSE)</f>
        <v>LICORES</v>
      </c>
      <c r="I745" s="21" t="str">
        <f>VLOOKUP($E745,[1]Productos!A:P,4,FALSE)</f>
        <v>AGUARDIENTE</v>
      </c>
      <c r="K745" s="1">
        <v>90000</v>
      </c>
      <c r="L745" s="1">
        <v>90000</v>
      </c>
      <c r="M745" s="21">
        <v>5</v>
      </c>
      <c r="N745" s="21" t="e">
        <f>VLOOKUP(M745,[1]!tbl_empleados[#Data],4,0)&amp;" "&amp;VLOOKUP(M745,[1]!tbl_empleados[#Data],5,0)</f>
        <v>#REF!</v>
      </c>
      <c r="O745">
        <f t="shared" si="70"/>
        <v>2024</v>
      </c>
      <c r="P745" t="str">
        <f t="shared" si="71"/>
        <v>abril</v>
      </c>
    </row>
    <row r="746" spans="1:16" x14ac:dyDescent="0.3">
      <c r="A746" t="s">
        <v>365</v>
      </c>
      <c r="B746" s="21">
        <v>9</v>
      </c>
      <c r="C746" s="77">
        <v>45409</v>
      </c>
      <c r="D746" s="78">
        <v>0.87638888888888899</v>
      </c>
      <c r="E746" s="21">
        <v>17</v>
      </c>
      <c r="F746">
        <v>1</v>
      </c>
      <c r="G746" t="str">
        <f>VLOOKUP($E746,[1]Productos!A:P,2,FALSE)</f>
        <v>GUAYABA AGRIA</v>
      </c>
      <c r="H746" s="21" t="str">
        <f>VLOOKUP($E746,[1]Productos!A:P,3,FALSE)</f>
        <v>BEBIDAS</v>
      </c>
      <c r="I746" s="21" t="str">
        <f>VLOOKUP($E746,[1]Productos!A:P,4,FALSE)</f>
        <v>SODAS SABORIZADAS</v>
      </c>
      <c r="K746" s="1">
        <v>12000</v>
      </c>
      <c r="L746" s="1">
        <v>12000</v>
      </c>
      <c r="M746" s="21">
        <v>5</v>
      </c>
      <c r="N746" s="21" t="e">
        <f>VLOOKUP(M746,[1]!tbl_empleados[#Data],4,0)&amp;" "&amp;VLOOKUP(M746,[1]!tbl_empleados[#Data],5,0)</f>
        <v>#REF!</v>
      </c>
      <c r="O746">
        <f t="shared" si="70"/>
        <v>2024</v>
      </c>
      <c r="P746" t="str">
        <f t="shared" si="71"/>
        <v>abril</v>
      </c>
    </row>
    <row r="747" spans="1:16" x14ac:dyDescent="0.3">
      <c r="A747" t="s">
        <v>365</v>
      </c>
      <c r="B747" s="21">
        <v>9</v>
      </c>
      <c r="C747" s="77">
        <v>45409</v>
      </c>
      <c r="D747" s="78">
        <v>0.89513888888888893</v>
      </c>
      <c r="E747" s="21">
        <v>17</v>
      </c>
      <c r="F747">
        <v>2</v>
      </c>
      <c r="G747" t="str">
        <f>VLOOKUP($E747,[1]Productos!A:P,2,FALSE)</f>
        <v>GUAYABA AGRIA</v>
      </c>
      <c r="H747" s="21" t="str">
        <f>VLOOKUP($E747,[1]Productos!A:P,3,FALSE)</f>
        <v>BEBIDAS</v>
      </c>
      <c r="I747" s="21" t="str">
        <f>VLOOKUP($E747,[1]Productos!A:P,4,FALSE)</f>
        <v>SODAS SABORIZADAS</v>
      </c>
      <c r="K747" s="1">
        <v>12000</v>
      </c>
      <c r="L747" s="1">
        <v>24000</v>
      </c>
      <c r="M747" s="21">
        <v>5</v>
      </c>
      <c r="N747" s="21" t="e">
        <f>VLOOKUP(M747,[1]!tbl_empleados[#Data],4,0)&amp;" "&amp;VLOOKUP(M747,[1]!tbl_empleados[#Data],5,0)</f>
        <v>#REF!</v>
      </c>
      <c r="O747">
        <f t="shared" si="70"/>
        <v>2024</v>
      </c>
      <c r="P747" t="str">
        <f t="shared" si="71"/>
        <v>abril</v>
      </c>
    </row>
    <row r="748" spans="1:16" x14ac:dyDescent="0.3">
      <c r="A748" t="s">
        <v>365</v>
      </c>
      <c r="B748" s="21">
        <v>9</v>
      </c>
      <c r="C748" s="77">
        <v>45409</v>
      </c>
      <c r="D748" s="78">
        <v>0.8965277777777777</v>
      </c>
      <c r="E748" s="21">
        <v>38</v>
      </c>
      <c r="F748">
        <v>1</v>
      </c>
      <c r="G748" t="str">
        <f>VLOOKUP($E748,[1]Productos!A:P,2,FALSE)</f>
        <v>COSTEÑITA</v>
      </c>
      <c r="H748" s="21" t="str">
        <f>VLOOKUP($E748,[1]Productos!A:P,3,FALSE)</f>
        <v>BEBIDAS</v>
      </c>
      <c r="I748" s="21" t="str">
        <f>VLOOKUP($E748,[1]Productos!A:P,4,FALSE)</f>
        <v>CERVEZAS</v>
      </c>
      <c r="K748" s="1">
        <v>3000</v>
      </c>
      <c r="L748" s="1">
        <v>3000</v>
      </c>
      <c r="M748" s="21">
        <v>5</v>
      </c>
      <c r="N748" s="21" t="e">
        <f>VLOOKUP(M748,[1]!tbl_empleados[#Data],4,0)&amp;" "&amp;VLOOKUP(M748,[1]!tbl_empleados[#Data],5,0)</f>
        <v>#REF!</v>
      </c>
      <c r="O748">
        <f t="shared" si="70"/>
        <v>2024</v>
      </c>
      <c r="P748" t="str">
        <f t="shared" si="71"/>
        <v>abril</v>
      </c>
    </row>
    <row r="749" spans="1:16" x14ac:dyDescent="0.3">
      <c r="A749" t="s">
        <v>365</v>
      </c>
      <c r="B749" s="21">
        <v>9</v>
      </c>
      <c r="C749" s="77">
        <v>45409</v>
      </c>
      <c r="D749" s="78">
        <v>0.89722222222222225</v>
      </c>
      <c r="E749" s="21">
        <v>17</v>
      </c>
      <c r="F749">
        <v>1</v>
      </c>
      <c r="G749" t="str">
        <f>VLOOKUP($E749,[1]Productos!A:P,2,FALSE)</f>
        <v>GUAYABA AGRIA</v>
      </c>
      <c r="H749" s="21" t="str">
        <f>VLOOKUP($E749,[1]Productos!A:P,3,FALSE)</f>
        <v>BEBIDAS</v>
      </c>
      <c r="I749" s="21" t="str">
        <f>VLOOKUP($E749,[1]Productos!A:P,4,FALSE)</f>
        <v>SODAS SABORIZADAS</v>
      </c>
      <c r="K749" s="1">
        <v>12000</v>
      </c>
      <c r="L749" s="1">
        <v>12000</v>
      </c>
      <c r="M749" s="21">
        <v>5</v>
      </c>
      <c r="N749" s="21" t="e">
        <f>VLOOKUP(M749,[1]!tbl_empleados[#Data],4,0)&amp;" "&amp;VLOOKUP(M749,[1]!tbl_empleados[#Data],5,0)</f>
        <v>#REF!</v>
      </c>
      <c r="O749">
        <f t="shared" si="70"/>
        <v>2024</v>
      </c>
      <c r="P749" t="str">
        <f t="shared" si="71"/>
        <v>abril</v>
      </c>
    </row>
    <row r="750" spans="1:16" x14ac:dyDescent="0.3">
      <c r="A750" t="s">
        <v>365</v>
      </c>
      <c r="B750" s="21">
        <v>9</v>
      </c>
      <c r="C750" s="77">
        <v>45409</v>
      </c>
      <c r="D750" s="78">
        <v>0.91666666666666663</v>
      </c>
      <c r="E750" s="21">
        <v>38</v>
      </c>
      <c r="F750">
        <v>1</v>
      </c>
      <c r="G750" t="str">
        <f>VLOOKUP($E750,[1]Productos!A:P,2,FALSE)</f>
        <v>COSTEÑITA</v>
      </c>
      <c r="H750" s="21" t="str">
        <f>VLOOKUP($E750,[1]Productos!A:P,3,FALSE)</f>
        <v>BEBIDAS</v>
      </c>
      <c r="I750" s="21" t="str">
        <f>VLOOKUP($E750,[1]Productos!A:P,4,FALSE)</f>
        <v>CERVEZAS</v>
      </c>
      <c r="K750" s="1">
        <v>3000</v>
      </c>
      <c r="L750" s="1">
        <v>3000</v>
      </c>
      <c r="M750" s="21">
        <v>5</v>
      </c>
      <c r="N750" s="21" t="e">
        <f>VLOOKUP(M750,[1]!tbl_empleados[#Data],4,0)&amp;" "&amp;VLOOKUP(M750,[1]!tbl_empleados[#Data],5,0)</f>
        <v>#REF!</v>
      </c>
      <c r="O750">
        <f t="shared" si="70"/>
        <v>2024</v>
      </c>
      <c r="P750" t="str">
        <f t="shared" si="71"/>
        <v>abril</v>
      </c>
    </row>
    <row r="751" spans="1:16" x14ac:dyDescent="0.3">
      <c r="A751" t="s">
        <v>365</v>
      </c>
      <c r="B751" s="21">
        <v>9</v>
      </c>
      <c r="C751" s="77">
        <v>45409</v>
      </c>
      <c r="D751" s="78">
        <v>0.92499999999999993</v>
      </c>
      <c r="E751" s="21">
        <v>38</v>
      </c>
      <c r="F751">
        <v>3</v>
      </c>
      <c r="G751" t="str">
        <f>VLOOKUP($E751,[1]Productos!A:P,2,FALSE)</f>
        <v>COSTEÑITA</v>
      </c>
      <c r="H751" s="21" t="str">
        <f>VLOOKUP($E751,[1]Productos!A:P,3,FALSE)</f>
        <v>BEBIDAS</v>
      </c>
      <c r="I751" s="21" t="str">
        <f>VLOOKUP($E751,[1]Productos!A:P,4,FALSE)</f>
        <v>CERVEZAS</v>
      </c>
      <c r="K751" s="1">
        <v>3000</v>
      </c>
      <c r="L751" s="1">
        <v>9000</v>
      </c>
      <c r="M751" s="21">
        <v>5</v>
      </c>
      <c r="N751" s="21" t="e">
        <f>VLOOKUP(M751,[1]!tbl_empleados[#Data],4,0)&amp;" "&amp;VLOOKUP(M751,[1]!tbl_empleados[#Data],5,0)</f>
        <v>#REF!</v>
      </c>
      <c r="O751">
        <f t="shared" si="70"/>
        <v>2024</v>
      </c>
      <c r="P751" t="str">
        <f t="shared" si="71"/>
        <v>abril</v>
      </c>
    </row>
    <row r="752" spans="1:16" x14ac:dyDescent="0.3">
      <c r="A752" t="s">
        <v>365</v>
      </c>
      <c r="B752" s="21">
        <v>9</v>
      </c>
      <c r="C752" s="77">
        <v>45409</v>
      </c>
      <c r="D752" s="78">
        <v>0.9375</v>
      </c>
      <c r="E752" s="21">
        <v>50</v>
      </c>
      <c r="F752">
        <v>1</v>
      </c>
      <c r="G752" t="str">
        <f>VLOOKUP($E752,[1]Productos!A:P,2,FALSE)</f>
        <v>AGUARDIENTE SIN AZUCAR (LIMOSINA TAPA VERDE)</v>
      </c>
      <c r="H752" s="21" t="str">
        <f>VLOOKUP($E752,[1]Productos!A:P,3,FALSE)</f>
        <v>LICORES</v>
      </c>
      <c r="I752" s="21" t="str">
        <f>VLOOKUP($E752,[1]Productos!A:P,4,FALSE)</f>
        <v>AGUARDIENTE</v>
      </c>
      <c r="K752" s="1">
        <v>90000</v>
      </c>
      <c r="L752" s="1">
        <v>90000</v>
      </c>
      <c r="M752" s="21">
        <v>5</v>
      </c>
      <c r="N752" s="21" t="e">
        <f>VLOOKUP(M752,[1]!tbl_empleados[#Data],4,0)&amp;" "&amp;VLOOKUP(M752,[1]!tbl_empleados[#Data],5,0)</f>
        <v>#REF!</v>
      </c>
      <c r="O752">
        <f t="shared" si="70"/>
        <v>2024</v>
      </c>
      <c r="P752" t="str">
        <f t="shared" si="71"/>
        <v>abril</v>
      </c>
    </row>
    <row r="753" spans="1:16" x14ac:dyDescent="0.3">
      <c r="A753" t="s">
        <v>365</v>
      </c>
      <c r="B753" s="21">
        <v>9</v>
      </c>
      <c r="C753" s="77">
        <v>45409</v>
      </c>
      <c r="D753" s="78">
        <v>0.95416666666666661</v>
      </c>
      <c r="E753" s="21">
        <v>38</v>
      </c>
      <c r="F753">
        <v>1</v>
      </c>
      <c r="G753" t="str">
        <f>VLOOKUP($E753,[1]Productos!A:P,2,FALSE)</f>
        <v>COSTEÑITA</v>
      </c>
      <c r="H753" s="21" t="str">
        <f>VLOOKUP($E753,[1]Productos!A:P,3,FALSE)</f>
        <v>BEBIDAS</v>
      </c>
      <c r="I753" s="21" t="str">
        <f>VLOOKUP($E753,[1]Productos!A:P,4,FALSE)</f>
        <v>CERVEZAS</v>
      </c>
      <c r="K753" s="1">
        <v>3000</v>
      </c>
      <c r="L753" s="1">
        <v>3000</v>
      </c>
      <c r="M753" s="21">
        <v>5</v>
      </c>
      <c r="N753" s="21" t="e">
        <f>VLOOKUP(M753,[1]!tbl_empleados[#Data],4,0)&amp;" "&amp;VLOOKUP(M753,[1]!tbl_empleados[#Data],5,0)</f>
        <v>#REF!</v>
      </c>
      <c r="O753">
        <f t="shared" si="70"/>
        <v>2024</v>
      </c>
      <c r="P753" t="str">
        <f t="shared" si="71"/>
        <v>abril</v>
      </c>
    </row>
    <row r="754" spans="1:16" x14ac:dyDescent="0.3">
      <c r="A754" t="s">
        <v>365</v>
      </c>
      <c r="B754" s="21">
        <v>9</v>
      </c>
      <c r="C754" s="77">
        <v>45409</v>
      </c>
      <c r="D754" s="78">
        <v>0.9604166666666667</v>
      </c>
      <c r="E754" s="21">
        <v>39</v>
      </c>
      <c r="F754">
        <v>1</v>
      </c>
      <c r="G754" t="str">
        <f>VLOOKUP($E754,[1]Productos!A:P,2,FALSE)</f>
        <v>CORONITA</v>
      </c>
      <c r="H754" s="21" t="str">
        <f>VLOOKUP($E754,[1]Productos!A:P,3,FALSE)</f>
        <v>BEBIDAS</v>
      </c>
      <c r="I754" s="21" t="str">
        <f>VLOOKUP($E754,[1]Productos!A:P,4,FALSE)</f>
        <v>CERVEZAS</v>
      </c>
      <c r="K754" s="1">
        <v>4000</v>
      </c>
      <c r="L754" s="1">
        <v>4000</v>
      </c>
      <c r="M754" s="21">
        <v>5</v>
      </c>
      <c r="N754" s="21" t="e">
        <f>VLOOKUP(M754,[1]!tbl_empleados[#Data],4,0)&amp;" "&amp;VLOOKUP(M754,[1]!tbl_empleados[#Data],5,0)</f>
        <v>#REF!</v>
      </c>
      <c r="O754">
        <f t="shared" si="70"/>
        <v>2024</v>
      </c>
      <c r="P754" t="str">
        <f t="shared" si="71"/>
        <v>abril</v>
      </c>
    </row>
    <row r="755" spans="1:16" x14ac:dyDescent="0.3">
      <c r="A755" t="s">
        <v>365</v>
      </c>
      <c r="B755" s="21">
        <v>9</v>
      </c>
      <c r="C755" s="77">
        <v>45409</v>
      </c>
      <c r="D755" s="78">
        <v>0.97152777777777777</v>
      </c>
      <c r="E755" s="21">
        <v>38</v>
      </c>
      <c r="F755">
        <v>1</v>
      </c>
      <c r="G755" t="str">
        <f>VLOOKUP($E755,[1]Productos!A:P,2,FALSE)</f>
        <v>COSTEÑITA</v>
      </c>
      <c r="H755" s="21" t="str">
        <f>VLOOKUP($E755,[1]Productos!A:P,3,FALSE)</f>
        <v>BEBIDAS</v>
      </c>
      <c r="I755" s="21" t="str">
        <f>VLOOKUP($E755,[1]Productos!A:P,4,FALSE)</f>
        <v>CERVEZAS</v>
      </c>
      <c r="K755" s="1">
        <v>3000</v>
      </c>
      <c r="L755" s="1">
        <v>3000</v>
      </c>
      <c r="M755" s="21">
        <v>5</v>
      </c>
      <c r="N755" s="21" t="e">
        <f>VLOOKUP(M755,[1]!tbl_empleados[#Data],4,0)&amp;" "&amp;VLOOKUP(M755,[1]!tbl_empleados[#Data],5,0)</f>
        <v>#REF!</v>
      </c>
      <c r="O755">
        <f t="shared" si="70"/>
        <v>2024</v>
      </c>
      <c r="P755" t="str">
        <f t="shared" si="71"/>
        <v>abril</v>
      </c>
    </row>
    <row r="756" spans="1:16" x14ac:dyDescent="0.3">
      <c r="A756" t="s">
        <v>365</v>
      </c>
      <c r="B756" s="21">
        <v>9</v>
      </c>
      <c r="C756" s="77">
        <v>45410</v>
      </c>
      <c r="D756" s="78">
        <v>7.5694444444444439E-2</v>
      </c>
      <c r="E756" s="21">
        <v>38</v>
      </c>
      <c r="F756">
        <v>2</v>
      </c>
      <c r="G756" t="str">
        <f>VLOOKUP($E756,[1]Productos!A:P,2,FALSE)</f>
        <v>COSTEÑITA</v>
      </c>
      <c r="H756" s="21" t="str">
        <f>VLOOKUP($E756,[1]Productos!A:P,3,FALSE)</f>
        <v>BEBIDAS</v>
      </c>
      <c r="I756" s="21" t="str">
        <f>VLOOKUP($E756,[1]Productos!A:P,4,FALSE)</f>
        <v>CERVEZAS</v>
      </c>
      <c r="K756" s="1">
        <v>3000</v>
      </c>
      <c r="L756" s="1">
        <v>6000</v>
      </c>
      <c r="M756" s="21">
        <v>5</v>
      </c>
      <c r="N756" s="21" t="e">
        <f>VLOOKUP(M756,[1]!tbl_empleados[#Data],4,0)&amp;" "&amp;VLOOKUP(M756,[1]!tbl_empleados[#Data],5,0)</f>
        <v>#REF!</v>
      </c>
      <c r="O756">
        <f t="shared" si="70"/>
        <v>2024</v>
      </c>
      <c r="P756" t="str">
        <f t="shared" si="71"/>
        <v>abril</v>
      </c>
    </row>
    <row r="757" spans="1:16" x14ac:dyDescent="0.3">
      <c r="A757" t="s">
        <v>365</v>
      </c>
      <c r="B757" s="21">
        <v>9</v>
      </c>
      <c r="C757" s="77">
        <v>45410</v>
      </c>
      <c r="D757" s="78">
        <v>7.6388888888888895E-2</v>
      </c>
      <c r="E757" s="21">
        <v>17</v>
      </c>
      <c r="F757">
        <v>4</v>
      </c>
      <c r="G757" t="str">
        <f>VLOOKUP($E757,[1]Productos!A:P,2,FALSE)</f>
        <v>GUAYABA AGRIA</v>
      </c>
      <c r="H757" s="21" t="str">
        <f>VLOOKUP($E757,[1]Productos!A:P,3,FALSE)</f>
        <v>BEBIDAS</v>
      </c>
      <c r="I757" s="21" t="str">
        <f>VLOOKUP($E757,[1]Productos!A:P,4,FALSE)</f>
        <v>SODAS SABORIZADAS</v>
      </c>
      <c r="K757" s="1">
        <v>12000</v>
      </c>
      <c r="L757" s="1">
        <v>48000</v>
      </c>
      <c r="M757" s="21">
        <v>5</v>
      </c>
      <c r="N757" s="21" t="e">
        <f>VLOOKUP(M757,[1]!tbl_empleados[#Data],4,0)&amp;" "&amp;VLOOKUP(M757,[1]!tbl_empleados[#Data],5,0)</f>
        <v>#REF!</v>
      </c>
      <c r="O757">
        <f t="shared" si="70"/>
        <v>2024</v>
      </c>
      <c r="P757" t="str">
        <f t="shared" si="71"/>
        <v>abril</v>
      </c>
    </row>
    <row r="758" spans="1:16" x14ac:dyDescent="0.3">
      <c r="A758" t="s">
        <v>366</v>
      </c>
      <c r="B758" s="21">
        <v>10</v>
      </c>
      <c r="C758" s="77">
        <v>45409</v>
      </c>
      <c r="D758" s="78">
        <v>0.94444444444444453</v>
      </c>
      <c r="E758" s="21">
        <v>5</v>
      </c>
      <c r="F758">
        <v>1</v>
      </c>
      <c r="G758" t="str">
        <f>VLOOKUP($E758,[1]Productos!A:P,2,FALSE)</f>
        <v>MOJITO</v>
      </c>
      <c r="H758" s="21" t="str">
        <f>VLOOKUP($E758,[1]Productos!A:P,3,FALSE)</f>
        <v>BEBIDAS</v>
      </c>
      <c r="I758" s="21" t="str">
        <f>VLOOKUP($E758,[1]Productos!A:P,4,FALSE)</f>
        <v>CÓCTELES</v>
      </c>
      <c r="K758" s="1">
        <v>15000</v>
      </c>
      <c r="L758" s="1">
        <v>15000</v>
      </c>
      <c r="M758" s="21">
        <v>5</v>
      </c>
      <c r="N758" s="21" t="e">
        <f>VLOOKUP(M758,[1]!tbl_empleados[#Data],4,0)&amp;" "&amp;VLOOKUP(M758,[1]!tbl_empleados[#Data],5,0)</f>
        <v>#REF!</v>
      </c>
      <c r="O758">
        <f t="shared" si="70"/>
        <v>2024</v>
      </c>
      <c r="P758" t="str">
        <f t="shared" si="71"/>
        <v>abril</v>
      </c>
    </row>
    <row r="759" spans="1:16" x14ac:dyDescent="0.3">
      <c r="A759" t="s">
        <v>366</v>
      </c>
      <c r="B759" s="21">
        <v>10</v>
      </c>
      <c r="C759" s="77">
        <v>45409</v>
      </c>
      <c r="D759" s="78">
        <v>0.94444444444444453</v>
      </c>
      <c r="E759" s="21">
        <v>3</v>
      </c>
      <c r="F759">
        <v>1</v>
      </c>
      <c r="G759" t="str">
        <f>VLOOKUP($E759,[1]Productos!A:P,2,FALSE)</f>
        <v>MARGARITA</v>
      </c>
      <c r="H759" s="21" t="str">
        <f>VLOOKUP($E759,[1]Productos!A:P,3,FALSE)</f>
        <v>BEBIDAS</v>
      </c>
      <c r="I759" s="21" t="str">
        <f>VLOOKUP($E759,[1]Productos!A:P,4,FALSE)</f>
        <v>CÓCTELES</v>
      </c>
      <c r="K759" s="1">
        <v>16000</v>
      </c>
      <c r="L759" s="1">
        <v>16000</v>
      </c>
      <c r="M759" s="21">
        <v>5</v>
      </c>
      <c r="N759" s="21" t="e">
        <f>VLOOKUP(M759,[1]!tbl_empleados[#Data],4,0)&amp;" "&amp;VLOOKUP(M759,[1]!tbl_empleados[#Data],5,0)</f>
        <v>#REF!</v>
      </c>
      <c r="O759">
        <f t="shared" si="70"/>
        <v>2024</v>
      </c>
      <c r="P759" t="str">
        <f t="shared" si="71"/>
        <v>abril</v>
      </c>
    </row>
    <row r="760" spans="1:16" x14ac:dyDescent="0.3">
      <c r="A760" t="s">
        <v>366</v>
      </c>
      <c r="B760" s="21">
        <v>10</v>
      </c>
      <c r="C760" s="77">
        <v>45409</v>
      </c>
      <c r="D760" s="78">
        <v>0.94444444444444453</v>
      </c>
      <c r="E760" s="21">
        <v>15</v>
      </c>
      <c r="F760">
        <v>1</v>
      </c>
      <c r="G760" t="str">
        <f>VLOOKUP($E760,[1]Productos!A:P,2,FALSE)</f>
        <v>MARACUYÁ</v>
      </c>
      <c r="H760" s="21" t="str">
        <f>VLOOKUP($E760,[1]Productos!A:P,3,FALSE)</f>
        <v>BEBIDAS</v>
      </c>
      <c r="I760" s="21" t="str">
        <f>VLOOKUP($E760,[1]Productos!A:P,4,FALSE)</f>
        <v>SODAS SABORIZADAS</v>
      </c>
      <c r="K760" s="1">
        <v>12000</v>
      </c>
      <c r="L760" s="1">
        <v>12000</v>
      </c>
      <c r="M760" s="21">
        <v>5</v>
      </c>
      <c r="N760" s="21" t="e">
        <f>VLOOKUP(M760,[1]!tbl_empleados[#Data],4,0)&amp;" "&amp;VLOOKUP(M760,[1]!tbl_empleados[#Data],5,0)</f>
        <v>#REF!</v>
      </c>
      <c r="O760">
        <f t="shared" si="70"/>
        <v>2024</v>
      </c>
      <c r="P760" t="str">
        <f t="shared" si="71"/>
        <v>abril</v>
      </c>
    </row>
    <row r="761" spans="1:16" x14ac:dyDescent="0.3">
      <c r="A761" t="s">
        <v>366</v>
      </c>
      <c r="B761" s="21">
        <v>10</v>
      </c>
      <c r="C761" s="77">
        <v>45409</v>
      </c>
      <c r="D761" s="78">
        <v>0.9555555555555556</v>
      </c>
      <c r="E761" s="21">
        <v>46</v>
      </c>
      <c r="F761">
        <v>1</v>
      </c>
      <c r="G761" t="str">
        <f>VLOOKUP($E761,[1]Productos!A:P,2,FALSE)</f>
        <v>BUDWEISER</v>
      </c>
      <c r="H761" s="21" t="str">
        <f>VLOOKUP($E761,[1]Productos!A:P,3,FALSE)</f>
        <v>BEBIDAS</v>
      </c>
      <c r="I761" s="21" t="str">
        <f>VLOOKUP($E761,[1]Productos!A:P,4,FALSE)</f>
        <v>CERVEZAS</v>
      </c>
      <c r="K761" s="1">
        <v>3000</v>
      </c>
      <c r="L761" s="1">
        <v>3000</v>
      </c>
      <c r="M761" s="21">
        <v>5</v>
      </c>
      <c r="N761" s="21" t="e">
        <f>VLOOKUP(M761,[1]!tbl_empleados[#Data],4,0)&amp;" "&amp;VLOOKUP(M761,[1]!tbl_empleados[#Data],5,0)</f>
        <v>#REF!</v>
      </c>
      <c r="O761">
        <f t="shared" si="70"/>
        <v>2024</v>
      </c>
      <c r="P761" t="str">
        <f t="shared" si="71"/>
        <v>abril</v>
      </c>
    </row>
    <row r="762" spans="1:16" x14ac:dyDescent="0.3">
      <c r="A762" t="s">
        <v>366</v>
      </c>
      <c r="B762" s="21">
        <v>10</v>
      </c>
      <c r="C762" s="77">
        <v>45409</v>
      </c>
      <c r="D762" s="78">
        <v>0.96736111111111101</v>
      </c>
      <c r="E762" s="21">
        <v>46</v>
      </c>
      <c r="F762">
        <v>1</v>
      </c>
      <c r="G762" t="str">
        <f>VLOOKUP($E762,[1]Productos!A:P,2,FALSE)</f>
        <v>BUDWEISER</v>
      </c>
      <c r="H762" s="21" t="str">
        <f>VLOOKUP($E762,[1]Productos!A:P,3,FALSE)</f>
        <v>BEBIDAS</v>
      </c>
      <c r="I762" s="21" t="str">
        <f>VLOOKUP($E762,[1]Productos!A:P,4,FALSE)</f>
        <v>CERVEZAS</v>
      </c>
      <c r="K762" s="1">
        <v>3000</v>
      </c>
      <c r="L762" s="1">
        <v>3000</v>
      </c>
      <c r="M762" s="21">
        <v>5</v>
      </c>
      <c r="N762" s="21" t="e">
        <f>VLOOKUP(M762,[1]!tbl_empleados[#Data],4,0)&amp;" "&amp;VLOOKUP(M762,[1]!tbl_empleados[#Data],5,0)</f>
        <v>#REF!</v>
      </c>
      <c r="O762">
        <f t="shared" si="70"/>
        <v>2024</v>
      </c>
      <c r="P762" t="str">
        <f t="shared" si="71"/>
        <v>abril</v>
      </c>
    </row>
    <row r="763" spans="1:16" x14ac:dyDescent="0.3">
      <c r="A763" t="s">
        <v>366</v>
      </c>
      <c r="B763" s="21">
        <v>10</v>
      </c>
      <c r="C763" s="77">
        <v>45409</v>
      </c>
      <c r="D763" s="78">
        <v>0.97083333333333333</v>
      </c>
      <c r="E763" s="21">
        <v>46</v>
      </c>
      <c r="F763">
        <v>1</v>
      </c>
      <c r="G763" t="str">
        <f>VLOOKUP($E763,[1]Productos!A:P,2,FALSE)</f>
        <v>BUDWEISER</v>
      </c>
      <c r="H763" s="21" t="str">
        <f>VLOOKUP($E763,[1]Productos!A:P,3,FALSE)</f>
        <v>BEBIDAS</v>
      </c>
      <c r="I763" s="21" t="str">
        <f>VLOOKUP($E763,[1]Productos!A:P,4,FALSE)</f>
        <v>CERVEZAS</v>
      </c>
      <c r="K763" s="1">
        <v>3000</v>
      </c>
      <c r="L763" s="1">
        <v>3000</v>
      </c>
      <c r="M763" s="21">
        <v>5</v>
      </c>
      <c r="N763" s="21" t="e">
        <f>VLOOKUP(M763,[1]!tbl_empleados[#Data],4,0)&amp;" "&amp;VLOOKUP(M763,[1]!tbl_empleados[#Data],5,0)</f>
        <v>#REF!</v>
      </c>
      <c r="O763">
        <f t="shared" si="70"/>
        <v>2024</v>
      </c>
      <c r="P763" t="str">
        <f t="shared" si="71"/>
        <v>abril</v>
      </c>
    </row>
    <row r="764" spans="1:16" x14ac:dyDescent="0.3">
      <c r="A764" t="s">
        <v>367</v>
      </c>
      <c r="B764" s="21">
        <v>17</v>
      </c>
      <c r="C764" s="77">
        <v>45409</v>
      </c>
      <c r="D764" s="78">
        <v>0.73263888888888884</v>
      </c>
      <c r="E764" s="21">
        <v>32</v>
      </c>
      <c r="F764">
        <v>1</v>
      </c>
      <c r="G764" t="str">
        <f>VLOOKUP($E764,[1]Productos!A:P,2,FALSE)</f>
        <v>SUERO ELECTROLIT UVA</v>
      </c>
      <c r="H764" s="21" t="str">
        <f>VLOOKUP($E764,[1]Productos!A:P,3,FALSE)</f>
        <v>BEBIDAS</v>
      </c>
      <c r="I764" s="21" t="str">
        <f>VLOOKUP($E764,[1]Productos!A:P,4,FALSE)</f>
        <v>OTROS</v>
      </c>
      <c r="K764" s="1">
        <v>10000</v>
      </c>
      <c r="L764" s="1">
        <v>10000</v>
      </c>
      <c r="M764" s="21">
        <v>5</v>
      </c>
      <c r="N764" s="21" t="e">
        <f>VLOOKUP(M764,[1]!tbl_empleados[#Data],4,0)&amp;" "&amp;VLOOKUP(M764,[1]!tbl_empleados[#Data],5,0)</f>
        <v>#REF!</v>
      </c>
      <c r="O764">
        <f t="shared" si="70"/>
        <v>2024</v>
      </c>
      <c r="P764" t="str">
        <f t="shared" si="71"/>
        <v>abril</v>
      </c>
    </row>
    <row r="765" spans="1:16" x14ac:dyDescent="0.3">
      <c r="A765" t="s">
        <v>368</v>
      </c>
      <c r="B765" s="21">
        <v>19</v>
      </c>
      <c r="C765" s="77">
        <v>45409</v>
      </c>
      <c r="D765" s="78">
        <v>0.76388888888888884</v>
      </c>
      <c r="E765" s="21">
        <v>38</v>
      </c>
      <c r="F765">
        <v>3</v>
      </c>
      <c r="G765" t="str">
        <f>VLOOKUP($E765,[1]Productos!A:P,2,FALSE)</f>
        <v>COSTEÑITA</v>
      </c>
      <c r="H765" s="21" t="str">
        <f>VLOOKUP($E765,[1]Productos!A:P,3,FALSE)</f>
        <v>BEBIDAS</v>
      </c>
      <c r="I765" s="21" t="str">
        <f>VLOOKUP($E765,[1]Productos!A:P,4,FALSE)</f>
        <v>CERVEZAS</v>
      </c>
      <c r="K765" s="1">
        <v>3000</v>
      </c>
      <c r="L765" s="1">
        <v>9000</v>
      </c>
      <c r="M765" s="21">
        <v>5</v>
      </c>
      <c r="N765" s="21" t="e">
        <f>VLOOKUP(M765,[1]!tbl_empleados[#Data],4,0)&amp;" "&amp;VLOOKUP(M765,[1]!tbl_empleados[#Data],5,0)</f>
        <v>#REF!</v>
      </c>
      <c r="O765">
        <f t="shared" si="70"/>
        <v>2024</v>
      </c>
      <c r="P765" t="str">
        <f t="shared" si="71"/>
        <v>abril</v>
      </c>
    </row>
    <row r="766" spans="1:16" x14ac:dyDescent="0.3">
      <c r="A766" t="s">
        <v>368</v>
      </c>
      <c r="B766" s="21">
        <v>19</v>
      </c>
      <c r="C766" s="77">
        <v>45409</v>
      </c>
      <c r="D766" s="78">
        <v>0.77847222222222223</v>
      </c>
      <c r="E766" s="21">
        <v>38</v>
      </c>
      <c r="F766">
        <v>3</v>
      </c>
      <c r="G766" t="str">
        <f>VLOOKUP($E766,[1]Productos!A:P,2,FALSE)</f>
        <v>COSTEÑITA</v>
      </c>
      <c r="H766" s="21" t="str">
        <f>VLOOKUP($E766,[1]Productos!A:P,3,FALSE)</f>
        <v>BEBIDAS</v>
      </c>
      <c r="I766" s="21" t="str">
        <f>VLOOKUP($E766,[1]Productos!A:P,4,FALSE)</f>
        <v>CERVEZAS</v>
      </c>
      <c r="K766" s="1">
        <v>3000</v>
      </c>
      <c r="L766" s="1">
        <v>9000</v>
      </c>
      <c r="M766" s="21">
        <v>5</v>
      </c>
      <c r="N766" s="21" t="e">
        <f>VLOOKUP(M766,[1]!tbl_empleados[#Data],4,0)&amp;" "&amp;VLOOKUP(M766,[1]!tbl_empleados[#Data],5,0)</f>
        <v>#REF!</v>
      </c>
      <c r="O766">
        <f t="shared" si="70"/>
        <v>2024</v>
      </c>
      <c r="P766" t="str">
        <f t="shared" si="71"/>
        <v>abril</v>
      </c>
    </row>
    <row r="767" spans="1:16" x14ac:dyDescent="0.3">
      <c r="A767" t="s">
        <v>366</v>
      </c>
      <c r="B767" s="21">
        <v>10</v>
      </c>
      <c r="C767" s="77">
        <v>45410</v>
      </c>
      <c r="D767" s="78">
        <v>8.0555555555555561E-2</v>
      </c>
      <c r="E767" s="21">
        <v>10</v>
      </c>
      <c r="F767">
        <v>1</v>
      </c>
      <c r="G767" t="str">
        <f>VLOOKUP($E767,[1]Productos!A:P,2,FALSE)</f>
        <v>BLUE LAGOON</v>
      </c>
      <c r="H767" s="21" t="str">
        <f>VLOOKUP($E767,[1]Productos!A:P,3,FALSE)</f>
        <v>BEBIDAS</v>
      </c>
      <c r="I767" s="21" t="str">
        <f>VLOOKUP($E767,[1]Productos!A:P,4,FALSE)</f>
        <v>CÓCTELES</v>
      </c>
      <c r="K767" s="1">
        <v>17000</v>
      </c>
      <c r="L767" s="1">
        <v>17000</v>
      </c>
      <c r="M767" s="21">
        <v>5</v>
      </c>
      <c r="N767" s="21" t="e">
        <f>VLOOKUP(M767,[1]!tbl_empleados[#Data],4,0)&amp;" "&amp;VLOOKUP(M767,[1]!tbl_empleados[#Data],5,0)</f>
        <v>#REF!</v>
      </c>
      <c r="O767">
        <f t="shared" si="70"/>
        <v>2024</v>
      </c>
      <c r="P767" t="str">
        <f t="shared" si="71"/>
        <v>abril</v>
      </c>
    </row>
    <row r="768" spans="1:16" x14ac:dyDescent="0.3">
      <c r="A768" t="s">
        <v>369</v>
      </c>
      <c r="B768" s="21">
        <v>10</v>
      </c>
      <c r="C768" s="77">
        <v>45410</v>
      </c>
      <c r="D768" s="78">
        <v>8.1944444444444445E-2</v>
      </c>
      <c r="E768" s="21">
        <v>11</v>
      </c>
      <c r="F768">
        <v>1</v>
      </c>
      <c r="G768" t="str">
        <f>VLOOKUP($E768,[1]Productos!A:P,2,FALSE)</f>
        <v>COSMOPOLITAN</v>
      </c>
      <c r="H768" s="21" t="str">
        <f>VLOOKUP($E768,[1]Productos!A:P,3,FALSE)</f>
        <v>BEBIDAS</v>
      </c>
      <c r="I768" s="21" t="str">
        <f>VLOOKUP($E768,[1]Productos!A:P,4,FALSE)</f>
        <v>CÓCTELES</v>
      </c>
      <c r="K768" s="1">
        <v>12000</v>
      </c>
      <c r="L768" s="1">
        <v>12000</v>
      </c>
      <c r="M768" s="21">
        <v>5</v>
      </c>
      <c r="N768" s="21" t="e">
        <f>VLOOKUP(M768,[1]!tbl_empleados[#Data],4,0)&amp;" "&amp;VLOOKUP(M768,[1]!tbl_empleados[#Data],5,0)</f>
        <v>#REF!</v>
      </c>
      <c r="O768">
        <f t="shared" si="70"/>
        <v>2024</v>
      </c>
      <c r="P768" t="str">
        <f t="shared" si="71"/>
        <v>abril</v>
      </c>
    </row>
    <row r="769" spans="1:16" x14ac:dyDescent="0.3">
      <c r="A769" t="s">
        <v>369</v>
      </c>
      <c r="B769" s="21">
        <v>10</v>
      </c>
      <c r="C769" s="77">
        <v>45410</v>
      </c>
      <c r="D769" s="78">
        <v>8.1944444444444445E-2</v>
      </c>
      <c r="E769" s="21">
        <v>3</v>
      </c>
      <c r="F769">
        <v>1</v>
      </c>
      <c r="G769" t="str">
        <f>VLOOKUP($E769,[1]Productos!A:P,2,FALSE)</f>
        <v>MARGARITA</v>
      </c>
      <c r="H769" s="21" t="str">
        <f>VLOOKUP($E769,[1]Productos!A:P,3,FALSE)</f>
        <v>BEBIDAS</v>
      </c>
      <c r="I769" s="21" t="str">
        <f>VLOOKUP($E769,[1]Productos!A:P,4,FALSE)</f>
        <v>CÓCTELES</v>
      </c>
      <c r="K769" s="1">
        <v>16000</v>
      </c>
      <c r="L769" s="1">
        <v>16000</v>
      </c>
      <c r="M769" s="21">
        <v>5</v>
      </c>
      <c r="N769" s="21" t="e">
        <f>VLOOKUP(M769,[1]!tbl_empleados[#Data],4,0)&amp;" "&amp;VLOOKUP(M769,[1]!tbl_empleados[#Data],5,0)</f>
        <v>#REF!</v>
      </c>
      <c r="O769">
        <f t="shared" si="70"/>
        <v>2024</v>
      </c>
      <c r="P769" t="str">
        <f t="shared" si="71"/>
        <v>abril</v>
      </c>
    </row>
    <row r="770" spans="1:16" x14ac:dyDescent="0.3">
      <c r="A770" t="s">
        <v>370</v>
      </c>
      <c r="B770" s="21">
        <v>4</v>
      </c>
      <c r="C770" s="77">
        <v>45410</v>
      </c>
      <c r="D770" s="78">
        <v>8.2638888888888887E-2</v>
      </c>
      <c r="E770" s="21">
        <v>21</v>
      </c>
      <c r="F770">
        <v>1</v>
      </c>
      <c r="G770" t="str">
        <f>VLOOKUP($E770,[1]Productos!A:P,2,FALSE)</f>
        <v>NATURAL</v>
      </c>
      <c r="H770" s="21" t="str">
        <f>VLOOKUP($E770,[1]Productos!A:P,3,FALSE)</f>
        <v>BEBIDAS</v>
      </c>
      <c r="I770" s="21" t="str">
        <f>VLOOKUP($E770,[1]Productos!A:P,4,FALSE)</f>
        <v>LIMONADAS</v>
      </c>
      <c r="K770" s="1">
        <v>6000</v>
      </c>
      <c r="L770" s="1">
        <v>6000</v>
      </c>
      <c r="M770" s="21">
        <v>5</v>
      </c>
      <c r="N770" s="21" t="e">
        <f>VLOOKUP(M770,[1]!tbl_empleados[#Data],4,0)&amp;" "&amp;VLOOKUP(M770,[1]!tbl_empleados[#Data],5,0)</f>
        <v>#REF!</v>
      </c>
      <c r="O770">
        <f t="shared" si="70"/>
        <v>2024</v>
      </c>
      <c r="P770" t="str">
        <f t="shared" si="71"/>
        <v>abril</v>
      </c>
    </row>
    <row r="771" spans="1:16" x14ac:dyDescent="0.3">
      <c r="A771" t="s">
        <v>370</v>
      </c>
      <c r="B771" s="21">
        <v>4</v>
      </c>
      <c r="C771" s="77">
        <v>45410</v>
      </c>
      <c r="D771" s="78">
        <v>8.2638888888888887E-2</v>
      </c>
      <c r="E771" s="21">
        <v>38</v>
      </c>
      <c r="F771">
        <v>1</v>
      </c>
      <c r="G771" t="str">
        <f>VLOOKUP($E771,[1]Productos!A:P,2,FALSE)</f>
        <v>COSTEÑITA</v>
      </c>
      <c r="H771" s="21" t="str">
        <f>VLOOKUP($E771,[1]Productos!A:P,3,FALSE)</f>
        <v>BEBIDAS</v>
      </c>
      <c r="I771" s="21" t="str">
        <f>VLOOKUP($E771,[1]Productos!A:P,4,FALSE)</f>
        <v>CERVEZAS</v>
      </c>
      <c r="K771" s="1">
        <v>3000</v>
      </c>
      <c r="L771" s="1">
        <v>3000</v>
      </c>
      <c r="M771" s="21">
        <v>5</v>
      </c>
      <c r="N771" s="21" t="e">
        <f>VLOOKUP(M771,[1]!tbl_empleados[#Data],4,0)&amp;" "&amp;VLOOKUP(M771,[1]!tbl_empleados[#Data],5,0)</f>
        <v>#REF!</v>
      </c>
      <c r="O771">
        <f t="shared" si="70"/>
        <v>2024</v>
      </c>
      <c r="P771" t="str">
        <f t="shared" si="71"/>
        <v>abril</v>
      </c>
    </row>
    <row r="772" spans="1:16" x14ac:dyDescent="0.3">
      <c r="A772" t="s">
        <v>370</v>
      </c>
      <c r="B772" s="21">
        <v>4</v>
      </c>
      <c r="C772" s="77">
        <v>45410</v>
      </c>
      <c r="D772" s="78">
        <v>8.2638888888888887E-2</v>
      </c>
      <c r="E772" s="21">
        <v>47</v>
      </c>
      <c r="F772">
        <v>1</v>
      </c>
      <c r="G772" t="str">
        <f>VLOOKUP($E772,[1]Productos!A:P,2,FALSE)</f>
        <v>MICHELADA</v>
      </c>
      <c r="H772" s="21" t="str">
        <f>VLOOKUP($E772,[1]Productos!A:P,3,FALSE)</f>
        <v>BEBIDAS</v>
      </c>
      <c r="I772" s="21" t="str">
        <f>VLOOKUP($E772,[1]Productos!A:P,4,FALSE)</f>
        <v>CERVEZAS</v>
      </c>
      <c r="K772" s="1">
        <v>2000</v>
      </c>
      <c r="L772" s="1">
        <v>2000</v>
      </c>
      <c r="M772" s="21">
        <v>5</v>
      </c>
      <c r="N772" s="21" t="e">
        <f>VLOOKUP(M772,[1]!tbl_empleados[#Data],4,0)&amp;" "&amp;VLOOKUP(M772,[1]!tbl_empleados[#Data],5,0)</f>
        <v>#REF!</v>
      </c>
      <c r="O772">
        <f t="shared" si="70"/>
        <v>2024</v>
      </c>
      <c r="P772" t="str">
        <f t="shared" si="71"/>
        <v>abril</v>
      </c>
    </row>
    <row r="773" spans="1:16" x14ac:dyDescent="0.3">
      <c r="A773" t="s">
        <v>371</v>
      </c>
      <c r="B773" s="21">
        <v>12</v>
      </c>
      <c r="C773" s="77">
        <v>45410</v>
      </c>
      <c r="D773" s="78">
        <v>8.3333333333333329E-2</v>
      </c>
      <c r="E773" s="21">
        <v>39</v>
      </c>
      <c r="F773">
        <v>4</v>
      </c>
      <c r="G773" t="str">
        <f>VLOOKUP($E773,[1]Productos!A:P,2,FALSE)</f>
        <v>CORONITA</v>
      </c>
      <c r="H773" s="21" t="str">
        <f>VLOOKUP($E773,[1]Productos!A:P,3,FALSE)</f>
        <v>BEBIDAS</v>
      </c>
      <c r="I773" s="21" t="str">
        <f>VLOOKUP($E773,[1]Productos!A:P,4,FALSE)</f>
        <v>CERVEZAS</v>
      </c>
      <c r="K773" s="1">
        <v>4000</v>
      </c>
      <c r="L773" s="1">
        <v>16000</v>
      </c>
      <c r="M773" s="21">
        <v>5</v>
      </c>
      <c r="N773" s="21" t="e">
        <f>VLOOKUP(M773,[1]!tbl_empleados[#Data],4,0)&amp;" "&amp;VLOOKUP(M773,[1]!tbl_empleados[#Data],5,0)</f>
        <v>#REF!</v>
      </c>
      <c r="O773">
        <f>YEAR(C773)</f>
        <v>2024</v>
      </c>
      <c r="P773" t="str">
        <f>TEXT((C773),"mmmm")</f>
        <v>abril</v>
      </c>
    </row>
    <row r="774" spans="1:16" x14ac:dyDescent="0.3">
      <c r="A774" t="s">
        <v>372</v>
      </c>
      <c r="B774" s="21">
        <v>4</v>
      </c>
      <c r="C774" s="77">
        <v>45410</v>
      </c>
      <c r="D774" s="78">
        <v>8.4027777777777771E-2</v>
      </c>
      <c r="E774" s="21">
        <v>42</v>
      </c>
      <c r="F774">
        <v>4</v>
      </c>
      <c r="G774" t="str">
        <f>VLOOKUP($E774,[1]Productos!A:P,2,FALSE)</f>
        <v>CLUB COLOMBIA</v>
      </c>
      <c r="H774" s="21" t="str">
        <f>VLOOKUP($E774,[1]Productos!A:P,3,FALSE)</f>
        <v>BEBIDAS</v>
      </c>
      <c r="I774" s="21" t="str">
        <f>VLOOKUP($E774,[1]Productos!A:P,4,FALSE)</f>
        <v>CERVEZAS</v>
      </c>
      <c r="K774" s="1">
        <v>5000</v>
      </c>
      <c r="L774" s="1">
        <v>20000</v>
      </c>
      <c r="M774" s="21">
        <v>5</v>
      </c>
      <c r="N774" s="21" t="e">
        <f>VLOOKUP(M774,[1]!tbl_empleados[#Data],4,0)&amp;" "&amp;VLOOKUP(M774,[1]!tbl_empleados[#Data],5,0)</f>
        <v>#REF!</v>
      </c>
      <c r="O774">
        <f t="shared" ref="O774:O780" si="72">YEAR(C774)</f>
        <v>2024</v>
      </c>
      <c r="P774" t="str">
        <f t="shared" ref="P774:P780" si="73">TEXT((C774),"mmmm")</f>
        <v>abril</v>
      </c>
    </row>
    <row r="775" spans="1:16" x14ac:dyDescent="0.3">
      <c r="A775" t="s">
        <v>372</v>
      </c>
      <c r="B775" s="21">
        <v>4</v>
      </c>
      <c r="C775" s="77">
        <v>45410</v>
      </c>
      <c r="D775" s="78">
        <v>8.4027777777777771E-2</v>
      </c>
      <c r="E775" s="21">
        <v>40</v>
      </c>
      <c r="F775">
        <v>2</v>
      </c>
      <c r="G775" t="str">
        <f>VLOOKUP($E775,[1]Productos!A:P,2,FALSE)</f>
        <v>AGUILA NEGRA</v>
      </c>
      <c r="H775" s="21" t="str">
        <f>VLOOKUP($E775,[1]Productos!A:P,3,FALSE)</f>
        <v>BEBIDAS</v>
      </c>
      <c r="I775" s="21" t="str">
        <f>VLOOKUP($E775,[1]Productos!A:P,4,FALSE)</f>
        <v>CERVEZAS</v>
      </c>
      <c r="K775" s="1">
        <v>3500</v>
      </c>
      <c r="L775" s="1">
        <v>7000</v>
      </c>
      <c r="M775" s="21">
        <v>5</v>
      </c>
      <c r="N775" s="21" t="e">
        <f>VLOOKUP(M775,[1]!tbl_empleados[#Data],4,0)&amp;" "&amp;VLOOKUP(M775,[1]!tbl_empleados[#Data],5,0)</f>
        <v>#REF!</v>
      </c>
      <c r="O775">
        <f t="shared" si="72"/>
        <v>2024</v>
      </c>
      <c r="P775" t="str">
        <f t="shared" si="73"/>
        <v>abril</v>
      </c>
    </row>
    <row r="776" spans="1:16" x14ac:dyDescent="0.3">
      <c r="A776" t="s">
        <v>373</v>
      </c>
      <c r="B776" s="21">
        <v>6</v>
      </c>
      <c r="C776" s="77">
        <v>45410</v>
      </c>
      <c r="D776" s="78">
        <v>8.4722222222222213E-2</v>
      </c>
      <c r="E776" s="21">
        <v>38</v>
      </c>
      <c r="F776">
        <v>18</v>
      </c>
      <c r="G776" t="str">
        <f>VLOOKUP($E776,[1]Productos!A:P,2,FALSE)</f>
        <v>COSTEÑITA</v>
      </c>
      <c r="H776" s="21" t="str">
        <f>VLOOKUP($E776,[1]Productos!A:P,3,FALSE)</f>
        <v>BEBIDAS</v>
      </c>
      <c r="I776" s="21" t="str">
        <f>VLOOKUP($E776,[1]Productos!A:P,4,FALSE)</f>
        <v>CERVEZAS</v>
      </c>
      <c r="K776" s="1">
        <v>3000</v>
      </c>
      <c r="L776" s="1">
        <v>54000</v>
      </c>
      <c r="M776" s="21">
        <v>5</v>
      </c>
      <c r="N776" s="21" t="e">
        <f>VLOOKUP(M776,[1]!tbl_empleados[#Data],4,0)&amp;" "&amp;VLOOKUP(M776,[1]!tbl_empleados[#Data],5,0)</f>
        <v>#REF!</v>
      </c>
      <c r="O776">
        <f t="shared" si="72"/>
        <v>2024</v>
      </c>
      <c r="P776" t="str">
        <f t="shared" si="73"/>
        <v>abril</v>
      </c>
    </row>
    <row r="777" spans="1:16" x14ac:dyDescent="0.3">
      <c r="A777" t="s">
        <v>373</v>
      </c>
      <c r="B777" s="21">
        <v>6</v>
      </c>
      <c r="C777" s="77">
        <v>45410</v>
      </c>
      <c r="D777" s="78">
        <v>8.4722222222222213E-2</v>
      </c>
      <c r="E777" s="21">
        <v>51</v>
      </c>
      <c r="F777">
        <v>1</v>
      </c>
      <c r="G777" t="str">
        <f>VLOOKUP($E777,[1]Productos!A:P,2,FALSE)</f>
        <v>AGUARDIENTE SIN AZUCAR (DOBLE TAPA AZUL)</v>
      </c>
      <c r="H777" s="21" t="str">
        <f>VLOOKUP($E777,[1]Productos!A:P,3,FALSE)</f>
        <v>LICORES</v>
      </c>
      <c r="I777" s="21" t="str">
        <f>VLOOKUP($E777,[1]Productos!A:P,4,FALSE)</f>
        <v>AGUARDIENTE</v>
      </c>
      <c r="K777" s="1">
        <v>75000</v>
      </c>
      <c r="L777" s="1">
        <v>75000</v>
      </c>
      <c r="M777" s="21">
        <v>5</v>
      </c>
      <c r="N777" s="21" t="e">
        <f>VLOOKUP(M777,[1]!tbl_empleados[#Data],4,0)&amp;" "&amp;VLOOKUP(M777,[1]!tbl_empleados[#Data],5,0)</f>
        <v>#REF!</v>
      </c>
      <c r="O777">
        <f t="shared" si="72"/>
        <v>2024</v>
      </c>
      <c r="P777" t="str">
        <f t="shared" si="73"/>
        <v>abril</v>
      </c>
    </row>
    <row r="778" spans="1:16" x14ac:dyDescent="0.3">
      <c r="A778" t="s">
        <v>373</v>
      </c>
      <c r="B778" s="21">
        <v>6</v>
      </c>
      <c r="C778" s="77">
        <v>45410</v>
      </c>
      <c r="D778" s="78">
        <v>8.5416666666666655E-2</v>
      </c>
      <c r="E778" s="21">
        <v>6</v>
      </c>
      <c r="F778">
        <v>1</v>
      </c>
      <c r="G778" t="str">
        <f>VLOOKUP($E778,[1]Productos!A:P,2,FALSE)</f>
        <v>MOJITO MARACUYÁ</v>
      </c>
      <c r="H778" s="21" t="str">
        <f>VLOOKUP($E778,[1]Productos!A:P,3,FALSE)</f>
        <v>BEBIDAS</v>
      </c>
      <c r="I778" s="21" t="str">
        <f>VLOOKUP($E778,[1]Productos!A:P,4,FALSE)</f>
        <v>CÓCTELES</v>
      </c>
      <c r="K778" s="1">
        <v>16000</v>
      </c>
      <c r="L778" s="1">
        <v>16000</v>
      </c>
      <c r="M778" s="21">
        <v>5</v>
      </c>
      <c r="N778" s="21" t="e">
        <f>VLOOKUP(M778,[1]!tbl_empleados[#Data],4,0)&amp;" "&amp;VLOOKUP(M778,[1]!tbl_empleados[#Data],5,0)</f>
        <v>#REF!</v>
      </c>
      <c r="O778">
        <f t="shared" si="72"/>
        <v>2024</v>
      </c>
      <c r="P778" t="str">
        <f t="shared" si="73"/>
        <v>abril</v>
      </c>
    </row>
    <row r="779" spans="1:16" x14ac:dyDescent="0.3">
      <c r="A779" t="s">
        <v>373</v>
      </c>
      <c r="B779" s="21">
        <v>6</v>
      </c>
      <c r="C779" s="77">
        <v>45410</v>
      </c>
      <c r="D779" s="78">
        <v>8.5416666666666655E-2</v>
      </c>
      <c r="E779" s="21">
        <v>38</v>
      </c>
      <c r="F779">
        <v>1</v>
      </c>
      <c r="G779" t="str">
        <f>VLOOKUP($E779,[1]Productos!A:P,2,FALSE)</f>
        <v>COSTEÑITA</v>
      </c>
      <c r="H779" s="21" t="str">
        <f>VLOOKUP($E779,[1]Productos!A:P,3,FALSE)</f>
        <v>BEBIDAS</v>
      </c>
      <c r="I779" s="21" t="str">
        <f>VLOOKUP($E779,[1]Productos!A:P,4,FALSE)</f>
        <v>CERVEZAS</v>
      </c>
      <c r="K779" s="1">
        <v>3000</v>
      </c>
      <c r="L779" s="1">
        <v>3000</v>
      </c>
      <c r="M779" s="21">
        <v>5</v>
      </c>
      <c r="N779" s="21" t="e">
        <f>VLOOKUP(M779,[1]!tbl_empleados[#Data],4,0)&amp;" "&amp;VLOOKUP(M779,[1]!tbl_empleados[#Data],5,0)</f>
        <v>#REF!</v>
      </c>
      <c r="O779">
        <f t="shared" si="72"/>
        <v>2024</v>
      </c>
      <c r="P779" t="str">
        <f t="shared" si="73"/>
        <v>abril</v>
      </c>
    </row>
    <row r="780" spans="1:16" x14ac:dyDescent="0.3">
      <c r="A780" t="s">
        <v>373</v>
      </c>
      <c r="B780" s="21">
        <v>6</v>
      </c>
      <c r="C780" s="77">
        <v>45410</v>
      </c>
      <c r="D780" s="78">
        <v>8.5416666666666655E-2</v>
      </c>
      <c r="E780" s="21">
        <v>47</v>
      </c>
      <c r="F780">
        <v>1</v>
      </c>
      <c r="G780" t="str">
        <f>VLOOKUP($E780,[1]Productos!A:P,2,FALSE)</f>
        <v>MICHELADA</v>
      </c>
      <c r="H780" s="21" t="str">
        <f>VLOOKUP($E780,[1]Productos!A:P,3,FALSE)</f>
        <v>BEBIDAS</v>
      </c>
      <c r="I780" s="21" t="str">
        <f>VLOOKUP($E780,[1]Productos!A:P,4,FALSE)</f>
        <v>CERVEZAS</v>
      </c>
      <c r="K780" s="1">
        <v>2000</v>
      </c>
      <c r="L780" s="1">
        <v>2000</v>
      </c>
      <c r="M780" s="21">
        <v>5</v>
      </c>
      <c r="N780" s="21" t="e">
        <f>VLOOKUP(M780,[1]!tbl_empleados[#Data],4,0)&amp;" "&amp;VLOOKUP(M780,[1]!tbl_empleados[#Data],5,0)</f>
        <v>#REF!</v>
      </c>
      <c r="O780">
        <f t="shared" si="72"/>
        <v>2024</v>
      </c>
      <c r="P780" t="str">
        <f t="shared" si="73"/>
        <v>abril</v>
      </c>
    </row>
    <row r="781" spans="1:16" x14ac:dyDescent="0.3">
      <c r="A781" t="s">
        <v>374</v>
      </c>
      <c r="B781" s="21">
        <v>17</v>
      </c>
      <c r="C781" s="77">
        <v>45410</v>
      </c>
      <c r="D781" s="78">
        <v>8.6805555555555566E-2</v>
      </c>
      <c r="E781" s="21">
        <v>32</v>
      </c>
      <c r="F781">
        <v>1</v>
      </c>
      <c r="G781" t="str">
        <f>VLOOKUP($E781,[1]Productos!A:P,2,FALSE)</f>
        <v>SUERO ELECTROLIT UVA</v>
      </c>
      <c r="H781" s="21" t="str">
        <f>VLOOKUP($E781,[1]Productos!A:P,3,FALSE)</f>
        <v>BEBIDAS</v>
      </c>
      <c r="I781" s="21" t="str">
        <f>VLOOKUP($E781,[1]Productos!A:P,4,FALSE)</f>
        <v>OTROS</v>
      </c>
      <c r="K781" s="1">
        <v>10000</v>
      </c>
      <c r="L781" s="1">
        <v>10000</v>
      </c>
      <c r="M781" s="21">
        <v>5</v>
      </c>
      <c r="N781" s="21" t="e">
        <f>VLOOKUP(M781,[1]!tbl_empleados[#Data],4,0)&amp;" "&amp;VLOOKUP(M781,[1]!tbl_empleados[#Data],5,0)</f>
        <v>#REF!</v>
      </c>
      <c r="O781">
        <f>YEAR(C781)</f>
        <v>2024</v>
      </c>
      <c r="P781" t="str">
        <f>TEXT((C781),"mmmm")</f>
        <v>abril</v>
      </c>
    </row>
    <row r="782" spans="1:16" x14ac:dyDescent="0.3">
      <c r="A782" t="s">
        <v>375</v>
      </c>
      <c r="B782" s="21">
        <v>19</v>
      </c>
      <c r="C782" s="77">
        <v>45410</v>
      </c>
      <c r="D782" s="78">
        <v>8.819444444444445E-2</v>
      </c>
      <c r="E782" s="21">
        <v>38</v>
      </c>
      <c r="F782">
        <v>6</v>
      </c>
      <c r="G782" t="str">
        <f>VLOOKUP($E782,[1]Productos!A:P,2,FALSE)</f>
        <v>COSTEÑITA</v>
      </c>
      <c r="H782" s="21" t="str">
        <f>VLOOKUP($E782,[1]Productos!A:P,3,FALSE)</f>
        <v>BEBIDAS</v>
      </c>
      <c r="I782" s="21" t="str">
        <f>VLOOKUP($E782,[1]Productos!A:P,4,FALSE)</f>
        <v>CERVEZAS</v>
      </c>
      <c r="K782" s="1">
        <v>3000</v>
      </c>
      <c r="L782" s="1">
        <v>18000</v>
      </c>
      <c r="M782" s="21">
        <v>5</v>
      </c>
      <c r="N782" s="21" t="e">
        <f>VLOOKUP(M782,[1]!tbl_empleados[#Data],4,0)&amp;" "&amp;VLOOKUP(M782,[1]!tbl_empleados[#Data],5,0)</f>
        <v>#REF!</v>
      </c>
      <c r="O782">
        <f t="shared" ref="O782:O783" si="74">YEAR(C782)</f>
        <v>2024</v>
      </c>
      <c r="P782" t="str">
        <f t="shared" ref="P782:P783" si="75">TEXT((C782),"mmmm")</f>
        <v>abril</v>
      </c>
    </row>
    <row r="783" spans="1:16" x14ac:dyDescent="0.3">
      <c r="A783" t="s">
        <v>375</v>
      </c>
      <c r="B783" s="21">
        <v>19</v>
      </c>
      <c r="C783" s="77">
        <v>45410</v>
      </c>
      <c r="D783" s="78">
        <v>8.819444444444445E-2</v>
      </c>
      <c r="E783" s="21">
        <v>38</v>
      </c>
      <c r="F783">
        <v>1</v>
      </c>
      <c r="G783" t="str">
        <f>VLOOKUP($E783,[1]Productos!A:P,2,FALSE)</f>
        <v>COSTEÑITA</v>
      </c>
      <c r="H783" s="21" t="str">
        <f>VLOOKUP($E783,[1]Productos!A:P,3,FALSE)</f>
        <v>BEBIDAS</v>
      </c>
      <c r="I783" s="21" t="str">
        <f>VLOOKUP($E783,[1]Productos!A:P,4,FALSE)</f>
        <v>CERVEZAS</v>
      </c>
      <c r="K783" s="1">
        <v>3000</v>
      </c>
      <c r="L783" s="1">
        <v>3000</v>
      </c>
      <c r="M783" s="21">
        <v>5</v>
      </c>
      <c r="N783" s="21" t="e">
        <f>VLOOKUP(M783,[1]!tbl_empleados[#Data],4,0)&amp;" "&amp;VLOOKUP(M783,[1]!tbl_empleados[#Data],5,0)</f>
        <v>#REF!</v>
      </c>
      <c r="O783">
        <f t="shared" si="74"/>
        <v>2024</v>
      </c>
      <c r="P783" t="str">
        <f t="shared" si="75"/>
        <v>abril</v>
      </c>
    </row>
    <row r="784" spans="1:16" x14ac:dyDescent="0.3">
      <c r="A784" t="s">
        <v>376</v>
      </c>
      <c r="B784" s="21">
        <v>7</v>
      </c>
      <c r="C784" s="77">
        <v>45410</v>
      </c>
      <c r="D784" s="78">
        <v>0.74652777777777779</v>
      </c>
      <c r="E784" s="21">
        <v>32</v>
      </c>
      <c r="F784">
        <v>1</v>
      </c>
      <c r="G784" t="str">
        <f>VLOOKUP($E784,[1]Productos!A:P,2,FALSE)</f>
        <v>SUERO ELECTROLIT UVA</v>
      </c>
      <c r="H784" s="21" t="str">
        <f>VLOOKUP($E784,[1]Productos!A:P,3,FALSE)</f>
        <v>BEBIDAS</v>
      </c>
      <c r="I784" s="21" t="str">
        <f>VLOOKUP($E784,[1]Productos!A:P,4,FALSE)</f>
        <v>OTROS</v>
      </c>
      <c r="K784" s="1">
        <v>10000</v>
      </c>
      <c r="L784" s="1">
        <v>10000</v>
      </c>
      <c r="M784" s="21">
        <v>5</v>
      </c>
      <c r="N784" s="21" t="e">
        <f>VLOOKUP(M784,[1]!tbl_empleados[#Data],4,0)&amp;" "&amp;VLOOKUP(M784,[1]!tbl_empleados[#Data],5,0)</f>
        <v>#REF!</v>
      </c>
      <c r="O784">
        <f>YEAR(C784)</f>
        <v>2024</v>
      </c>
      <c r="P784" t="str">
        <f>TEXT((C784),"mmmm")</f>
        <v>abril</v>
      </c>
    </row>
    <row r="785" spans="1:16" x14ac:dyDescent="0.3">
      <c r="A785" t="s">
        <v>377</v>
      </c>
      <c r="B785" s="21">
        <v>1</v>
      </c>
      <c r="C785" s="77">
        <v>45410</v>
      </c>
      <c r="D785" s="78">
        <v>0.82152777777777775</v>
      </c>
      <c r="E785" s="21">
        <v>93</v>
      </c>
      <c r="F785">
        <v>1</v>
      </c>
      <c r="G785" t="str">
        <f>VLOOKUP($E785,[1]Productos!A:P,2,FALSE)</f>
        <v>SPRITE</v>
      </c>
      <c r="H785" s="21" t="str">
        <f>VLOOKUP($E785,[1]Productos!A:P,3,FALSE)</f>
        <v>BEBIDAS</v>
      </c>
      <c r="I785" s="21" t="str">
        <f>VLOOKUP($E785,[1]Productos!A:P,4,FALSE)</f>
        <v>OTROS</v>
      </c>
      <c r="K785" s="1">
        <v>4000</v>
      </c>
      <c r="L785" s="1">
        <v>4000</v>
      </c>
      <c r="M785" s="21">
        <v>5</v>
      </c>
      <c r="N785" s="21" t="e">
        <f>VLOOKUP(M785,[1]!tbl_empleados[#Data],4,0)&amp;" "&amp;VLOOKUP(M785,[1]!tbl_empleados[#Data],5,0)</f>
        <v>#REF!</v>
      </c>
      <c r="O785">
        <f>YEAR(C785)</f>
        <v>2024</v>
      </c>
      <c r="P785" t="str">
        <f>TEXT((C785),"mmmm")</f>
        <v>abril</v>
      </c>
    </row>
    <row r="786" spans="1:16" x14ac:dyDescent="0.3">
      <c r="A786" t="s">
        <v>378</v>
      </c>
      <c r="B786" s="21">
        <v>3</v>
      </c>
      <c r="C786" s="77">
        <v>45410</v>
      </c>
      <c r="D786" s="78">
        <v>0.93958333333333333</v>
      </c>
      <c r="E786" s="21">
        <v>38</v>
      </c>
      <c r="F786">
        <v>2</v>
      </c>
      <c r="G786" t="str">
        <f>VLOOKUP($E786,[1]Productos!A:P,2,FALSE)</f>
        <v>COSTEÑITA</v>
      </c>
      <c r="H786" s="21" t="str">
        <f>VLOOKUP($E786,[1]Productos!A:P,3,FALSE)</f>
        <v>BEBIDAS</v>
      </c>
      <c r="I786" s="21" t="str">
        <f>VLOOKUP($E786,[1]Productos!A:P,4,FALSE)</f>
        <v>CERVEZAS</v>
      </c>
      <c r="K786" s="1">
        <v>3000</v>
      </c>
      <c r="L786" s="1">
        <v>6000</v>
      </c>
      <c r="M786" s="21">
        <v>5</v>
      </c>
      <c r="N786" s="21" t="e">
        <f>VLOOKUP(M786,[1]!tbl_empleados[#Data],4,0)&amp;" "&amp;VLOOKUP(M786,[1]!tbl_empleados[#Data],5,0)</f>
        <v>#REF!</v>
      </c>
      <c r="O786">
        <f>YEAR(C786)</f>
        <v>2024</v>
      </c>
      <c r="P786" t="str">
        <f>TEXT((C786),"mmmm")</f>
        <v>abril</v>
      </c>
    </row>
    <row r="787" spans="1:16" x14ac:dyDescent="0.3">
      <c r="A787" t="s">
        <v>379</v>
      </c>
      <c r="B787" s="21">
        <v>1</v>
      </c>
      <c r="C787" s="77">
        <v>45410</v>
      </c>
      <c r="D787" s="78">
        <v>0.95000000000000007</v>
      </c>
      <c r="E787" s="21">
        <v>38</v>
      </c>
      <c r="F787">
        <v>2</v>
      </c>
      <c r="G787" t="str">
        <f>VLOOKUP($E787,[1]Productos!A:P,2,FALSE)</f>
        <v>COSTEÑITA</v>
      </c>
      <c r="H787" s="21" t="str">
        <f>VLOOKUP($E787,[1]Productos!A:P,3,FALSE)</f>
        <v>BEBIDAS</v>
      </c>
      <c r="I787" s="21" t="str">
        <f>VLOOKUP($E787,[1]Productos!A:P,4,FALSE)</f>
        <v>CERVEZAS</v>
      </c>
      <c r="K787" s="1">
        <v>3000</v>
      </c>
      <c r="L787" s="1">
        <v>6000</v>
      </c>
      <c r="M787" s="21">
        <v>5</v>
      </c>
      <c r="N787" s="21" t="e">
        <f>VLOOKUP(M787,[1]!tbl_empleados[#Data],4,0)&amp;" "&amp;VLOOKUP(M787,[1]!tbl_empleados[#Data],5,0)</f>
        <v>#REF!</v>
      </c>
      <c r="O787">
        <f>YEAR(C787)</f>
        <v>2024</v>
      </c>
      <c r="P787" t="str">
        <f>TEXT((C787),"mmmm")</f>
        <v>abril</v>
      </c>
    </row>
    <row r="788" spans="1:16" x14ac:dyDescent="0.3">
      <c r="A788" t="s">
        <v>380</v>
      </c>
      <c r="B788" s="21">
        <v>2</v>
      </c>
      <c r="C788" s="77">
        <v>45410</v>
      </c>
      <c r="D788" s="78">
        <v>0.96180555555555547</v>
      </c>
      <c r="E788" s="21">
        <v>38</v>
      </c>
      <c r="F788">
        <v>2</v>
      </c>
      <c r="G788" t="str">
        <f>VLOOKUP($E788,[1]Productos!A:P,2,FALSE)</f>
        <v>COSTEÑITA</v>
      </c>
      <c r="H788" s="21" t="str">
        <f>VLOOKUP($E788,[1]Productos!A:P,3,FALSE)</f>
        <v>BEBIDAS</v>
      </c>
      <c r="I788" s="21" t="str">
        <f>VLOOKUP($E788,[1]Productos!A:P,4,FALSE)</f>
        <v>CERVEZAS</v>
      </c>
      <c r="K788" s="1">
        <v>3000</v>
      </c>
      <c r="L788" s="1">
        <v>6000</v>
      </c>
      <c r="M788" s="21">
        <v>5</v>
      </c>
      <c r="N788" s="21" t="e">
        <f>VLOOKUP(M788,[1]!tbl_empleados[#Data],4,0)&amp;" "&amp;VLOOKUP(M788,[1]!tbl_empleados[#Data],5,0)</f>
        <v>#REF!</v>
      </c>
      <c r="O788">
        <f>YEAR(C788)</f>
        <v>2024</v>
      </c>
      <c r="P788" t="str">
        <f>TEXT((C788),"mmmm")</f>
        <v>abril</v>
      </c>
    </row>
    <row r="789" spans="1:16" x14ac:dyDescent="0.3">
      <c r="A789" t="s">
        <v>381</v>
      </c>
      <c r="B789" s="21">
        <v>9</v>
      </c>
      <c r="C789" s="77">
        <v>45410</v>
      </c>
      <c r="D789" s="78">
        <v>0.91319444444444453</v>
      </c>
      <c r="E789" s="21">
        <v>415</v>
      </c>
      <c r="F789">
        <v>1</v>
      </c>
      <c r="G789" t="str">
        <f>VLOOKUP($E789,[1]Productos!A:P,2,FALSE)</f>
        <v>CUBETAZO DE CORONITA</v>
      </c>
      <c r="H789" s="21" t="str">
        <f>VLOOKUP($E789,[1]Productos!A:P,3,FALSE)</f>
        <v>PROMOCIONES</v>
      </c>
      <c r="I789" s="21" t="str">
        <f>VLOOKUP($E789,[1]Productos!A:P,4,FALSE)</f>
        <v>CERVEZAS</v>
      </c>
      <c r="K789" s="1">
        <v>28000</v>
      </c>
      <c r="L789" s="1">
        <v>28000</v>
      </c>
      <c r="M789" s="21">
        <v>5</v>
      </c>
      <c r="N789" s="21" t="e">
        <f>VLOOKUP(M789,[1]!tbl_empleados[#Data],4,0)&amp;" "&amp;VLOOKUP(M789,[1]!tbl_empleados[#Data],5,0)</f>
        <v>#REF!</v>
      </c>
      <c r="O789">
        <f t="shared" ref="O789:O795" si="76">YEAR(C789)</f>
        <v>2024</v>
      </c>
      <c r="P789" t="str">
        <f t="shared" ref="P789:P795" si="77">TEXT((C789),"mmmm")</f>
        <v>abril</v>
      </c>
    </row>
    <row r="790" spans="1:16" x14ac:dyDescent="0.3">
      <c r="A790" t="s">
        <v>381</v>
      </c>
      <c r="B790" s="21">
        <v>9</v>
      </c>
      <c r="C790" s="77">
        <v>45410</v>
      </c>
      <c r="D790" s="78">
        <v>0.94305555555555554</v>
      </c>
      <c r="E790" s="21">
        <v>38</v>
      </c>
      <c r="F790">
        <v>2</v>
      </c>
      <c r="G790" t="str">
        <f>VLOOKUP($E790,[1]Productos!A:P,2,FALSE)</f>
        <v>COSTEÑITA</v>
      </c>
      <c r="H790" s="21" t="str">
        <f>VLOOKUP($E790,[1]Productos!A:P,3,FALSE)</f>
        <v>BEBIDAS</v>
      </c>
      <c r="I790" s="21" t="str">
        <f>VLOOKUP($E790,[1]Productos!A:P,4,FALSE)</f>
        <v>CERVEZAS</v>
      </c>
      <c r="K790" s="1">
        <v>3000</v>
      </c>
      <c r="L790" s="1">
        <v>6000</v>
      </c>
      <c r="M790" s="21">
        <v>5</v>
      </c>
      <c r="N790" s="21" t="e">
        <f>VLOOKUP(M790,[1]!tbl_empleados[#Data],4,0)&amp;" "&amp;VLOOKUP(M790,[1]!tbl_empleados[#Data],5,0)</f>
        <v>#REF!</v>
      </c>
      <c r="O790">
        <f t="shared" si="76"/>
        <v>2024</v>
      </c>
      <c r="P790" t="str">
        <f t="shared" si="77"/>
        <v>abril</v>
      </c>
    </row>
    <row r="791" spans="1:16" x14ac:dyDescent="0.3">
      <c r="A791" t="s">
        <v>382</v>
      </c>
      <c r="B791" s="21">
        <v>17</v>
      </c>
      <c r="C791" s="77">
        <v>45410</v>
      </c>
      <c r="D791" s="78">
        <v>0.67499999999999993</v>
      </c>
      <c r="E791" s="21">
        <v>20</v>
      </c>
      <c r="F791">
        <v>1</v>
      </c>
      <c r="G791" t="str">
        <f>VLOOKUP($E791,[1]Productos!A:P,2,FALSE)</f>
        <v>SODA TRADICIONAL</v>
      </c>
      <c r="H791" s="21" t="str">
        <f>VLOOKUP($E791,[1]Productos!A:P,3,FALSE)</f>
        <v>BEBIDAS</v>
      </c>
      <c r="I791" s="21" t="str">
        <f>VLOOKUP($E791,[1]Productos!A:P,4,FALSE)</f>
        <v>SODAS SABORIZADAS</v>
      </c>
      <c r="K791" s="1">
        <v>10000</v>
      </c>
      <c r="L791" s="1">
        <v>10000</v>
      </c>
      <c r="M791" s="21">
        <v>5</v>
      </c>
      <c r="N791" s="21" t="e">
        <f>VLOOKUP(M791,[1]!tbl_empleados[#Data],4,0)&amp;" "&amp;VLOOKUP(M791,[1]!tbl_empleados[#Data],5,0)</f>
        <v>#REF!</v>
      </c>
      <c r="O791">
        <f t="shared" si="76"/>
        <v>2024</v>
      </c>
      <c r="P791" t="str">
        <f t="shared" si="77"/>
        <v>abril</v>
      </c>
    </row>
    <row r="792" spans="1:16" x14ac:dyDescent="0.3">
      <c r="A792" t="s">
        <v>382</v>
      </c>
      <c r="B792" s="21">
        <v>17</v>
      </c>
      <c r="C792" s="77">
        <v>45410</v>
      </c>
      <c r="D792" s="78">
        <v>0.68611111111111101</v>
      </c>
      <c r="E792" s="21">
        <v>53</v>
      </c>
      <c r="F792">
        <v>1</v>
      </c>
      <c r="G792" t="str">
        <f>VLOOKUP($E792,[1]Productos!A:P,2,FALSE)</f>
        <v>AGUARDIENTE AMARILLO</v>
      </c>
      <c r="H792" s="21" t="str">
        <f>VLOOKUP($E792,[1]Productos!A:P,3,FALSE)</f>
        <v>LICORES</v>
      </c>
      <c r="I792" s="21" t="str">
        <f>VLOOKUP($E792,[1]Productos!A:P,4,FALSE)</f>
        <v>AGUARDIENTE</v>
      </c>
      <c r="K792" s="1">
        <v>75000</v>
      </c>
      <c r="L792" s="1">
        <v>75000</v>
      </c>
      <c r="M792" s="21">
        <v>5</v>
      </c>
      <c r="N792" s="21" t="e">
        <f>VLOOKUP(M792,[1]!tbl_empleados[#Data],4,0)&amp;" "&amp;VLOOKUP(M792,[1]!tbl_empleados[#Data],5,0)</f>
        <v>#REF!</v>
      </c>
      <c r="O792">
        <f t="shared" si="76"/>
        <v>2024</v>
      </c>
      <c r="P792" t="str">
        <f t="shared" si="77"/>
        <v>abril</v>
      </c>
    </row>
    <row r="793" spans="1:16" x14ac:dyDescent="0.3">
      <c r="A793" t="s">
        <v>382</v>
      </c>
      <c r="B793" s="21">
        <v>17</v>
      </c>
      <c r="C793" s="77">
        <v>45410</v>
      </c>
      <c r="D793" s="78">
        <v>0.79722222222222217</v>
      </c>
      <c r="E793" s="21">
        <v>18</v>
      </c>
      <c r="F793">
        <v>1</v>
      </c>
      <c r="G793" t="str">
        <f>VLOOKUP($E793,[1]Productos!A:P,2,FALSE)</f>
        <v>COROZO</v>
      </c>
      <c r="H793" s="21" t="str">
        <f>VLOOKUP($E793,[1]Productos!A:P,3,FALSE)</f>
        <v>BEBIDAS</v>
      </c>
      <c r="I793" s="21" t="str">
        <f>VLOOKUP($E793,[1]Productos!A:P,4,FALSE)</f>
        <v>SODAS SABORIZADAS</v>
      </c>
      <c r="K793" s="1">
        <v>12000</v>
      </c>
      <c r="L793" s="1">
        <v>12000</v>
      </c>
      <c r="M793" s="21">
        <v>5</v>
      </c>
      <c r="N793" s="21" t="e">
        <f>VLOOKUP(M793,[1]!tbl_empleados[#Data],4,0)&amp;" "&amp;VLOOKUP(M793,[1]!tbl_empleados[#Data],5,0)</f>
        <v>#REF!</v>
      </c>
      <c r="O793">
        <f t="shared" si="76"/>
        <v>2024</v>
      </c>
      <c r="P793" t="str">
        <f t="shared" si="77"/>
        <v>abril</v>
      </c>
    </row>
    <row r="794" spans="1:16" x14ac:dyDescent="0.3">
      <c r="A794" t="s">
        <v>382</v>
      </c>
      <c r="B794" s="21">
        <v>17</v>
      </c>
      <c r="C794" s="77">
        <v>45410</v>
      </c>
      <c r="D794" s="78">
        <v>0.82430555555555562</v>
      </c>
      <c r="E794" s="21">
        <v>33</v>
      </c>
      <c r="F794">
        <v>1</v>
      </c>
      <c r="G794" t="str">
        <f>VLOOKUP($E794,[1]Productos!A:P,2,FALSE)</f>
        <v>SUERO ELECTROLIT FRESSA</v>
      </c>
      <c r="H794" s="21" t="str">
        <f>VLOOKUP($E794,[1]Productos!A:P,3,FALSE)</f>
        <v>BEBIDAS</v>
      </c>
      <c r="I794" s="21" t="str">
        <f>VLOOKUP($E794,[1]Productos!A:P,4,FALSE)</f>
        <v>OTROS</v>
      </c>
      <c r="K794" s="1">
        <v>10000</v>
      </c>
      <c r="L794" s="1">
        <v>10000</v>
      </c>
      <c r="M794" s="21">
        <v>5</v>
      </c>
      <c r="N794" s="21" t="e">
        <f>VLOOKUP(M794,[1]!tbl_empleados[#Data],4,0)&amp;" "&amp;VLOOKUP(M794,[1]!tbl_empleados[#Data],5,0)</f>
        <v>#REF!</v>
      </c>
      <c r="O794">
        <f t="shared" si="76"/>
        <v>2024</v>
      </c>
      <c r="P794" t="str">
        <f t="shared" si="77"/>
        <v>abril</v>
      </c>
    </row>
    <row r="795" spans="1:16" x14ac:dyDescent="0.3">
      <c r="A795" t="s">
        <v>382</v>
      </c>
      <c r="B795" s="21">
        <v>17</v>
      </c>
      <c r="C795" s="77">
        <v>45410</v>
      </c>
      <c r="D795" s="78">
        <v>0.82638888888888884</v>
      </c>
      <c r="E795" s="21">
        <v>39</v>
      </c>
      <c r="F795">
        <v>1</v>
      </c>
      <c r="G795" t="str">
        <f>VLOOKUP($E795,[1]Productos!A:P,2,FALSE)</f>
        <v>CORONITA</v>
      </c>
      <c r="H795" s="21" t="str">
        <f>VLOOKUP($E795,[1]Productos!A:P,3,FALSE)</f>
        <v>BEBIDAS</v>
      </c>
      <c r="I795" s="21" t="str">
        <f>VLOOKUP($E795,[1]Productos!A:P,4,FALSE)</f>
        <v>CERVEZAS</v>
      </c>
      <c r="K795" s="1">
        <v>4000</v>
      </c>
      <c r="L795" s="1">
        <v>4000</v>
      </c>
      <c r="M795" s="21">
        <v>5</v>
      </c>
      <c r="N795" s="21" t="e">
        <f>VLOOKUP(M795,[1]!tbl_empleados[#Data],4,0)&amp;" "&amp;VLOOKUP(M795,[1]!tbl_empleados[#Data],5,0)</f>
        <v>#REF!</v>
      </c>
      <c r="O795">
        <f t="shared" si="76"/>
        <v>2024</v>
      </c>
      <c r="P795" t="str">
        <f t="shared" si="77"/>
        <v>abril</v>
      </c>
    </row>
    <row r="796" spans="1:16" x14ac:dyDescent="0.3">
      <c r="A796" t="s">
        <v>383</v>
      </c>
      <c r="B796" s="21">
        <v>15</v>
      </c>
      <c r="C796" s="77">
        <v>45410</v>
      </c>
      <c r="D796" s="78">
        <v>0.91249999999999998</v>
      </c>
      <c r="E796" s="21">
        <v>38</v>
      </c>
      <c r="F796">
        <v>1</v>
      </c>
      <c r="G796" t="str">
        <f>VLOOKUP($E796,[1]Productos!A:P,2,FALSE)</f>
        <v>COSTEÑITA</v>
      </c>
      <c r="H796" s="21" t="str">
        <f>VLOOKUP($E796,[1]Productos!A:P,3,FALSE)</f>
        <v>BEBIDAS</v>
      </c>
      <c r="I796" s="21" t="str">
        <f>VLOOKUP($E796,[1]Productos!A:P,4,FALSE)</f>
        <v>CERVEZAS</v>
      </c>
      <c r="K796" s="1">
        <v>3000</v>
      </c>
      <c r="L796" s="1">
        <v>3000</v>
      </c>
      <c r="M796" s="21">
        <v>5</v>
      </c>
      <c r="N796" s="21" t="e">
        <f>VLOOKUP(M796,[1]!tbl_empleados[#Data],4,0)&amp;" "&amp;VLOOKUP(M796,[1]!tbl_empleados[#Data],5,0)</f>
        <v>#REF!</v>
      </c>
      <c r="O796">
        <f>YEAR(C796)</f>
        <v>2024</v>
      </c>
      <c r="P796" t="str">
        <f>TEXT((C796),"mmmm")</f>
        <v>abril</v>
      </c>
    </row>
    <row r="797" spans="1:16" x14ac:dyDescent="0.3">
      <c r="A797" t="s">
        <v>384</v>
      </c>
      <c r="B797" s="21">
        <v>16</v>
      </c>
      <c r="C797" s="77">
        <v>45410</v>
      </c>
      <c r="D797" s="78">
        <v>0.8256944444444444</v>
      </c>
      <c r="E797" s="21">
        <v>39</v>
      </c>
      <c r="F797">
        <v>1</v>
      </c>
      <c r="G797" t="str">
        <f>VLOOKUP($E797,[1]Productos!A:P,2,FALSE)</f>
        <v>CORONITA</v>
      </c>
      <c r="H797" s="21" t="str">
        <f>VLOOKUP($E797,[1]Productos!A:P,3,FALSE)</f>
        <v>BEBIDAS</v>
      </c>
      <c r="I797" s="21" t="str">
        <f>VLOOKUP($E797,[1]Productos!A:P,4,FALSE)</f>
        <v>CERVEZAS</v>
      </c>
      <c r="K797" s="1">
        <v>4000</v>
      </c>
      <c r="L797" s="1">
        <v>4000</v>
      </c>
      <c r="M797" s="21">
        <v>5</v>
      </c>
      <c r="N797" s="21" t="e">
        <f>VLOOKUP(M797,[1]!tbl_empleados[#Data],4,0)&amp;" "&amp;VLOOKUP(M797,[1]!tbl_empleados[#Data],5,0)</f>
        <v>#REF!</v>
      </c>
      <c r="O797">
        <f>YEAR(C797)</f>
        <v>2024</v>
      </c>
      <c r="P797" t="str">
        <f>TEXT((C797),"mmmm")</f>
        <v>abril</v>
      </c>
    </row>
    <row r="798" spans="1:16" x14ac:dyDescent="0.3">
      <c r="A798" t="s">
        <v>385</v>
      </c>
      <c r="B798" s="21">
        <v>5</v>
      </c>
      <c r="C798" s="77">
        <v>45410</v>
      </c>
      <c r="D798" s="78">
        <v>0.76111111111111107</v>
      </c>
      <c r="E798" s="21">
        <v>50</v>
      </c>
      <c r="F798">
        <v>1</v>
      </c>
      <c r="G798" t="str">
        <f>VLOOKUP($E798,[1]Productos!A:P,2,FALSE)</f>
        <v>AGUARDIENTE SIN AZUCAR (LIMOSINA TAPA VERDE)</v>
      </c>
      <c r="H798" s="21" t="str">
        <f>VLOOKUP($E798,[1]Productos!A:P,3,FALSE)</f>
        <v>LICORES</v>
      </c>
      <c r="I798" s="21" t="str">
        <f>VLOOKUP($E798,[1]Productos!A:P,4,FALSE)</f>
        <v>AGUARDIENTE</v>
      </c>
      <c r="K798" s="1">
        <v>90000</v>
      </c>
      <c r="L798" s="1">
        <v>90000</v>
      </c>
      <c r="M798" s="21">
        <v>5</v>
      </c>
      <c r="N798" s="21" t="e">
        <f>VLOOKUP(M798,[1]!tbl_empleados[#Data],4,0)&amp;" "&amp;VLOOKUP(M798,[1]!tbl_empleados[#Data],5,0)</f>
        <v>#REF!</v>
      </c>
      <c r="O798">
        <f t="shared" ref="O798:O807" si="78">YEAR(C798)</f>
        <v>2024</v>
      </c>
      <c r="P798" t="str">
        <f t="shared" ref="P798:P807" si="79">TEXT((C798),"mmmm")</f>
        <v>abril</v>
      </c>
    </row>
    <row r="799" spans="1:16" x14ac:dyDescent="0.3">
      <c r="A799" t="s">
        <v>385</v>
      </c>
      <c r="B799" s="21">
        <v>5</v>
      </c>
      <c r="C799" s="77">
        <v>45410</v>
      </c>
      <c r="D799" s="78">
        <v>0.77361111111111114</v>
      </c>
      <c r="E799" s="21">
        <v>38</v>
      </c>
      <c r="F799">
        <v>1</v>
      </c>
      <c r="G799" t="str">
        <f>VLOOKUP($E799,[1]Productos!A:P,2,FALSE)</f>
        <v>COSTEÑITA</v>
      </c>
      <c r="H799" s="21" t="str">
        <f>VLOOKUP($E799,[1]Productos!A:P,3,FALSE)</f>
        <v>BEBIDAS</v>
      </c>
      <c r="I799" s="21" t="str">
        <f>VLOOKUP($E799,[1]Productos!A:P,4,FALSE)</f>
        <v>CERVEZAS</v>
      </c>
      <c r="K799" s="1">
        <v>3000</v>
      </c>
      <c r="L799" s="1">
        <v>3000</v>
      </c>
      <c r="M799" s="21">
        <v>5</v>
      </c>
      <c r="N799" s="21" t="e">
        <f>VLOOKUP(M799,[1]!tbl_empleados[#Data],4,0)&amp;" "&amp;VLOOKUP(M799,[1]!tbl_empleados[#Data],5,0)</f>
        <v>#REF!</v>
      </c>
      <c r="O799">
        <f t="shared" si="78"/>
        <v>2024</v>
      </c>
      <c r="P799" t="str">
        <f t="shared" si="79"/>
        <v>abril</v>
      </c>
    </row>
    <row r="800" spans="1:16" x14ac:dyDescent="0.3">
      <c r="A800" t="s">
        <v>385</v>
      </c>
      <c r="B800" s="21">
        <v>5</v>
      </c>
      <c r="C800" s="77">
        <v>45410</v>
      </c>
      <c r="D800" s="78">
        <v>0.77986111111111101</v>
      </c>
      <c r="E800" s="21">
        <v>38</v>
      </c>
      <c r="F800">
        <v>1</v>
      </c>
      <c r="G800" t="str">
        <f>VLOOKUP($E800,[1]Productos!A:P,2,FALSE)</f>
        <v>COSTEÑITA</v>
      </c>
      <c r="H800" s="21" t="str">
        <f>VLOOKUP($E800,[1]Productos!A:P,3,FALSE)</f>
        <v>BEBIDAS</v>
      </c>
      <c r="I800" s="21" t="str">
        <f>VLOOKUP($E800,[1]Productos!A:P,4,FALSE)</f>
        <v>CERVEZAS</v>
      </c>
      <c r="K800" s="1">
        <v>3000</v>
      </c>
      <c r="L800" s="1">
        <v>3000</v>
      </c>
      <c r="M800" s="21">
        <v>5</v>
      </c>
      <c r="N800" s="21" t="e">
        <f>VLOOKUP(M800,[1]!tbl_empleados[#Data],4,0)&amp;" "&amp;VLOOKUP(M800,[1]!tbl_empleados[#Data],5,0)</f>
        <v>#REF!</v>
      </c>
      <c r="O800">
        <f t="shared" si="78"/>
        <v>2024</v>
      </c>
      <c r="P800" t="str">
        <f t="shared" si="79"/>
        <v>abril</v>
      </c>
    </row>
    <row r="801" spans="1:16" x14ac:dyDescent="0.3">
      <c r="A801" t="s">
        <v>385</v>
      </c>
      <c r="B801" s="21">
        <v>5</v>
      </c>
      <c r="C801" s="77">
        <v>45410</v>
      </c>
      <c r="D801" s="78">
        <v>0.77986111111111101</v>
      </c>
      <c r="E801" s="21">
        <v>23</v>
      </c>
      <c r="F801">
        <v>1</v>
      </c>
      <c r="G801" t="str">
        <f>VLOOKUP($E801,[1]Productos!A:P,2,FALSE)</f>
        <v>CEREZADA</v>
      </c>
      <c r="H801" s="21" t="str">
        <f>VLOOKUP($E801,[1]Productos!A:P,3,FALSE)</f>
        <v>BEBIDAS</v>
      </c>
      <c r="I801" s="21" t="str">
        <f>VLOOKUP($E801,[1]Productos!A:P,4,FALSE)</f>
        <v>LIMONADAS</v>
      </c>
      <c r="K801" s="1">
        <v>6000</v>
      </c>
      <c r="L801" s="1">
        <v>6000</v>
      </c>
      <c r="M801" s="21">
        <v>5</v>
      </c>
      <c r="N801" s="21" t="e">
        <f>VLOOKUP(M801,[1]!tbl_empleados[#Data],4,0)&amp;" "&amp;VLOOKUP(M801,[1]!tbl_empleados[#Data],5,0)</f>
        <v>#REF!</v>
      </c>
      <c r="O801">
        <f t="shared" si="78"/>
        <v>2024</v>
      </c>
      <c r="P801" t="str">
        <f t="shared" si="79"/>
        <v>abril</v>
      </c>
    </row>
    <row r="802" spans="1:16" x14ac:dyDescent="0.3">
      <c r="A802" t="s">
        <v>385</v>
      </c>
      <c r="B802" s="21">
        <v>5</v>
      </c>
      <c r="C802" s="77">
        <v>45410</v>
      </c>
      <c r="D802" s="78">
        <v>0.79791666666666661</v>
      </c>
      <c r="E802" s="21">
        <v>38</v>
      </c>
      <c r="F802">
        <v>1</v>
      </c>
      <c r="G802" t="str">
        <f>VLOOKUP($E802,[1]Productos!A:P,2,FALSE)</f>
        <v>COSTEÑITA</v>
      </c>
      <c r="H802" s="21" t="str">
        <f>VLOOKUP($E802,[1]Productos!A:P,3,FALSE)</f>
        <v>BEBIDAS</v>
      </c>
      <c r="I802" s="21" t="str">
        <f>VLOOKUP($E802,[1]Productos!A:P,4,FALSE)</f>
        <v>CERVEZAS</v>
      </c>
      <c r="K802" s="1">
        <v>3000</v>
      </c>
      <c r="L802" s="1">
        <v>3000</v>
      </c>
      <c r="M802" s="21">
        <v>5</v>
      </c>
      <c r="N802" s="21" t="e">
        <f>VLOOKUP(M802,[1]!tbl_empleados[#Data],4,0)&amp;" "&amp;VLOOKUP(M802,[1]!tbl_empleados[#Data],5,0)</f>
        <v>#REF!</v>
      </c>
      <c r="O802">
        <f t="shared" si="78"/>
        <v>2024</v>
      </c>
      <c r="P802" t="str">
        <f t="shared" si="79"/>
        <v>abril</v>
      </c>
    </row>
    <row r="803" spans="1:16" x14ac:dyDescent="0.3">
      <c r="A803" t="s">
        <v>385</v>
      </c>
      <c r="B803" s="21">
        <v>5</v>
      </c>
      <c r="C803" s="77">
        <v>45410</v>
      </c>
      <c r="D803" s="78">
        <v>0.82500000000000007</v>
      </c>
      <c r="E803" s="21">
        <v>38</v>
      </c>
      <c r="F803">
        <v>1</v>
      </c>
      <c r="G803" t="str">
        <f>VLOOKUP($E803,[1]Productos!A:P,2,FALSE)</f>
        <v>COSTEÑITA</v>
      </c>
      <c r="H803" s="21" t="str">
        <f>VLOOKUP($E803,[1]Productos!A:P,3,FALSE)</f>
        <v>BEBIDAS</v>
      </c>
      <c r="I803" s="21" t="str">
        <f>VLOOKUP($E803,[1]Productos!A:P,4,FALSE)</f>
        <v>CERVEZAS</v>
      </c>
      <c r="K803" s="1">
        <v>3000</v>
      </c>
      <c r="L803" s="1">
        <v>3000</v>
      </c>
      <c r="M803" s="21">
        <v>5</v>
      </c>
      <c r="N803" s="21" t="e">
        <f>VLOOKUP(M803,[1]!tbl_empleados[#Data],4,0)&amp;" "&amp;VLOOKUP(M803,[1]!tbl_empleados[#Data],5,0)</f>
        <v>#REF!</v>
      </c>
      <c r="O803">
        <f t="shared" si="78"/>
        <v>2024</v>
      </c>
      <c r="P803" t="str">
        <f t="shared" si="79"/>
        <v>abril</v>
      </c>
    </row>
    <row r="804" spans="1:16" x14ac:dyDescent="0.3">
      <c r="A804" t="s">
        <v>385</v>
      </c>
      <c r="B804" s="21">
        <v>5</v>
      </c>
      <c r="C804" s="77">
        <v>45410</v>
      </c>
      <c r="D804" s="78">
        <v>0.82708333333333339</v>
      </c>
      <c r="E804" s="21">
        <v>50</v>
      </c>
      <c r="F804">
        <v>1</v>
      </c>
      <c r="G804" t="str">
        <f>VLOOKUP($E804,[1]Productos!A:P,2,FALSE)</f>
        <v>AGUARDIENTE SIN AZUCAR (LIMOSINA TAPA VERDE)</v>
      </c>
      <c r="H804" s="21" t="str">
        <f>VLOOKUP($E804,[1]Productos!A:P,3,FALSE)</f>
        <v>LICORES</v>
      </c>
      <c r="I804" s="21" t="str">
        <f>VLOOKUP($E804,[1]Productos!A:P,4,FALSE)</f>
        <v>AGUARDIENTE</v>
      </c>
      <c r="K804" s="1">
        <v>90000</v>
      </c>
      <c r="L804" s="1">
        <v>90000</v>
      </c>
      <c r="M804" s="21">
        <v>5</v>
      </c>
      <c r="N804" s="21" t="e">
        <f>VLOOKUP(M804,[1]!tbl_empleados[#Data],4,0)&amp;" "&amp;VLOOKUP(M804,[1]!tbl_empleados[#Data],5,0)</f>
        <v>#REF!</v>
      </c>
      <c r="O804">
        <f t="shared" si="78"/>
        <v>2024</v>
      </c>
      <c r="P804" t="str">
        <f t="shared" si="79"/>
        <v>abril</v>
      </c>
    </row>
    <row r="805" spans="1:16" x14ac:dyDescent="0.3">
      <c r="A805" t="s">
        <v>385</v>
      </c>
      <c r="B805" s="21">
        <v>5</v>
      </c>
      <c r="C805" s="77">
        <v>45410</v>
      </c>
      <c r="D805" s="78">
        <v>0.83611111111111114</v>
      </c>
      <c r="E805" s="21">
        <v>38</v>
      </c>
      <c r="F805">
        <v>1</v>
      </c>
      <c r="G805" t="str">
        <f>VLOOKUP($E805,[1]Productos!A:P,2,FALSE)</f>
        <v>COSTEÑITA</v>
      </c>
      <c r="H805" s="21" t="str">
        <f>VLOOKUP($E805,[1]Productos!A:P,3,FALSE)</f>
        <v>BEBIDAS</v>
      </c>
      <c r="I805" s="21" t="str">
        <f>VLOOKUP($E805,[1]Productos!A:P,4,FALSE)</f>
        <v>CERVEZAS</v>
      </c>
      <c r="K805" s="1">
        <v>3000</v>
      </c>
      <c r="L805" s="1">
        <v>3000</v>
      </c>
      <c r="M805" s="21">
        <v>5</v>
      </c>
      <c r="N805" s="21" t="e">
        <f>VLOOKUP(M805,[1]!tbl_empleados[#Data],4,0)&amp;" "&amp;VLOOKUP(M805,[1]!tbl_empleados[#Data],5,0)</f>
        <v>#REF!</v>
      </c>
      <c r="O805">
        <f t="shared" si="78"/>
        <v>2024</v>
      </c>
      <c r="P805" t="str">
        <f t="shared" si="79"/>
        <v>abril</v>
      </c>
    </row>
    <row r="806" spans="1:16" x14ac:dyDescent="0.3">
      <c r="A806" t="s">
        <v>385</v>
      </c>
      <c r="B806" s="21">
        <v>5</v>
      </c>
      <c r="C806" s="77">
        <v>45410</v>
      </c>
      <c r="D806" s="78">
        <v>0.87847222222222221</v>
      </c>
      <c r="E806" s="21">
        <v>50</v>
      </c>
      <c r="F806">
        <v>1</v>
      </c>
      <c r="G806" t="str">
        <f>VLOOKUP($E806,[1]Productos!A:P,2,FALSE)</f>
        <v>AGUARDIENTE SIN AZUCAR (LIMOSINA TAPA VERDE)</v>
      </c>
      <c r="H806" s="21" t="str">
        <f>VLOOKUP($E806,[1]Productos!A:P,3,FALSE)</f>
        <v>LICORES</v>
      </c>
      <c r="I806" s="21" t="str">
        <f>VLOOKUP($E806,[1]Productos!A:P,4,FALSE)</f>
        <v>AGUARDIENTE</v>
      </c>
      <c r="K806" s="1">
        <v>90000</v>
      </c>
      <c r="L806" s="1">
        <v>90000</v>
      </c>
      <c r="M806" s="21">
        <v>5</v>
      </c>
      <c r="N806" s="21" t="e">
        <f>VLOOKUP(M806,[1]!tbl_empleados[#Data],4,0)&amp;" "&amp;VLOOKUP(M806,[1]!tbl_empleados[#Data],5,0)</f>
        <v>#REF!</v>
      </c>
      <c r="O806">
        <f t="shared" si="78"/>
        <v>2024</v>
      </c>
      <c r="P806" t="str">
        <f t="shared" si="79"/>
        <v>abril</v>
      </c>
    </row>
    <row r="807" spans="1:16" x14ac:dyDescent="0.3">
      <c r="A807" t="s">
        <v>385</v>
      </c>
      <c r="B807" s="21">
        <v>5</v>
      </c>
      <c r="C807" s="77">
        <v>45410</v>
      </c>
      <c r="D807" s="78">
        <v>0.88124999999999998</v>
      </c>
      <c r="E807" s="21">
        <v>38</v>
      </c>
      <c r="F807">
        <v>1</v>
      </c>
      <c r="G807" t="str">
        <f>VLOOKUP($E807,[1]Productos!A:P,2,FALSE)</f>
        <v>COSTEÑITA</v>
      </c>
      <c r="H807" s="21" t="str">
        <f>VLOOKUP($E807,[1]Productos!A:P,3,FALSE)</f>
        <v>BEBIDAS</v>
      </c>
      <c r="I807" s="21" t="str">
        <f>VLOOKUP($E807,[1]Productos!A:P,4,FALSE)</f>
        <v>CERVEZAS</v>
      </c>
      <c r="K807" s="1">
        <v>3000</v>
      </c>
      <c r="L807" s="1">
        <v>3000</v>
      </c>
      <c r="M807" s="21">
        <v>5</v>
      </c>
      <c r="N807" s="21" t="e">
        <f>VLOOKUP(M807,[1]!tbl_empleados[#Data],4,0)&amp;" "&amp;VLOOKUP(M807,[1]!tbl_empleados[#Data],5,0)</f>
        <v>#REF!</v>
      </c>
      <c r="O807">
        <f t="shared" si="78"/>
        <v>2024</v>
      </c>
      <c r="P807" t="str">
        <f t="shared" si="79"/>
        <v>abril</v>
      </c>
    </row>
    <row r="808" spans="1:16" x14ac:dyDescent="0.3">
      <c r="A808" t="s">
        <v>386</v>
      </c>
      <c r="B808" s="21">
        <v>12</v>
      </c>
      <c r="C808" s="77">
        <v>45411</v>
      </c>
      <c r="D808" s="78">
        <v>2.7083333333333334E-2</v>
      </c>
      <c r="E808" s="21">
        <v>38</v>
      </c>
      <c r="F808">
        <v>2</v>
      </c>
      <c r="G808" t="str">
        <f>VLOOKUP($E808,[1]Productos!A:P,2,FALSE)</f>
        <v>COSTEÑITA</v>
      </c>
      <c r="H808" s="21" t="str">
        <f>VLOOKUP($E808,[1]Productos!A:P,3,FALSE)</f>
        <v>BEBIDAS</v>
      </c>
      <c r="I808" s="21" t="str">
        <f>VLOOKUP($E808,[1]Productos!A:P,4,FALSE)</f>
        <v>CERVEZAS</v>
      </c>
      <c r="K808" s="1">
        <v>3000</v>
      </c>
      <c r="L808" s="1">
        <v>6000</v>
      </c>
      <c r="M808" s="21">
        <v>5</v>
      </c>
      <c r="N808" s="21" t="e">
        <f>VLOOKUP(M808,[1]!tbl_empleados[#Data],4,0)&amp;" "&amp;VLOOKUP(M808,[1]!tbl_empleados[#Data],5,0)</f>
        <v>#REF!</v>
      </c>
      <c r="O808">
        <f>YEAR(C808)</f>
        <v>2024</v>
      </c>
      <c r="P808" t="str">
        <f>TEXT((C808),"mmmm")</f>
        <v>abril</v>
      </c>
    </row>
    <row r="809" spans="1:16" x14ac:dyDescent="0.3">
      <c r="A809" t="s">
        <v>387</v>
      </c>
      <c r="B809" s="21">
        <v>2</v>
      </c>
      <c r="C809" s="77">
        <v>45413</v>
      </c>
      <c r="D809" s="78">
        <v>0.81944444444444453</v>
      </c>
      <c r="E809" s="21">
        <v>45</v>
      </c>
      <c r="F809">
        <v>6</v>
      </c>
      <c r="G809" t="str">
        <f>VLOOKUP($E809,[1]Productos!A:P,2,FALSE)</f>
        <v>POKER</v>
      </c>
      <c r="H809" s="21" t="str">
        <f>VLOOKUP($E809,[1]Productos!A:P,3,FALSE)</f>
        <v>BEBIDAS</v>
      </c>
      <c r="I809" s="21" t="str">
        <f>VLOOKUP($E809,[1]Productos!A:P,4,FALSE)</f>
        <v>CERVEZAS</v>
      </c>
      <c r="K809" s="1">
        <v>3000</v>
      </c>
      <c r="L809" s="1">
        <v>18000</v>
      </c>
      <c r="M809" s="21">
        <v>5</v>
      </c>
      <c r="N809" s="21" t="e">
        <f>VLOOKUP(M809,[1]!tbl_empleados[#Data],4,0)&amp;" "&amp;VLOOKUP(M809,[1]!tbl_empleados[#Data],5,0)</f>
        <v>#REF!</v>
      </c>
      <c r="O809">
        <f t="shared" ref="O809:O812" si="80">YEAR(C809)</f>
        <v>2024</v>
      </c>
      <c r="P809" t="str">
        <f t="shared" ref="P809:P812" si="81">TEXT((C809),"mmmm")</f>
        <v>mayo</v>
      </c>
    </row>
    <row r="810" spans="1:16" x14ac:dyDescent="0.3">
      <c r="A810" t="s">
        <v>387</v>
      </c>
      <c r="B810" s="21">
        <v>2</v>
      </c>
      <c r="C810" s="77">
        <v>45413</v>
      </c>
      <c r="D810" s="78">
        <v>0.82638888888888884</v>
      </c>
      <c r="E810" s="21">
        <v>45</v>
      </c>
      <c r="F810">
        <v>2</v>
      </c>
      <c r="G810" t="str">
        <f>VLOOKUP($E810,[1]Productos!A:P,2,FALSE)</f>
        <v>POKER</v>
      </c>
      <c r="H810" s="21" t="str">
        <f>VLOOKUP($E810,[1]Productos!A:P,3,FALSE)</f>
        <v>BEBIDAS</v>
      </c>
      <c r="I810" s="21" t="str">
        <f>VLOOKUP($E810,[1]Productos!A:P,4,FALSE)</f>
        <v>CERVEZAS</v>
      </c>
      <c r="K810" s="1">
        <v>3000</v>
      </c>
      <c r="L810" s="1">
        <v>6000</v>
      </c>
      <c r="M810" s="21">
        <v>5</v>
      </c>
      <c r="N810" s="21" t="e">
        <f>VLOOKUP(M810,[1]!tbl_empleados[#Data],4,0)&amp;" "&amp;VLOOKUP(M810,[1]!tbl_empleados[#Data],5,0)</f>
        <v>#REF!</v>
      </c>
      <c r="O810">
        <f t="shared" si="80"/>
        <v>2024</v>
      </c>
      <c r="P810" t="str">
        <f t="shared" si="81"/>
        <v>mayo</v>
      </c>
    </row>
    <row r="811" spans="1:16" x14ac:dyDescent="0.3">
      <c r="A811" t="s">
        <v>387</v>
      </c>
      <c r="B811" s="21">
        <v>2</v>
      </c>
      <c r="C811" s="77">
        <v>45413</v>
      </c>
      <c r="D811" s="78">
        <v>0.83819444444444446</v>
      </c>
      <c r="E811" s="21">
        <v>45</v>
      </c>
      <c r="F811">
        <v>2</v>
      </c>
      <c r="G811" t="str">
        <f>VLOOKUP($E811,[1]Productos!A:P,2,FALSE)</f>
        <v>POKER</v>
      </c>
      <c r="H811" s="21" t="str">
        <f>VLOOKUP($E811,[1]Productos!A:P,3,FALSE)</f>
        <v>BEBIDAS</v>
      </c>
      <c r="I811" s="21" t="str">
        <f>VLOOKUP($E811,[1]Productos!A:P,4,FALSE)</f>
        <v>CERVEZAS</v>
      </c>
      <c r="K811" s="1">
        <v>3000</v>
      </c>
      <c r="L811" s="1">
        <v>6000</v>
      </c>
      <c r="M811" s="21">
        <v>5</v>
      </c>
      <c r="N811" s="21" t="e">
        <f>VLOOKUP(M811,[1]!tbl_empleados[#Data],4,0)&amp;" "&amp;VLOOKUP(M811,[1]!tbl_empleados[#Data],5,0)</f>
        <v>#REF!</v>
      </c>
      <c r="O811">
        <f t="shared" si="80"/>
        <v>2024</v>
      </c>
      <c r="P811" t="str">
        <f t="shared" si="81"/>
        <v>mayo</v>
      </c>
    </row>
    <row r="812" spans="1:16" x14ac:dyDescent="0.3">
      <c r="A812" t="s">
        <v>387</v>
      </c>
      <c r="B812" s="21">
        <v>2</v>
      </c>
      <c r="C812" s="77">
        <v>45413</v>
      </c>
      <c r="D812" s="78">
        <v>0.8534722222222223</v>
      </c>
      <c r="E812" s="21">
        <v>45</v>
      </c>
      <c r="F812">
        <v>2</v>
      </c>
      <c r="G812" t="str">
        <f>VLOOKUP($E812,[1]Productos!A:P,2,FALSE)</f>
        <v>POKER</v>
      </c>
      <c r="H812" s="21" t="str">
        <f>VLOOKUP($E812,[1]Productos!A:P,3,FALSE)</f>
        <v>BEBIDAS</v>
      </c>
      <c r="I812" s="21" t="str">
        <f>VLOOKUP($E812,[1]Productos!A:P,4,FALSE)</f>
        <v>CERVEZAS</v>
      </c>
      <c r="K812" s="1">
        <v>3000</v>
      </c>
      <c r="L812" s="1">
        <v>6000</v>
      </c>
      <c r="M812" s="21">
        <v>5</v>
      </c>
      <c r="N812" s="21" t="e">
        <f>VLOOKUP(M812,[1]!tbl_empleados[#Data],4,0)&amp;" "&amp;VLOOKUP(M812,[1]!tbl_empleados[#Data],5,0)</f>
        <v>#REF!</v>
      </c>
      <c r="O812">
        <f t="shared" si="80"/>
        <v>2024</v>
      </c>
      <c r="P812" t="str">
        <f t="shared" si="81"/>
        <v>mayo</v>
      </c>
    </row>
    <row r="813" spans="1:16" x14ac:dyDescent="0.3">
      <c r="A813" t="s">
        <v>388</v>
      </c>
      <c r="B813" s="21">
        <v>17</v>
      </c>
      <c r="C813" s="77">
        <v>45413</v>
      </c>
      <c r="D813" s="78">
        <v>0.93402777777777779</v>
      </c>
      <c r="E813" s="21">
        <v>18</v>
      </c>
      <c r="F813">
        <v>1</v>
      </c>
      <c r="G813" t="str">
        <f>VLOOKUP($E813,[1]Productos!A:P,2,FALSE)</f>
        <v>COROZO</v>
      </c>
      <c r="H813" s="21" t="str">
        <f>VLOOKUP($E813,[1]Productos!A:P,3,FALSE)</f>
        <v>BEBIDAS</v>
      </c>
      <c r="I813" s="21" t="str">
        <f>VLOOKUP($E813,[1]Productos!A:P,4,FALSE)</f>
        <v>SODAS SABORIZADAS</v>
      </c>
      <c r="K813" s="1">
        <v>12000</v>
      </c>
      <c r="L813" s="1">
        <v>12000</v>
      </c>
      <c r="M813" s="21">
        <v>5</v>
      </c>
      <c r="N813" s="21" t="e">
        <f>VLOOKUP(M813,[1]!tbl_empleados[#Data],4,0)&amp;" "&amp;VLOOKUP(M813,[1]!tbl_empleados[#Data],5,0)</f>
        <v>#REF!</v>
      </c>
      <c r="O813">
        <f>YEAR(C813)</f>
        <v>2024</v>
      </c>
      <c r="P813" t="str">
        <f>TEXT((C813),"mmmm")</f>
        <v>mayo</v>
      </c>
    </row>
    <row r="814" spans="1:16" x14ac:dyDescent="0.3">
      <c r="A814" t="s">
        <v>389</v>
      </c>
      <c r="B814" s="21">
        <v>3</v>
      </c>
      <c r="C814" s="77">
        <v>45413</v>
      </c>
      <c r="D814" s="78">
        <v>0.8534722222222223</v>
      </c>
      <c r="E814" s="21">
        <v>410</v>
      </c>
      <c r="F814">
        <v>1</v>
      </c>
      <c r="G814" t="str">
        <f>VLOOKUP($E814,[1]Productos!A:P,2,FALSE)</f>
        <v>BLUE LAGOON 2X1</v>
      </c>
      <c r="H814" s="21" t="str">
        <f>VLOOKUP($E814,[1]Productos!A:P,3,FALSE)</f>
        <v>PROMOCIONES</v>
      </c>
      <c r="I814" s="21" t="str">
        <f>VLOOKUP($E814,[1]Productos!A:P,4,FALSE)</f>
        <v>CÓCTELES</v>
      </c>
      <c r="K814" s="1">
        <v>17000</v>
      </c>
      <c r="L814" s="1">
        <v>17000</v>
      </c>
      <c r="M814" s="21">
        <v>5</v>
      </c>
      <c r="N814" s="21" t="e">
        <f>VLOOKUP(M814,[1]!tbl_empleados[#Data],4,0)&amp;" "&amp;VLOOKUP(M814,[1]!tbl_empleados[#Data],5,0)</f>
        <v>#REF!</v>
      </c>
      <c r="O814">
        <f t="shared" ref="O814:O821" si="82">YEAR(C814)</f>
        <v>2024</v>
      </c>
      <c r="P814" t="str">
        <f t="shared" ref="P814:P821" si="83">TEXT((C814),"mmmm")</f>
        <v>mayo</v>
      </c>
    </row>
    <row r="815" spans="1:16" x14ac:dyDescent="0.3">
      <c r="A815" t="s">
        <v>389</v>
      </c>
      <c r="B815" s="21">
        <v>3</v>
      </c>
      <c r="C815" s="77">
        <v>45413</v>
      </c>
      <c r="D815" s="78">
        <v>0.8847222222222223</v>
      </c>
      <c r="E815" s="21">
        <v>410</v>
      </c>
      <c r="F815">
        <v>1</v>
      </c>
      <c r="G815" t="str">
        <f>VLOOKUP($E815,[1]Productos!A:P,2,FALSE)</f>
        <v>BLUE LAGOON 2X1</v>
      </c>
      <c r="H815" s="21" t="str">
        <f>VLOOKUP($E815,[1]Productos!A:P,3,FALSE)</f>
        <v>PROMOCIONES</v>
      </c>
      <c r="I815" s="21" t="str">
        <f>VLOOKUP($E815,[1]Productos!A:P,4,FALSE)</f>
        <v>CÓCTELES</v>
      </c>
      <c r="K815" s="1">
        <v>17000</v>
      </c>
      <c r="L815" s="1">
        <v>17000</v>
      </c>
      <c r="M815" s="21">
        <v>5</v>
      </c>
      <c r="N815" s="21" t="e">
        <f>VLOOKUP(M815,[1]!tbl_empleados[#Data],4,0)&amp;" "&amp;VLOOKUP(M815,[1]!tbl_empleados[#Data],5,0)</f>
        <v>#REF!</v>
      </c>
      <c r="O815">
        <f t="shared" si="82"/>
        <v>2024</v>
      </c>
      <c r="P815" t="str">
        <f t="shared" si="83"/>
        <v>mayo</v>
      </c>
    </row>
    <row r="816" spans="1:16" x14ac:dyDescent="0.3">
      <c r="A816" t="s">
        <v>389</v>
      </c>
      <c r="B816" s="21">
        <v>3</v>
      </c>
      <c r="C816" s="77">
        <v>45413</v>
      </c>
      <c r="D816" s="78">
        <v>0.8847222222222223</v>
      </c>
      <c r="E816" s="21">
        <v>413</v>
      </c>
      <c r="F816">
        <v>1</v>
      </c>
      <c r="G816" t="str">
        <f>VLOOKUP($E816,[1]Productos!A:P,2,FALSE)</f>
        <v>BLUE HAWAII 2X1</v>
      </c>
      <c r="H816" s="21" t="str">
        <f>VLOOKUP($E816,[1]Productos!A:P,3,FALSE)</f>
        <v>PROMOCIONES</v>
      </c>
      <c r="I816" s="21" t="str">
        <f>VLOOKUP($E816,[1]Productos!A:P,4,FALSE)</f>
        <v>CÓCTELES</v>
      </c>
      <c r="K816" s="1">
        <v>17000</v>
      </c>
      <c r="L816" s="1">
        <v>17000</v>
      </c>
      <c r="M816" s="21">
        <v>5</v>
      </c>
      <c r="N816" s="21" t="e">
        <f>VLOOKUP(M816,[1]!tbl_empleados[#Data],4,0)&amp;" "&amp;VLOOKUP(M816,[1]!tbl_empleados[#Data],5,0)</f>
        <v>#REF!</v>
      </c>
      <c r="O816">
        <f t="shared" si="82"/>
        <v>2024</v>
      </c>
      <c r="P816" t="str">
        <f t="shared" si="83"/>
        <v>mayo</v>
      </c>
    </row>
    <row r="817" spans="1:16" x14ac:dyDescent="0.3">
      <c r="A817" t="s">
        <v>389</v>
      </c>
      <c r="B817" s="21">
        <v>3</v>
      </c>
      <c r="C817" s="77">
        <v>45413</v>
      </c>
      <c r="D817" s="78">
        <v>0.90625</v>
      </c>
      <c r="E817" s="21">
        <v>408</v>
      </c>
      <c r="F817">
        <v>1</v>
      </c>
      <c r="G817" t="str">
        <f>VLOOKUP($E817,[1]Productos!A:P,2,FALSE)</f>
        <v>MARANGIN 2X1</v>
      </c>
      <c r="H817" s="21" t="str">
        <f>VLOOKUP($E817,[1]Productos!A:P,3,FALSE)</f>
        <v>PROMOCIONES</v>
      </c>
      <c r="I817" s="21" t="str">
        <f>VLOOKUP($E817,[1]Productos!A:P,4,FALSE)</f>
        <v>CÓCTELES</v>
      </c>
      <c r="K817" s="1">
        <v>15000</v>
      </c>
      <c r="L817" s="1">
        <v>15000</v>
      </c>
      <c r="M817" s="21">
        <v>5</v>
      </c>
      <c r="N817" s="21" t="e">
        <f>VLOOKUP(M817,[1]!tbl_empleados[#Data],4,0)&amp;" "&amp;VLOOKUP(M817,[1]!tbl_empleados[#Data],5,0)</f>
        <v>#REF!</v>
      </c>
      <c r="O817">
        <f t="shared" si="82"/>
        <v>2024</v>
      </c>
      <c r="P817" t="str">
        <f t="shared" si="83"/>
        <v>mayo</v>
      </c>
    </row>
    <row r="818" spans="1:16" x14ac:dyDescent="0.3">
      <c r="A818" t="s">
        <v>390</v>
      </c>
      <c r="B818" s="21">
        <v>5</v>
      </c>
      <c r="C818" s="77">
        <v>45413</v>
      </c>
      <c r="D818" s="78">
        <v>0.90625</v>
      </c>
      <c r="E818" s="21">
        <v>48</v>
      </c>
      <c r="F818">
        <v>1</v>
      </c>
      <c r="G818" t="str">
        <f>VLOOKUP($E818,[1]Productos!A:P,2,FALSE)</f>
        <v>AGUARDIENTE SIN AZUCAR (PANCHITA TAPA VERDE)</v>
      </c>
      <c r="H818" s="21" t="str">
        <f>VLOOKUP($E818,[1]Productos!A:P,3,FALSE)</f>
        <v>LICORES</v>
      </c>
      <c r="I818" s="21" t="str">
        <f>VLOOKUP($E818,[1]Productos!A:P,4,FALSE)</f>
        <v>AGUARDIENTE</v>
      </c>
      <c r="K818" s="1">
        <v>35000</v>
      </c>
      <c r="L818" s="1">
        <v>35000</v>
      </c>
      <c r="M818" s="21">
        <v>5</v>
      </c>
      <c r="N818" s="21" t="e">
        <f>VLOOKUP(M818,[1]!tbl_empleados[#Data],4,0)&amp;" "&amp;VLOOKUP(M818,[1]!tbl_empleados[#Data],5,0)</f>
        <v>#REF!</v>
      </c>
      <c r="O818">
        <f t="shared" si="82"/>
        <v>2024</v>
      </c>
      <c r="P818" t="str">
        <f t="shared" si="83"/>
        <v>mayo</v>
      </c>
    </row>
    <row r="819" spans="1:16" x14ac:dyDescent="0.3">
      <c r="A819" t="s">
        <v>390</v>
      </c>
      <c r="B819" s="21">
        <v>5</v>
      </c>
      <c r="C819" s="77">
        <v>45413</v>
      </c>
      <c r="D819" s="78">
        <v>0.90625</v>
      </c>
      <c r="E819" s="21">
        <v>46</v>
      </c>
      <c r="F819">
        <v>1</v>
      </c>
      <c r="G819" t="str">
        <f>VLOOKUP($E819,[1]Productos!A:P,2,FALSE)</f>
        <v>BUDWEISER</v>
      </c>
      <c r="H819" s="21" t="str">
        <f>VLOOKUP($E819,[1]Productos!A:P,3,FALSE)</f>
        <v>BEBIDAS</v>
      </c>
      <c r="I819" s="21" t="str">
        <f>VLOOKUP($E819,[1]Productos!A:P,4,FALSE)</f>
        <v>CERVEZAS</v>
      </c>
      <c r="K819" s="1">
        <v>3000</v>
      </c>
      <c r="L819" s="1">
        <v>3000</v>
      </c>
      <c r="M819" s="21">
        <v>5</v>
      </c>
      <c r="N819" s="21" t="e">
        <f>VLOOKUP(M819,[1]!tbl_empleados[#Data],4,0)&amp;" "&amp;VLOOKUP(M819,[1]!tbl_empleados[#Data],5,0)</f>
        <v>#REF!</v>
      </c>
      <c r="O819">
        <f t="shared" si="82"/>
        <v>2024</v>
      </c>
      <c r="P819" t="str">
        <f t="shared" si="83"/>
        <v>mayo</v>
      </c>
    </row>
    <row r="820" spans="1:16" x14ac:dyDescent="0.3">
      <c r="A820" t="s">
        <v>390</v>
      </c>
      <c r="B820" s="21">
        <v>5</v>
      </c>
      <c r="C820" s="77">
        <v>45413</v>
      </c>
      <c r="D820" s="78">
        <v>0.93888888888888899</v>
      </c>
      <c r="E820" s="21">
        <v>46</v>
      </c>
      <c r="F820">
        <v>1</v>
      </c>
      <c r="G820" t="str">
        <f>VLOOKUP($E820,[1]Productos!A:P,2,FALSE)</f>
        <v>BUDWEISER</v>
      </c>
      <c r="H820" s="21" t="str">
        <f>VLOOKUP($E820,[1]Productos!A:P,3,FALSE)</f>
        <v>BEBIDAS</v>
      </c>
      <c r="I820" s="21" t="str">
        <f>VLOOKUP($E820,[1]Productos!A:P,4,FALSE)</f>
        <v>CERVEZAS</v>
      </c>
      <c r="K820" s="1">
        <v>3000</v>
      </c>
      <c r="L820" s="1">
        <v>3000</v>
      </c>
      <c r="M820" s="21">
        <v>5</v>
      </c>
      <c r="N820" s="21" t="e">
        <f>VLOOKUP(M820,[1]!tbl_empleados[#Data],4,0)&amp;" "&amp;VLOOKUP(M820,[1]!tbl_empleados[#Data],5,0)</f>
        <v>#REF!</v>
      </c>
      <c r="O820">
        <f t="shared" si="82"/>
        <v>2024</v>
      </c>
      <c r="P820" t="str">
        <f t="shared" si="83"/>
        <v>mayo</v>
      </c>
    </row>
    <row r="821" spans="1:16" x14ac:dyDescent="0.3">
      <c r="A821" t="s">
        <v>390</v>
      </c>
      <c r="B821" s="21">
        <v>5</v>
      </c>
      <c r="C821" s="77">
        <v>45413</v>
      </c>
      <c r="D821" s="78">
        <v>0.96805555555555556</v>
      </c>
      <c r="E821" s="21">
        <v>46</v>
      </c>
      <c r="F821">
        <v>1</v>
      </c>
      <c r="G821" t="str">
        <f>VLOOKUP($E821,[1]Productos!A:P,2,FALSE)</f>
        <v>BUDWEISER</v>
      </c>
      <c r="H821" s="21" t="str">
        <f>VLOOKUP($E821,[1]Productos!A:P,3,FALSE)</f>
        <v>BEBIDAS</v>
      </c>
      <c r="I821" s="21" t="str">
        <f>VLOOKUP($E821,[1]Productos!A:P,4,FALSE)</f>
        <v>CERVEZAS</v>
      </c>
      <c r="K821" s="1">
        <v>3000</v>
      </c>
      <c r="L821" s="1">
        <v>3000</v>
      </c>
      <c r="M821" s="21">
        <v>5</v>
      </c>
      <c r="N821" s="21" t="e">
        <f>VLOOKUP(M821,[1]!tbl_empleados[#Data],4,0)&amp;" "&amp;VLOOKUP(M821,[1]!tbl_empleados[#Data],5,0)</f>
        <v>#REF!</v>
      </c>
      <c r="O821">
        <f t="shared" si="82"/>
        <v>2024</v>
      </c>
      <c r="P821" t="str">
        <f t="shared" si="83"/>
        <v>mayo</v>
      </c>
    </row>
    <row r="822" spans="1:16" x14ac:dyDescent="0.3">
      <c r="A822" t="s">
        <v>391</v>
      </c>
      <c r="B822" s="21">
        <v>6</v>
      </c>
      <c r="C822" s="77">
        <v>45414</v>
      </c>
      <c r="D822" s="78">
        <v>0.87291666666666667</v>
      </c>
      <c r="E822" s="21">
        <v>44</v>
      </c>
      <c r="F822">
        <v>8</v>
      </c>
      <c r="G822" t="str">
        <f>VLOOKUP($E822,[1]Productos!A:P,2,FALSE)</f>
        <v>HEINEKEN</v>
      </c>
      <c r="H822" s="21" t="str">
        <f>VLOOKUP($E822,[1]Productos!A:P,3,FALSE)</f>
        <v>BEBIDAS</v>
      </c>
      <c r="I822" s="21" t="str">
        <f>VLOOKUP($E822,[1]Productos!A:P,4,FALSE)</f>
        <v>CERVEZAS</v>
      </c>
      <c r="K822" s="1">
        <v>4000</v>
      </c>
      <c r="L822" s="1">
        <v>32000</v>
      </c>
      <c r="M822" s="21">
        <v>5</v>
      </c>
      <c r="N822" s="21" t="e">
        <f>VLOOKUP(M822,[1]!tbl_empleados[#Data],4,0)&amp;" "&amp;VLOOKUP(M822,[1]!tbl_empleados[#Data],5,0)</f>
        <v>#REF!</v>
      </c>
      <c r="O822">
        <f>YEAR(C822)</f>
        <v>2024</v>
      </c>
      <c r="P822" t="str">
        <f>TEXT((C822),"mmmm")</f>
        <v>mayo</v>
      </c>
    </row>
    <row r="823" spans="1:16" x14ac:dyDescent="0.3">
      <c r="A823" t="s">
        <v>392</v>
      </c>
      <c r="B823" s="21">
        <v>5</v>
      </c>
      <c r="C823" s="77">
        <v>45414</v>
      </c>
      <c r="D823" s="78">
        <v>0.8666666666666667</v>
      </c>
      <c r="E823" s="21">
        <v>44</v>
      </c>
      <c r="F823">
        <v>3</v>
      </c>
      <c r="G823" t="str">
        <f>VLOOKUP($E823,[1]Productos!A:P,2,FALSE)</f>
        <v>HEINEKEN</v>
      </c>
      <c r="H823" s="21" t="str">
        <f>VLOOKUP($E823,[1]Productos!A:P,3,FALSE)</f>
        <v>BEBIDAS</v>
      </c>
      <c r="I823" s="21" t="str">
        <f>VLOOKUP($E823,[1]Productos!A:P,4,FALSE)</f>
        <v>CERVEZAS</v>
      </c>
      <c r="K823" s="1">
        <v>4000</v>
      </c>
      <c r="L823" s="1">
        <v>12000</v>
      </c>
      <c r="M823" s="21">
        <v>5</v>
      </c>
      <c r="N823" s="21" t="e">
        <f>VLOOKUP(M823,[1]!tbl_empleados[#Data],4,0)&amp;" "&amp;VLOOKUP(M823,[1]!tbl_empleados[#Data],5,0)</f>
        <v>#REF!</v>
      </c>
      <c r="O823">
        <f t="shared" ref="O823:O837" si="84">YEAR(C823)</f>
        <v>2024</v>
      </c>
      <c r="P823" t="str">
        <f t="shared" ref="P823:P837" si="85">TEXT((C823),"mmmm")</f>
        <v>mayo</v>
      </c>
    </row>
    <row r="824" spans="1:16" x14ac:dyDescent="0.3">
      <c r="A824" t="s">
        <v>392</v>
      </c>
      <c r="B824" s="21">
        <v>5</v>
      </c>
      <c r="C824" s="77">
        <v>45414</v>
      </c>
      <c r="D824" s="78">
        <v>0.8666666666666667</v>
      </c>
      <c r="E824" s="21">
        <v>46</v>
      </c>
      <c r="F824">
        <v>3</v>
      </c>
      <c r="G824" t="str">
        <f>VLOOKUP($E824,[1]Productos!A:P,2,FALSE)</f>
        <v>BUDWEISER</v>
      </c>
      <c r="H824" s="21" t="str">
        <f>VLOOKUP($E824,[1]Productos!A:P,3,FALSE)</f>
        <v>BEBIDAS</v>
      </c>
      <c r="I824" s="21" t="str">
        <f>VLOOKUP($E824,[1]Productos!A:P,4,FALSE)</f>
        <v>CERVEZAS</v>
      </c>
      <c r="K824" s="1">
        <v>3000</v>
      </c>
      <c r="L824" s="1">
        <v>9000</v>
      </c>
      <c r="M824" s="21">
        <v>5</v>
      </c>
      <c r="N824" s="21" t="e">
        <f>VLOOKUP(M824,[1]!tbl_empleados[#Data],4,0)&amp;" "&amp;VLOOKUP(M824,[1]!tbl_empleados[#Data],5,0)</f>
        <v>#REF!</v>
      </c>
      <c r="O824">
        <f t="shared" si="84"/>
        <v>2024</v>
      </c>
      <c r="P824" t="str">
        <f t="shared" si="85"/>
        <v>mayo</v>
      </c>
    </row>
    <row r="825" spans="1:16" x14ac:dyDescent="0.3">
      <c r="A825" t="s">
        <v>392</v>
      </c>
      <c r="B825" s="21">
        <v>5</v>
      </c>
      <c r="C825" s="77">
        <v>45414</v>
      </c>
      <c r="D825" s="78">
        <v>0.8833333333333333</v>
      </c>
      <c r="E825" s="21">
        <v>50</v>
      </c>
      <c r="F825">
        <v>1</v>
      </c>
      <c r="G825" t="str">
        <f>VLOOKUP($E825,[1]Productos!A:P,2,FALSE)</f>
        <v>AGUARDIENTE SIN AZUCAR (LIMOSINA TAPA VERDE)</v>
      </c>
      <c r="H825" s="21" t="str">
        <f>VLOOKUP($E825,[1]Productos!A:P,3,FALSE)</f>
        <v>LICORES</v>
      </c>
      <c r="I825" s="21" t="str">
        <f>VLOOKUP($E825,[1]Productos!A:P,4,FALSE)</f>
        <v>AGUARDIENTE</v>
      </c>
      <c r="K825" s="1">
        <v>90000</v>
      </c>
      <c r="L825" s="1">
        <v>90000</v>
      </c>
      <c r="M825" s="21">
        <v>5</v>
      </c>
      <c r="N825" s="21" t="e">
        <f>VLOOKUP(M825,[1]!tbl_empleados[#Data],4,0)&amp;" "&amp;VLOOKUP(M825,[1]!tbl_empleados[#Data],5,0)</f>
        <v>#REF!</v>
      </c>
      <c r="O825">
        <f t="shared" si="84"/>
        <v>2024</v>
      </c>
      <c r="P825" t="str">
        <f t="shared" si="85"/>
        <v>mayo</v>
      </c>
    </row>
    <row r="826" spans="1:16" x14ac:dyDescent="0.3">
      <c r="A826" t="s">
        <v>392</v>
      </c>
      <c r="B826" s="21">
        <v>5</v>
      </c>
      <c r="C826" s="77">
        <v>45414</v>
      </c>
      <c r="D826" s="78">
        <v>0.89236111111111116</v>
      </c>
      <c r="E826" s="21">
        <v>44</v>
      </c>
      <c r="F826">
        <v>1</v>
      </c>
      <c r="G826" t="str">
        <f>VLOOKUP($E826,[1]Productos!A:P,2,FALSE)</f>
        <v>HEINEKEN</v>
      </c>
      <c r="H826" s="21" t="str">
        <f>VLOOKUP($E826,[1]Productos!A:P,3,FALSE)</f>
        <v>BEBIDAS</v>
      </c>
      <c r="I826" s="21" t="str">
        <f>VLOOKUP($E826,[1]Productos!A:P,4,FALSE)</f>
        <v>CERVEZAS</v>
      </c>
      <c r="K826" s="1">
        <v>4000</v>
      </c>
      <c r="L826" s="1">
        <v>4000</v>
      </c>
      <c r="M826" s="21">
        <v>5</v>
      </c>
      <c r="N826" s="21" t="e">
        <f>VLOOKUP(M826,[1]!tbl_empleados[#Data],4,0)&amp;" "&amp;VLOOKUP(M826,[1]!tbl_empleados[#Data],5,0)</f>
        <v>#REF!</v>
      </c>
      <c r="O826">
        <f t="shared" si="84"/>
        <v>2024</v>
      </c>
      <c r="P826" t="str">
        <f t="shared" si="85"/>
        <v>mayo</v>
      </c>
    </row>
    <row r="827" spans="1:16" x14ac:dyDescent="0.3">
      <c r="A827" t="s">
        <v>392</v>
      </c>
      <c r="B827" s="21">
        <v>5</v>
      </c>
      <c r="C827" s="77">
        <v>45414</v>
      </c>
      <c r="D827" s="78">
        <v>0.90694444444444444</v>
      </c>
      <c r="E827" s="21">
        <v>44</v>
      </c>
      <c r="F827">
        <v>1</v>
      </c>
      <c r="G827" t="str">
        <f>VLOOKUP($E827,[1]Productos!A:P,2,FALSE)</f>
        <v>HEINEKEN</v>
      </c>
      <c r="H827" s="21" t="str">
        <f>VLOOKUP($E827,[1]Productos!A:P,3,FALSE)</f>
        <v>BEBIDAS</v>
      </c>
      <c r="I827" s="21" t="str">
        <f>VLOOKUP($E827,[1]Productos!A:P,4,FALSE)</f>
        <v>CERVEZAS</v>
      </c>
      <c r="K827" s="1">
        <v>4000</v>
      </c>
      <c r="L827" s="1">
        <v>4000</v>
      </c>
      <c r="M827" s="21">
        <v>5</v>
      </c>
      <c r="N827" s="21" t="e">
        <f>VLOOKUP(M827,[1]!tbl_empleados[#Data],4,0)&amp;" "&amp;VLOOKUP(M827,[1]!tbl_empleados[#Data],5,0)</f>
        <v>#REF!</v>
      </c>
      <c r="O827">
        <f t="shared" si="84"/>
        <v>2024</v>
      </c>
      <c r="P827" t="str">
        <f t="shared" si="85"/>
        <v>mayo</v>
      </c>
    </row>
    <row r="828" spans="1:16" x14ac:dyDescent="0.3">
      <c r="A828" t="s">
        <v>392</v>
      </c>
      <c r="B828" s="21">
        <v>5</v>
      </c>
      <c r="C828" s="77">
        <v>45414</v>
      </c>
      <c r="D828" s="78">
        <v>0.91319444444444453</v>
      </c>
      <c r="E828" s="21">
        <v>29</v>
      </c>
      <c r="F828">
        <v>1</v>
      </c>
      <c r="G828" t="str">
        <f>VLOOKUP($E828,[1]Productos!A:P,2,FALSE)</f>
        <v>AGUA</v>
      </c>
      <c r="H828" s="21" t="str">
        <f>VLOOKUP($E828,[1]Productos!A:P,3,FALSE)</f>
        <v>BEBIDAS</v>
      </c>
      <c r="I828" s="21" t="str">
        <f>VLOOKUP($E828,[1]Productos!A:P,4,FALSE)</f>
        <v>OTROS</v>
      </c>
      <c r="K828" s="1">
        <v>2000</v>
      </c>
      <c r="L828" s="1">
        <v>2000</v>
      </c>
      <c r="M828" s="21">
        <v>5</v>
      </c>
      <c r="N828" s="21" t="e">
        <f>VLOOKUP(M828,[1]!tbl_empleados[#Data],4,0)&amp;" "&amp;VLOOKUP(M828,[1]!tbl_empleados[#Data],5,0)</f>
        <v>#REF!</v>
      </c>
      <c r="O828">
        <f t="shared" si="84"/>
        <v>2024</v>
      </c>
      <c r="P828" t="str">
        <f t="shared" si="85"/>
        <v>mayo</v>
      </c>
    </row>
    <row r="829" spans="1:16" x14ac:dyDescent="0.3">
      <c r="A829" t="s">
        <v>392</v>
      </c>
      <c r="B829" s="21">
        <v>5</v>
      </c>
      <c r="C829" s="77">
        <v>45414</v>
      </c>
      <c r="D829" s="78">
        <v>0.93125000000000002</v>
      </c>
      <c r="E829" s="21">
        <v>44</v>
      </c>
      <c r="F829">
        <v>1</v>
      </c>
      <c r="G829" t="str">
        <f>VLOOKUP($E829,[1]Productos!A:P,2,FALSE)</f>
        <v>HEINEKEN</v>
      </c>
      <c r="H829" s="21" t="str">
        <f>VLOOKUP($E829,[1]Productos!A:P,3,FALSE)</f>
        <v>BEBIDAS</v>
      </c>
      <c r="I829" s="21" t="str">
        <f>VLOOKUP($E829,[1]Productos!A:P,4,FALSE)</f>
        <v>CERVEZAS</v>
      </c>
      <c r="K829" s="1">
        <v>4000</v>
      </c>
      <c r="L829" s="1">
        <v>4000</v>
      </c>
      <c r="M829" s="21">
        <v>5</v>
      </c>
      <c r="N829" s="21" t="e">
        <f>VLOOKUP(M829,[1]!tbl_empleados[#Data],4,0)&amp;" "&amp;VLOOKUP(M829,[1]!tbl_empleados[#Data],5,0)</f>
        <v>#REF!</v>
      </c>
      <c r="O829">
        <f t="shared" si="84"/>
        <v>2024</v>
      </c>
      <c r="P829" t="str">
        <f t="shared" si="85"/>
        <v>mayo</v>
      </c>
    </row>
    <row r="830" spans="1:16" x14ac:dyDescent="0.3">
      <c r="A830" t="s">
        <v>392</v>
      </c>
      <c r="B830" s="21">
        <v>5</v>
      </c>
      <c r="C830" s="77">
        <v>45414</v>
      </c>
      <c r="D830" s="78">
        <v>0.93611111111111101</v>
      </c>
      <c r="E830" s="21">
        <v>44</v>
      </c>
      <c r="F830">
        <v>1</v>
      </c>
      <c r="G830" t="str">
        <f>VLOOKUP($E830,[1]Productos!A:P,2,FALSE)</f>
        <v>HEINEKEN</v>
      </c>
      <c r="H830" s="21" t="str">
        <f>VLOOKUP($E830,[1]Productos!A:P,3,FALSE)</f>
        <v>BEBIDAS</v>
      </c>
      <c r="I830" s="21" t="str">
        <f>VLOOKUP($E830,[1]Productos!A:P,4,FALSE)</f>
        <v>CERVEZAS</v>
      </c>
      <c r="K830" s="1">
        <v>4000</v>
      </c>
      <c r="L830" s="1">
        <v>4000</v>
      </c>
      <c r="M830" s="21">
        <v>5</v>
      </c>
      <c r="N830" s="21" t="e">
        <f>VLOOKUP(M830,[1]!tbl_empleados[#Data],4,0)&amp;" "&amp;VLOOKUP(M830,[1]!tbl_empleados[#Data],5,0)</f>
        <v>#REF!</v>
      </c>
      <c r="O830">
        <f t="shared" si="84"/>
        <v>2024</v>
      </c>
      <c r="P830" t="str">
        <f t="shared" si="85"/>
        <v>mayo</v>
      </c>
    </row>
    <row r="831" spans="1:16" x14ac:dyDescent="0.3">
      <c r="A831" t="s">
        <v>392</v>
      </c>
      <c r="B831" s="21">
        <v>5</v>
      </c>
      <c r="C831" s="77">
        <v>45414</v>
      </c>
      <c r="D831" s="78">
        <v>0.94513888888888886</v>
      </c>
      <c r="E831" s="21">
        <v>44</v>
      </c>
      <c r="F831">
        <v>1</v>
      </c>
      <c r="G831" t="str">
        <f>VLOOKUP($E831,[1]Productos!A:P,2,FALSE)</f>
        <v>HEINEKEN</v>
      </c>
      <c r="H831" s="21" t="str">
        <f>VLOOKUP($E831,[1]Productos!A:P,3,FALSE)</f>
        <v>BEBIDAS</v>
      </c>
      <c r="I831" s="21" t="str">
        <f>VLOOKUP($E831,[1]Productos!A:P,4,FALSE)</f>
        <v>CERVEZAS</v>
      </c>
      <c r="K831" s="1">
        <v>4000</v>
      </c>
      <c r="L831" s="1">
        <v>4000</v>
      </c>
      <c r="M831" s="21">
        <v>5</v>
      </c>
      <c r="N831" s="21" t="e">
        <f>VLOOKUP(M831,[1]!tbl_empleados[#Data],4,0)&amp;" "&amp;VLOOKUP(M831,[1]!tbl_empleados[#Data],5,0)</f>
        <v>#REF!</v>
      </c>
      <c r="O831">
        <f t="shared" si="84"/>
        <v>2024</v>
      </c>
      <c r="P831" t="str">
        <f t="shared" si="85"/>
        <v>mayo</v>
      </c>
    </row>
    <row r="832" spans="1:16" x14ac:dyDescent="0.3">
      <c r="A832" t="s">
        <v>392</v>
      </c>
      <c r="B832" s="21">
        <v>5</v>
      </c>
      <c r="C832" s="77">
        <v>45414</v>
      </c>
      <c r="D832" s="78">
        <v>0.95208333333333339</v>
      </c>
      <c r="E832" s="21">
        <v>29</v>
      </c>
      <c r="F832">
        <v>1</v>
      </c>
      <c r="G832" t="str">
        <f>VLOOKUP($E832,[1]Productos!A:P,2,FALSE)</f>
        <v>AGUA</v>
      </c>
      <c r="H832" s="21" t="str">
        <f>VLOOKUP($E832,[1]Productos!A:P,3,FALSE)</f>
        <v>BEBIDAS</v>
      </c>
      <c r="I832" s="21" t="str">
        <f>VLOOKUP($E832,[1]Productos!A:P,4,FALSE)</f>
        <v>OTROS</v>
      </c>
      <c r="K832" s="1">
        <v>2000</v>
      </c>
      <c r="L832" s="1">
        <v>2000</v>
      </c>
      <c r="M832" s="21">
        <v>5</v>
      </c>
      <c r="N832" s="21" t="e">
        <f>VLOOKUP(M832,[1]!tbl_empleados[#Data],4,0)&amp;" "&amp;VLOOKUP(M832,[1]!tbl_empleados[#Data],5,0)</f>
        <v>#REF!</v>
      </c>
      <c r="O832">
        <f t="shared" si="84"/>
        <v>2024</v>
      </c>
      <c r="P832" t="str">
        <f t="shared" si="85"/>
        <v>mayo</v>
      </c>
    </row>
    <row r="833" spans="1:16" x14ac:dyDescent="0.3">
      <c r="A833" t="s">
        <v>392</v>
      </c>
      <c r="B833" s="21">
        <v>5</v>
      </c>
      <c r="C833" s="77">
        <v>45414</v>
      </c>
      <c r="D833" s="78">
        <v>0.96666666666666667</v>
      </c>
      <c r="E833" s="21">
        <v>48</v>
      </c>
      <c r="F833">
        <v>1</v>
      </c>
      <c r="G833" t="str">
        <f>VLOOKUP($E833,[1]Productos!A:P,2,FALSE)</f>
        <v>AGUARDIENTE SIN AZUCAR (PANCHITA TAPA VERDE)</v>
      </c>
      <c r="H833" s="21" t="str">
        <f>VLOOKUP($E833,[1]Productos!A:P,3,FALSE)</f>
        <v>LICORES</v>
      </c>
      <c r="I833" s="21" t="str">
        <f>VLOOKUP($E833,[1]Productos!A:P,4,FALSE)</f>
        <v>AGUARDIENTE</v>
      </c>
      <c r="K833" s="1">
        <v>35000</v>
      </c>
      <c r="L833" s="1">
        <v>35000</v>
      </c>
      <c r="M833" s="21">
        <v>5</v>
      </c>
      <c r="N833" s="21" t="e">
        <f>VLOOKUP(M833,[1]!tbl_empleados[#Data],4,0)&amp;" "&amp;VLOOKUP(M833,[1]!tbl_empleados[#Data],5,0)</f>
        <v>#REF!</v>
      </c>
      <c r="O833">
        <f t="shared" si="84"/>
        <v>2024</v>
      </c>
      <c r="P833" t="str">
        <f t="shared" si="85"/>
        <v>mayo</v>
      </c>
    </row>
    <row r="834" spans="1:16" x14ac:dyDescent="0.3">
      <c r="A834" t="s">
        <v>392</v>
      </c>
      <c r="B834" s="21">
        <v>5</v>
      </c>
      <c r="C834" s="77">
        <v>45414</v>
      </c>
      <c r="D834" s="78">
        <v>0.98819444444444438</v>
      </c>
      <c r="E834" s="21">
        <v>48</v>
      </c>
      <c r="F834">
        <v>1</v>
      </c>
      <c r="G834" t="str">
        <f>VLOOKUP($E834,[1]Productos!A:P,2,FALSE)</f>
        <v>AGUARDIENTE SIN AZUCAR (PANCHITA TAPA VERDE)</v>
      </c>
      <c r="H834" s="21" t="str">
        <f>VLOOKUP($E834,[1]Productos!A:P,3,FALSE)</f>
        <v>LICORES</v>
      </c>
      <c r="I834" s="21" t="str">
        <f>VLOOKUP($E834,[1]Productos!A:P,4,FALSE)</f>
        <v>AGUARDIENTE</v>
      </c>
      <c r="K834" s="1">
        <v>35000</v>
      </c>
      <c r="L834" s="1">
        <v>35000</v>
      </c>
      <c r="M834" s="21">
        <v>5</v>
      </c>
      <c r="N834" s="21" t="e">
        <f>VLOOKUP(M834,[1]!tbl_empleados[#Data],4,0)&amp;" "&amp;VLOOKUP(M834,[1]!tbl_empleados[#Data],5,0)</f>
        <v>#REF!</v>
      </c>
      <c r="O834">
        <f t="shared" si="84"/>
        <v>2024</v>
      </c>
      <c r="P834" t="str">
        <f t="shared" si="85"/>
        <v>mayo</v>
      </c>
    </row>
    <row r="835" spans="1:16" x14ac:dyDescent="0.3">
      <c r="A835" t="s">
        <v>393</v>
      </c>
      <c r="B835" s="21">
        <v>17</v>
      </c>
      <c r="C835" s="77">
        <v>45415</v>
      </c>
      <c r="D835" s="78">
        <v>2.7777777777777779E-3</v>
      </c>
      <c r="E835" s="21">
        <v>38</v>
      </c>
      <c r="F835">
        <v>4</v>
      </c>
      <c r="G835" t="str">
        <f>VLOOKUP($E835,[1]Productos!A:P,2,FALSE)</f>
        <v>COSTEÑITA</v>
      </c>
      <c r="H835" s="21" t="str">
        <f>VLOOKUP($E835,[1]Productos!A:P,3,FALSE)</f>
        <v>BEBIDAS</v>
      </c>
      <c r="I835" s="21" t="str">
        <f>VLOOKUP($E835,[1]Productos!A:P,4,FALSE)</f>
        <v>CERVEZAS</v>
      </c>
      <c r="K835" s="1">
        <v>3000</v>
      </c>
      <c r="L835" s="1">
        <v>12000</v>
      </c>
      <c r="M835" s="21">
        <v>5</v>
      </c>
      <c r="N835" s="21" t="e">
        <f>VLOOKUP(M835,[1]!tbl_empleados[#Data],4,0)&amp;" "&amp;VLOOKUP(M835,[1]!tbl_empleados[#Data],5,0)</f>
        <v>#REF!</v>
      </c>
      <c r="O835">
        <f t="shared" si="84"/>
        <v>2024</v>
      </c>
      <c r="P835" t="str">
        <f t="shared" si="85"/>
        <v>mayo</v>
      </c>
    </row>
    <row r="836" spans="1:16" x14ac:dyDescent="0.3">
      <c r="A836" t="s">
        <v>393</v>
      </c>
      <c r="B836" s="21">
        <v>17</v>
      </c>
      <c r="C836" s="77">
        <v>45415</v>
      </c>
      <c r="D836" s="78">
        <v>1.0416666666666666E-2</v>
      </c>
      <c r="E836" s="21">
        <v>38</v>
      </c>
      <c r="F836">
        <v>1</v>
      </c>
      <c r="G836" t="str">
        <f>VLOOKUP($E836,[1]Productos!A:P,2,FALSE)</f>
        <v>COSTEÑITA</v>
      </c>
      <c r="H836" s="21" t="str">
        <f>VLOOKUP($E836,[1]Productos!A:P,3,FALSE)</f>
        <v>BEBIDAS</v>
      </c>
      <c r="I836" s="21" t="str">
        <f>VLOOKUP($E836,[1]Productos!A:P,4,FALSE)</f>
        <v>CERVEZAS</v>
      </c>
      <c r="K836" s="1">
        <v>3000</v>
      </c>
      <c r="L836" s="1">
        <v>3000</v>
      </c>
      <c r="M836" s="21">
        <v>5</v>
      </c>
      <c r="N836" s="21" t="e">
        <f>VLOOKUP(M836,[1]!tbl_empleados[#Data],4,0)&amp;" "&amp;VLOOKUP(M836,[1]!tbl_empleados[#Data],5,0)</f>
        <v>#REF!</v>
      </c>
      <c r="O836">
        <f t="shared" si="84"/>
        <v>2024</v>
      </c>
      <c r="P836" t="str">
        <f t="shared" si="85"/>
        <v>mayo</v>
      </c>
    </row>
    <row r="837" spans="1:16" x14ac:dyDescent="0.3">
      <c r="A837" t="s">
        <v>394</v>
      </c>
      <c r="B837" s="21">
        <v>18</v>
      </c>
      <c r="C837" s="77">
        <v>45415</v>
      </c>
      <c r="D837" s="78">
        <v>2.4999999999999998E-2</v>
      </c>
      <c r="E837" s="21">
        <v>38</v>
      </c>
      <c r="F837">
        <v>4</v>
      </c>
      <c r="G837" t="str">
        <f>VLOOKUP($E837,[1]Productos!A:P,2,FALSE)</f>
        <v>COSTEÑITA</v>
      </c>
      <c r="H837" s="21" t="str">
        <f>VLOOKUP($E837,[1]Productos!A:P,3,FALSE)</f>
        <v>BEBIDAS</v>
      </c>
      <c r="I837" s="21" t="str">
        <f>VLOOKUP($E837,[1]Productos!A:P,4,FALSE)</f>
        <v>CERVEZAS</v>
      </c>
      <c r="K837" s="1">
        <v>3000</v>
      </c>
      <c r="L837" s="1">
        <v>12000</v>
      </c>
      <c r="M837" s="21">
        <v>5</v>
      </c>
      <c r="N837" s="21" t="e">
        <f>VLOOKUP(M837,[1]!tbl_empleados[#Data],4,0)&amp;" "&amp;VLOOKUP(M837,[1]!tbl_empleados[#Data],5,0)</f>
        <v>#REF!</v>
      </c>
      <c r="O837">
        <f t="shared" si="84"/>
        <v>2024</v>
      </c>
      <c r="P837" t="str">
        <f t="shared" si="85"/>
        <v>mayo</v>
      </c>
    </row>
    <row r="838" spans="1:16" x14ac:dyDescent="0.3">
      <c r="A838" t="s">
        <v>395</v>
      </c>
      <c r="B838" s="21">
        <v>18</v>
      </c>
      <c r="C838" s="77">
        <v>45415</v>
      </c>
      <c r="D838" s="78">
        <v>2.7777777777777776E-2</v>
      </c>
      <c r="E838" s="21">
        <v>38</v>
      </c>
      <c r="F838">
        <v>4</v>
      </c>
      <c r="G838" t="str">
        <f>VLOOKUP($E838,[1]Productos!A:P,2,FALSE)</f>
        <v>COSTEÑITA</v>
      </c>
      <c r="H838" s="21" t="str">
        <f>VLOOKUP($E838,[1]Productos!A:P,3,FALSE)</f>
        <v>BEBIDAS</v>
      </c>
      <c r="I838" s="21" t="str">
        <f>VLOOKUP($E838,[1]Productos!A:P,4,FALSE)</f>
        <v>CERVEZAS</v>
      </c>
      <c r="K838" s="1">
        <v>3000</v>
      </c>
      <c r="L838" s="1">
        <v>12000</v>
      </c>
      <c r="M838" s="21">
        <v>5</v>
      </c>
      <c r="N838" s="21" t="e">
        <f>VLOOKUP(M838,[1]!tbl_empleados[#Data],4,0)&amp;" "&amp;VLOOKUP(M838,[1]!tbl_empleados[#Data],5,0)</f>
        <v>#REF!</v>
      </c>
      <c r="O838">
        <f>YEAR(C838)</f>
        <v>2024</v>
      </c>
      <c r="P838" t="str">
        <f>TEXT((C838),"mmmm")</f>
        <v>mayo</v>
      </c>
    </row>
    <row r="839" spans="1:16" x14ac:dyDescent="0.3">
      <c r="A839" t="s">
        <v>396</v>
      </c>
      <c r="B839" s="21">
        <v>17</v>
      </c>
      <c r="C839" s="77">
        <v>45415</v>
      </c>
      <c r="D839" s="78">
        <v>0.82986111111111116</v>
      </c>
      <c r="E839" s="21">
        <v>40</v>
      </c>
      <c r="F839">
        <v>1</v>
      </c>
      <c r="G839" t="str">
        <f>VLOOKUP($E839,[1]Productos!A:P,2,FALSE)</f>
        <v>AGUILA NEGRA</v>
      </c>
      <c r="H839" s="21" t="str">
        <f>VLOOKUP($E839,[1]Productos!A:P,3,FALSE)</f>
        <v>BEBIDAS</v>
      </c>
      <c r="I839" s="21" t="str">
        <f>VLOOKUP($E839,[1]Productos!A:P,4,FALSE)</f>
        <v>CERVEZAS</v>
      </c>
      <c r="K839" s="1">
        <v>3500</v>
      </c>
      <c r="L839" s="1">
        <v>3500</v>
      </c>
      <c r="M839" s="21">
        <v>5</v>
      </c>
      <c r="N839" s="21" t="e">
        <f>VLOOKUP(M839,[1]!tbl_empleados[#Data],4,0)&amp;" "&amp;VLOOKUP(M839,[1]!tbl_empleados[#Data],5,0)</f>
        <v>#REF!</v>
      </c>
      <c r="O839">
        <f t="shared" ref="O839:O850" si="86">YEAR(C839)</f>
        <v>2024</v>
      </c>
      <c r="P839" t="str">
        <f t="shared" ref="P839:P850" si="87">TEXT((C839),"mmmm")</f>
        <v>mayo</v>
      </c>
    </row>
    <row r="840" spans="1:16" x14ac:dyDescent="0.3">
      <c r="A840" t="s">
        <v>396</v>
      </c>
      <c r="B840" s="21">
        <v>17</v>
      </c>
      <c r="C840" s="77">
        <v>45415</v>
      </c>
      <c r="D840" s="78">
        <v>0.82986111111111116</v>
      </c>
      <c r="E840" s="21">
        <v>47</v>
      </c>
      <c r="F840">
        <v>1</v>
      </c>
      <c r="G840" t="str">
        <f>VLOOKUP($E840,[1]Productos!A:P,2,FALSE)</f>
        <v>MICHELADA</v>
      </c>
      <c r="H840" s="21" t="str">
        <f>VLOOKUP($E840,[1]Productos!A:P,3,FALSE)</f>
        <v>BEBIDAS</v>
      </c>
      <c r="I840" s="21" t="str">
        <f>VLOOKUP($E840,[1]Productos!A:P,4,FALSE)</f>
        <v>CERVEZAS</v>
      </c>
      <c r="K840" s="1">
        <v>2000</v>
      </c>
      <c r="L840" s="1">
        <v>2000</v>
      </c>
      <c r="M840" s="21">
        <v>5</v>
      </c>
      <c r="N840" s="21" t="e">
        <f>VLOOKUP(M840,[1]!tbl_empleados[#Data],4,0)&amp;" "&amp;VLOOKUP(M840,[1]!tbl_empleados[#Data],5,0)</f>
        <v>#REF!</v>
      </c>
      <c r="O840">
        <f t="shared" si="86"/>
        <v>2024</v>
      </c>
      <c r="P840" t="str">
        <f t="shared" si="87"/>
        <v>mayo</v>
      </c>
    </row>
    <row r="841" spans="1:16" x14ac:dyDescent="0.3">
      <c r="A841" t="s">
        <v>397</v>
      </c>
      <c r="B841" s="21">
        <v>6</v>
      </c>
      <c r="C841" s="77">
        <v>45415</v>
      </c>
      <c r="D841" s="78">
        <v>0.76458333333333339</v>
      </c>
      <c r="E841" s="21">
        <v>38</v>
      </c>
      <c r="F841">
        <v>2</v>
      </c>
      <c r="G841" t="str">
        <f>VLOOKUP($E841,[1]Productos!A:P,2,FALSE)</f>
        <v>COSTEÑITA</v>
      </c>
      <c r="H841" s="21" t="str">
        <f>VLOOKUP($E841,[1]Productos!A:P,3,FALSE)</f>
        <v>BEBIDAS</v>
      </c>
      <c r="I841" s="21" t="str">
        <f>VLOOKUP($E841,[1]Productos!A:P,4,FALSE)</f>
        <v>CERVEZAS</v>
      </c>
      <c r="K841" s="1">
        <v>3000</v>
      </c>
      <c r="L841" s="1">
        <v>6000</v>
      </c>
      <c r="M841" s="21">
        <v>5</v>
      </c>
      <c r="N841" s="21" t="e">
        <f>VLOOKUP(M841,[1]!tbl_empleados[#Data],4,0)&amp;" "&amp;VLOOKUP(M841,[1]!tbl_empleados[#Data],5,0)</f>
        <v>#REF!</v>
      </c>
      <c r="O841">
        <f t="shared" si="86"/>
        <v>2024</v>
      </c>
      <c r="P841" t="str">
        <f t="shared" si="87"/>
        <v>mayo</v>
      </c>
    </row>
    <row r="842" spans="1:16" x14ac:dyDescent="0.3">
      <c r="A842" t="s">
        <v>397</v>
      </c>
      <c r="B842" s="21">
        <v>6</v>
      </c>
      <c r="C842" s="77">
        <v>45415</v>
      </c>
      <c r="D842" s="78">
        <v>0.76944444444444438</v>
      </c>
      <c r="E842" s="21">
        <v>38</v>
      </c>
      <c r="F842">
        <v>2</v>
      </c>
      <c r="G842" t="str">
        <f>VLOOKUP($E842,[1]Productos!A:P,2,FALSE)</f>
        <v>COSTEÑITA</v>
      </c>
      <c r="H842" s="21" t="str">
        <f>VLOOKUP($E842,[1]Productos!A:P,3,FALSE)</f>
        <v>BEBIDAS</v>
      </c>
      <c r="I842" s="21" t="str">
        <f>VLOOKUP($E842,[1]Productos!A:P,4,FALSE)</f>
        <v>CERVEZAS</v>
      </c>
      <c r="K842" s="1">
        <v>3000</v>
      </c>
      <c r="L842" s="1">
        <v>6000</v>
      </c>
      <c r="M842" s="21">
        <v>5</v>
      </c>
      <c r="N842" s="21" t="e">
        <f>VLOOKUP(M842,[1]!tbl_empleados[#Data],4,0)&amp;" "&amp;VLOOKUP(M842,[1]!tbl_empleados[#Data],5,0)</f>
        <v>#REF!</v>
      </c>
      <c r="O842">
        <f t="shared" si="86"/>
        <v>2024</v>
      </c>
      <c r="P842" t="str">
        <f t="shared" si="87"/>
        <v>mayo</v>
      </c>
    </row>
    <row r="843" spans="1:16" x14ac:dyDescent="0.3">
      <c r="A843" t="s">
        <v>397</v>
      </c>
      <c r="B843" s="21">
        <v>6</v>
      </c>
      <c r="C843" s="77">
        <v>45415</v>
      </c>
      <c r="D843" s="78">
        <v>0.77986111111111101</v>
      </c>
      <c r="E843" s="21">
        <v>38</v>
      </c>
      <c r="F843">
        <v>2</v>
      </c>
      <c r="G843" t="str">
        <f>VLOOKUP($E843,[1]Productos!A:P,2,FALSE)</f>
        <v>COSTEÑITA</v>
      </c>
      <c r="H843" s="21" t="str">
        <f>VLOOKUP($E843,[1]Productos!A:P,3,FALSE)</f>
        <v>BEBIDAS</v>
      </c>
      <c r="I843" s="21" t="str">
        <f>VLOOKUP($E843,[1]Productos!A:P,4,FALSE)</f>
        <v>CERVEZAS</v>
      </c>
      <c r="K843" s="1">
        <v>3000</v>
      </c>
      <c r="L843" s="1">
        <v>6000</v>
      </c>
      <c r="M843" s="21">
        <v>5</v>
      </c>
      <c r="N843" s="21" t="e">
        <f>VLOOKUP(M843,[1]!tbl_empleados[#Data],4,0)&amp;" "&amp;VLOOKUP(M843,[1]!tbl_empleados[#Data],5,0)</f>
        <v>#REF!</v>
      </c>
      <c r="O843">
        <f t="shared" si="86"/>
        <v>2024</v>
      </c>
      <c r="P843" t="str">
        <f t="shared" si="87"/>
        <v>mayo</v>
      </c>
    </row>
    <row r="844" spans="1:16" x14ac:dyDescent="0.3">
      <c r="A844" t="s">
        <v>397</v>
      </c>
      <c r="B844" s="21">
        <v>6</v>
      </c>
      <c r="C844" s="77">
        <v>45415</v>
      </c>
      <c r="D844" s="78">
        <v>0.78194444444444444</v>
      </c>
      <c r="E844" s="21">
        <v>38</v>
      </c>
      <c r="F844">
        <v>1</v>
      </c>
      <c r="G844" t="str">
        <f>VLOOKUP($E844,[1]Productos!A:P,2,FALSE)</f>
        <v>COSTEÑITA</v>
      </c>
      <c r="H844" s="21" t="str">
        <f>VLOOKUP($E844,[1]Productos!A:P,3,FALSE)</f>
        <v>BEBIDAS</v>
      </c>
      <c r="I844" s="21" t="str">
        <f>VLOOKUP($E844,[1]Productos!A:P,4,FALSE)</f>
        <v>CERVEZAS</v>
      </c>
      <c r="K844" s="1">
        <v>3000</v>
      </c>
      <c r="L844" s="1">
        <v>3000</v>
      </c>
      <c r="M844" s="21">
        <v>5</v>
      </c>
      <c r="N844" s="21" t="e">
        <f>VLOOKUP(M844,[1]!tbl_empleados[#Data],4,0)&amp;" "&amp;VLOOKUP(M844,[1]!tbl_empleados[#Data],5,0)</f>
        <v>#REF!</v>
      </c>
      <c r="O844">
        <f t="shared" si="86"/>
        <v>2024</v>
      </c>
      <c r="P844" t="str">
        <f t="shared" si="87"/>
        <v>mayo</v>
      </c>
    </row>
    <row r="845" spans="1:16" x14ac:dyDescent="0.3">
      <c r="A845" t="s">
        <v>397</v>
      </c>
      <c r="B845" s="21">
        <v>6</v>
      </c>
      <c r="C845" s="77">
        <v>45415</v>
      </c>
      <c r="D845" s="78">
        <v>0.78541666666666676</v>
      </c>
      <c r="E845" s="21">
        <v>38</v>
      </c>
      <c r="F845">
        <v>1</v>
      </c>
      <c r="G845" t="str">
        <f>VLOOKUP($E845,[1]Productos!A:P,2,FALSE)</f>
        <v>COSTEÑITA</v>
      </c>
      <c r="H845" s="21" t="str">
        <f>VLOOKUP($E845,[1]Productos!A:P,3,FALSE)</f>
        <v>BEBIDAS</v>
      </c>
      <c r="I845" s="21" t="str">
        <f>VLOOKUP($E845,[1]Productos!A:P,4,FALSE)</f>
        <v>CERVEZAS</v>
      </c>
      <c r="K845" s="1">
        <v>3000</v>
      </c>
      <c r="L845" s="1">
        <v>3000</v>
      </c>
      <c r="M845" s="21">
        <v>5</v>
      </c>
      <c r="N845" s="21" t="e">
        <f>VLOOKUP(M845,[1]!tbl_empleados[#Data],4,0)&amp;" "&amp;VLOOKUP(M845,[1]!tbl_empleados[#Data],5,0)</f>
        <v>#REF!</v>
      </c>
      <c r="O845">
        <f t="shared" si="86"/>
        <v>2024</v>
      </c>
      <c r="P845" t="str">
        <f t="shared" si="87"/>
        <v>mayo</v>
      </c>
    </row>
    <row r="846" spans="1:16" x14ac:dyDescent="0.3">
      <c r="A846" t="s">
        <v>397</v>
      </c>
      <c r="B846" s="21">
        <v>6</v>
      </c>
      <c r="C846" s="77">
        <v>45415</v>
      </c>
      <c r="D846" s="78">
        <v>0.79305555555555562</v>
      </c>
      <c r="E846" s="21">
        <v>38</v>
      </c>
      <c r="F846">
        <v>3</v>
      </c>
      <c r="G846" t="str">
        <f>VLOOKUP($E846,[1]Productos!A:P,2,FALSE)</f>
        <v>COSTEÑITA</v>
      </c>
      <c r="H846" s="21" t="str">
        <f>VLOOKUP($E846,[1]Productos!A:P,3,FALSE)</f>
        <v>BEBIDAS</v>
      </c>
      <c r="I846" s="21" t="str">
        <f>VLOOKUP($E846,[1]Productos!A:P,4,FALSE)</f>
        <v>CERVEZAS</v>
      </c>
      <c r="K846" s="1">
        <v>3000</v>
      </c>
      <c r="L846" s="1">
        <v>9000</v>
      </c>
      <c r="M846" s="21">
        <v>5</v>
      </c>
      <c r="N846" s="21" t="e">
        <f>VLOOKUP(M846,[1]!tbl_empleados[#Data],4,0)&amp;" "&amp;VLOOKUP(M846,[1]!tbl_empleados[#Data],5,0)</f>
        <v>#REF!</v>
      </c>
      <c r="O846">
        <f t="shared" si="86"/>
        <v>2024</v>
      </c>
      <c r="P846" t="str">
        <f t="shared" si="87"/>
        <v>mayo</v>
      </c>
    </row>
    <row r="847" spans="1:16" x14ac:dyDescent="0.3">
      <c r="A847" t="s">
        <v>397</v>
      </c>
      <c r="B847" s="21">
        <v>6</v>
      </c>
      <c r="C847" s="77">
        <v>45415</v>
      </c>
      <c r="D847" s="78">
        <v>0.80694444444444446</v>
      </c>
      <c r="E847" s="21">
        <v>38</v>
      </c>
      <c r="F847">
        <v>3</v>
      </c>
      <c r="G847" t="str">
        <f>VLOOKUP($E847,[1]Productos!A:P,2,FALSE)</f>
        <v>COSTEÑITA</v>
      </c>
      <c r="H847" s="21" t="str">
        <f>VLOOKUP($E847,[1]Productos!A:P,3,FALSE)</f>
        <v>BEBIDAS</v>
      </c>
      <c r="I847" s="21" t="str">
        <f>VLOOKUP($E847,[1]Productos!A:P,4,FALSE)</f>
        <v>CERVEZAS</v>
      </c>
      <c r="K847" s="1">
        <v>3000</v>
      </c>
      <c r="L847" s="1">
        <v>9000</v>
      </c>
      <c r="M847" s="21">
        <v>5</v>
      </c>
      <c r="N847" s="21" t="e">
        <f>VLOOKUP(M847,[1]!tbl_empleados[#Data],4,0)&amp;" "&amp;VLOOKUP(M847,[1]!tbl_empleados[#Data],5,0)</f>
        <v>#REF!</v>
      </c>
      <c r="O847">
        <f t="shared" si="86"/>
        <v>2024</v>
      </c>
      <c r="P847" t="str">
        <f t="shared" si="87"/>
        <v>mayo</v>
      </c>
    </row>
    <row r="848" spans="1:16" x14ac:dyDescent="0.3">
      <c r="A848" t="s">
        <v>397</v>
      </c>
      <c r="B848" s="21">
        <v>6</v>
      </c>
      <c r="C848" s="77">
        <v>45415</v>
      </c>
      <c r="D848" s="78">
        <v>0.81805555555555554</v>
      </c>
      <c r="E848" s="21">
        <v>38</v>
      </c>
      <c r="F848">
        <v>3</v>
      </c>
      <c r="G848" t="str">
        <f>VLOOKUP($E848,[1]Productos!A:P,2,FALSE)</f>
        <v>COSTEÑITA</v>
      </c>
      <c r="H848" s="21" t="str">
        <f>VLOOKUP($E848,[1]Productos!A:P,3,FALSE)</f>
        <v>BEBIDAS</v>
      </c>
      <c r="I848" s="21" t="str">
        <f>VLOOKUP($E848,[1]Productos!A:P,4,FALSE)</f>
        <v>CERVEZAS</v>
      </c>
      <c r="K848" s="1">
        <v>3000</v>
      </c>
      <c r="L848" s="1">
        <v>9000</v>
      </c>
      <c r="M848" s="21">
        <v>5</v>
      </c>
      <c r="N848" s="21" t="e">
        <f>VLOOKUP(M848,[1]!tbl_empleados[#Data],4,0)&amp;" "&amp;VLOOKUP(M848,[1]!tbl_empleados[#Data],5,0)</f>
        <v>#REF!</v>
      </c>
      <c r="O848">
        <f t="shared" si="86"/>
        <v>2024</v>
      </c>
      <c r="P848" t="str">
        <f t="shared" si="87"/>
        <v>mayo</v>
      </c>
    </row>
    <row r="849" spans="1:16" x14ac:dyDescent="0.3">
      <c r="A849" t="s">
        <v>397</v>
      </c>
      <c r="B849" s="21">
        <v>6</v>
      </c>
      <c r="C849" s="77">
        <v>45415</v>
      </c>
      <c r="D849" s="78">
        <v>0.82916666666666661</v>
      </c>
      <c r="E849" s="21">
        <v>38</v>
      </c>
      <c r="F849">
        <v>3</v>
      </c>
      <c r="G849" t="str">
        <f>VLOOKUP($E849,[1]Productos!A:P,2,FALSE)</f>
        <v>COSTEÑITA</v>
      </c>
      <c r="H849" s="21" t="str">
        <f>VLOOKUP($E849,[1]Productos!A:P,3,FALSE)</f>
        <v>BEBIDAS</v>
      </c>
      <c r="I849" s="21" t="str">
        <f>VLOOKUP($E849,[1]Productos!A:P,4,FALSE)</f>
        <v>CERVEZAS</v>
      </c>
      <c r="K849" s="1">
        <v>3000</v>
      </c>
      <c r="L849" s="1">
        <v>9000</v>
      </c>
      <c r="M849" s="21">
        <v>5</v>
      </c>
      <c r="N849" s="21" t="e">
        <f>VLOOKUP(M849,[1]!tbl_empleados[#Data],4,0)&amp;" "&amp;VLOOKUP(M849,[1]!tbl_empleados[#Data],5,0)</f>
        <v>#REF!</v>
      </c>
      <c r="O849">
        <f t="shared" si="86"/>
        <v>2024</v>
      </c>
      <c r="P849" t="str">
        <f t="shared" si="87"/>
        <v>mayo</v>
      </c>
    </row>
    <row r="850" spans="1:16" x14ac:dyDescent="0.3">
      <c r="A850" t="s">
        <v>397</v>
      </c>
      <c r="B850" s="21">
        <v>6</v>
      </c>
      <c r="C850" s="77">
        <v>45415</v>
      </c>
      <c r="D850" s="78">
        <v>0.84583333333333333</v>
      </c>
      <c r="E850" s="21">
        <v>38</v>
      </c>
      <c r="F850">
        <v>3</v>
      </c>
      <c r="G850" t="str">
        <f>VLOOKUP($E850,[1]Productos!A:P,2,FALSE)</f>
        <v>COSTEÑITA</v>
      </c>
      <c r="H850" s="21" t="str">
        <f>VLOOKUP($E850,[1]Productos!A:P,3,FALSE)</f>
        <v>BEBIDAS</v>
      </c>
      <c r="I850" s="21" t="str">
        <f>VLOOKUP($E850,[1]Productos!A:P,4,FALSE)</f>
        <v>CERVEZAS</v>
      </c>
      <c r="K850" s="1">
        <v>3000</v>
      </c>
      <c r="L850" s="1">
        <v>9000</v>
      </c>
      <c r="M850" s="21">
        <v>5</v>
      </c>
      <c r="N850" s="21" t="e">
        <f>VLOOKUP(M850,[1]!tbl_empleados[#Data],4,0)&amp;" "&amp;VLOOKUP(M850,[1]!tbl_empleados[#Data],5,0)</f>
        <v>#REF!</v>
      </c>
      <c r="O850">
        <f t="shared" si="86"/>
        <v>2024</v>
      </c>
      <c r="P850" t="str">
        <f t="shared" si="87"/>
        <v>mayo</v>
      </c>
    </row>
    <row r="851" spans="1:16" x14ac:dyDescent="0.3">
      <c r="A851" t="s">
        <v>398</v>
      </c>
      <c r="B851" s="21">
        <v>9</v>
      </c>
      <c r="C851" s="77">
        <v>45415</v>
      </c>
      <c r="D851" s="78">
        <v>0.88124999999999998</v>
      </c>
      <c r="E851" s="21">
        <v>4</v>
      </c>
      <c r="F851">
        <v>3</v>
      </c>
      <c r="G851" t="str">
        <f>VLOOKUP($E851,[1]Productos!A:P,2,FALSE)</f>
        <v>MARGARITA MARACUYA</v>
      </c>
      <c r="H851" s="21" t="str">
        <f>VLOOKUP($E851,[1]Productos!A:P,3,FALSE)</f>
        <v>BEBIDAS</v>
      </c>
      <c r="I851" s="21" t="str">
        <f>VLOOKUP($E851,[1]Productos!A:P,4,FALSE)</f>
        <v>CÓCTELES</v>
      </c>
      <c r="K851" s="1">
        <v>16000</v>
      </c>
      <c r="L851" s="1">
        <v>48000</v>
      </c>
      <c r="M851" s="21">
        <v>5</v>
      </c>
      <c r="N851" s="21" t="e">
        <f>VLOOKUP(M851,[1]!tbl_empleados[#Data],4,0)&amp;" "&amp;VLOOKUP(M851,[1]!tbl_empleados[#Data],5,0)</f>
        <v>#REF!</v>
      </c>
      <c r="O851">
        <f>YEAR(C851)</f>
        <v>2024</v>
      </c>
      <c r="P851" t="str">
        <f>TEXT((C851),"mmmm")</f>
        <v>mayo</v>
      </c>
    </row>
    <row r="852" spans="1:16" x14ac:dyDescent="0.3">
      <c r="A852" t="s">
        <v>399</v>
      </c>
      <c r="B852" s="21">
        <v>19</v>
      </c>
      <c r="C852" s="77">
        <v>45415</v>
      </c>
      <c r="D852" s="78">
        <v>0.9277777777777777</v>
      </c>
      <c r="E852" s="21">
        <v>44</v>
      </c>
      <c r="F852">
        <v>2</v>
      </c>
      <c r="G852" t="str">
        <f>VLOOKUP($E852,[1]Productos!A:P,2,FALSE)</f>
        <v>HEINEKEN</v>
      </c>
      <c r="H852" s="21" t="str">
        <f>VLOOKUP($E852,[1]Productos!A:P,3,FALSE)</f>
        <v>BEBIDAS</v>
      </c>
      <c r="I852" s="21" t="str">
        <f>VLOOKUP($E852,[1]Productos!A:P,4,FALSE)</f>
        <v>CERVEZAS</v>
      </c>
      <c r="K852" s="1">
        <v>4000</v>
      </c>
      <c r="L852" s="1">
        <v>8000</v>
      </c>
      <c r="M852" s="21">
        <v>5</v>
      </c>
      <c r="N852" s="21" t="e">
        <f>VLOOKUP(M852,[1]!tbl_empleados[#Data],4,0)&amp;" "&amp;VLOOKUP(M852,[1]!tbl_empleados[#Data],5,0)</f>
        <v>#REF!</v>
      </c>
      <c r="O852">
        <f>YEAR(C852)</f>
        <v>2024</v>
      </c>
      <c r="P852" t="str">
        <f>TEXT((C852),"mmmm")</f>
        <v>mayo</v>
      </c>
    </row>
    <row r="853" spans="1:16" x14ac:dyDescent="0.3">
      <c r="A853" t="s">
        <v>400</v>
      </c>
      <c r="B853" s="21">
        <v>5</v>
      </c>
      <c r="C853" s="77">
        <v>45415</v>
      </c>
      <c r="D853" s="78">
        <v>0.78194444444444444</v>
      </c>
      <c r="E853" s="21">
        <v>29</v>
      </c>
      <c r="F853">
        <v>1</v>
      </c>
      <c r="G853" t="str">
        <f>VLOOKUP($E853,[1]Productos!A:P,2,FALSE)</f>
        <v>AGUA</v>
      </c>
      <c r="H853" s="21" t="str">
        <f>VLOOKUP($E853,[1]Productos!A:P,3,FALSE)</f>
        <v>BEBIDAS</v>
      </c>
      <c r="I853" s="21" t="str">
        <f>VLOOKUP($E853,[1]Productos!A:P,4,FALSE)</f>
        <v>OTROS</v>
      </c>
      <c r="K853" s="1">
        <v>2000</v>
      </c>
      <c r="L853" s="1">
        <v>2000</v>
      </c>
      <c r="M853" s="21">
        <v>5</v>
      </c>
      <c r="N853" s="21" t="e">
        <f>VLOOKUP(M853,[1]!tbl_empleados[#Data],4,0)&amp;" "&amp;VLOOKUP(M853,[1]!tbl_empleados[#Data],5,0)</f>
        <v>#REF!</v>
      </c>
      <c r="O853">
        <f t="shared" ref="O853:O861" si="88">YEAR(C853)</f>
        <v>2024</v>
      </c>
      <c r="P853" t="str">
        <f t="shared" ref="P853:P861" si="89">TEXT((C853),"mmmm")</f>
        <v>mayo</v>
      </c>
    </row>
    <row r="854" spans="1:16" x14ac:dyDescent="0.3">
      <c r="A854" t="s">
        <v>400</v>
      </c>
      <c r="B854" s="21">
        <v>5</v>
      </c>
      <c r="C854" s="77">
        <v>45415</v>
      </c>
      <c r="D854" s="78">
        <v>0.78194444444444444</v>
      </c>
      <c r="E854" s="21">
        <v>20</v>
      </c>
      <c r="F854">
        <v>1</v>
      </c>
      <c r="G854" t="str">
        <f>VLOOKUP($E854,[1]Productos!A:P,2,FALSE)</f>
        <v>SODA TRADICIONAL</v>
      </c>
      <c r="H854" s="21" t="str">
        <f>VLOOKUP($E854,[1]Productos!A:P,3,FALSE)</f>
        <v>BEBIDAS</v>
      </c>
      <c r="I854" s="21" t="str">
        <f>VLOOKUP($E854,[1]Productos!A:P,4,FALSE)</f>
        <v>SODAS SABORIZADAS</v>
      </c>
      <c r="K854" s="1">
        <v>10000</v>
      </c>
      <c r="L854" s="1">
        <v>10000</v>
      </c>
      <c r="M854" s="21">
        <v>5</v>
      </c>
      <c r="N854" s="21" t="e">
        <f>VLOOKUP(M854,[1]!tbl_empleados[#Data],4,0)&amp;" "&amp;VLOOKUP(M854,[1]!tbl_empleados[#Data],5,0)</f>
        <v>#REF!</v>
      </c>
      <c r="O854">
        <f t="shared" si="88"/>
        <v>2024</v>
      </c>
      <c r="P854" t="str">
        <f t="shared" si="89"/>
        <v>mayo</v>
      </c>
    </row>
    <row r="855" spans="1:16" x14ac:dyDescent="0.3">
      <c r="A855" t="s">
        <v>400</v>
      </c>
      <c r="B855" s="21">
        <v>5</v>
      </c>
      <c r="C855" s="77">
        <v>45415</v>
      </c>
      <c r="D855" s="78">
        <v>0.83611111111111114</v>
      </c>
      <c r="E855" s="21">
        <v>44</v>
      </c>
      <c r="F855">
        <v>1</v>
      </c>
      <c r="G855" t="str">
        <f>VLOOKUP($E855,[1]Productos!A:P,2,FALSE)</f>
        <v>HEINEKEN</v>
      </c>
      <c r="H855" s="21" t="str">
        <f>VLOOKUP($E855,[1]Productos!A:P,3,FALSE)</f>
        <v>BEBIDAS</v>
      </c>
      <c r="I855" s="21" t="str">
        <f>VLOOKUP($E855,[1]Productos!A:P,4,FALSE)</f>
        <v>CERVEZAS</v>
      </c>
      <c r="K855" s="1">
        <v>4000</v>
      </c>
      <c r="L855" s="1">
        <v>4000</v>
      </c>
      <c r="M855" s="21">
        <v>5</v>
      </c>
      <c r="N855" s="21" t="e">
        <f>VLOOKUP(M855,[1]!tbl_empleados[#Data],4,0)&amp;" "&amp;VLOOKUP(M855,[1]!tbl_empleados[#Data],5,0)</f>
        <v>#REF!</v>
      </c>
      <c r="O855">
        <f t="shared" si="88"/>
        <v>2024</v>
      </c>
      <c r="P855" t="str">
        <f t="shared" si="89"/>
        <v>mayo</v>
      </c>
    </row>
    <row r="856" spans="1:16" x14ac:dyDescent="0.3">
      <c r="A856" t="s">
        <v>400</v>
      </c>
      <c r="B856" s="21">
        <v>5</v>
      </c>
      <c r="C856" s="77">
        <v>45415</v>
      </c>
      <c r="D856" s="78">
        <v>0.85625000000000007</v>
      </c>
      <c r="E856" s="21">
        <v>66</v>
      </c>
      <c r="F856">
        <v>1</v>
      </c>
      <c r="G856" t="str">
        <f>VLOOKUP($E856,[1]Productos!A:P,2,FALSE)</f>
        <v>WHISKY BUCHANANS DELUXE 12 AÑOS (1000ML)</v>
      </c>
      <c r="H856" s="21" t="str">
        <f>VLOOKUP($E856,[1]Productos!A:P,3,FALSE)</f>
        <v>LICORES</v>
      </c>
      <c r="I856" s="21" t="str">
        <f>VLOOKUP($E856,[1]Productos!A:P,4,FALSE)</f>
        <v>WHISKY</v>
      </c>
      <c r="K856" s="1">
        <v>260000</v>
      </c>
      <c r="L856" s="1">
        <v>260000</v>
      </c>
      <c r="M856" s="21">
        <v>5</v>
      </c>
      <c r="N856" s="21" t="e">
        <f>VLOOKUP(M856,[1]!tbl_empleados[#Data],4,0)&amp;" "&amp;VLOOKUP(M856,[1]!tbl_empleados[#Data],5,0)</f>
        <v>#REF!</v>
      </c>
      <c r="O856">
        <f t="shared" si="88"/>
        <v>2024</v>
      </c>
      <c r="P856" t="str">
        <f t="shared" si="89"/>
        <v>mayo</v>
      </c>
    </row>
    <row r="857" spans="1:16" x14ac:dyDescent="0.3">
      <c r="A857" t="s">
        <v>400</v>
      </c>
      <c r="B857" s="21">
        <v>5</v>
      </c>
      <c r="C857" s="77">
        <v>45415</v>
      </c>
      <c r="D857" s="78">
        <v>0.86249999999999993</v>
      </c>
      <c r="E857" s="21">
        <v>29</v>
      </c>
      <c r="F857">
        <v>1</v>
      </c>
      <c r="G857" t="str">
        <f>VLOOKUP($E857,[1]Productos!A:P,2,FALSE)</f>
        <v>AGUA</v>
      </c>
      <c r="H857" s="21" t="str">
        <f>VLOOKUP($E857,[1]Productos!A:P,3,FALSE)</f>
        <v>BEBIDAS</v>
      </c>
      <c r="I857" s="21" t="str">
        <f>VLOOKUP($E857,[1]Productos!A:P,4,FALSE)</f>
        <v>OTROS</v>
      </c>
      <c r="K857" s="1">
        <v>2000</v>
      </c>
      <c r="L857" s="1">
        <v>2000</v>
      </c>
      <c r="M857" s="21">
        <v>5</v>
      </c>
      <c r="N857" s="21" t="e">
        <f>VLOOKUP(M857,[1]!tbl_empleados[#Data],4,0)&amp;" "&amp;VLOOKUP(M857,[1]!tbl_empleados[#Data],5,0)</f>
        <v>#REF!</v>
      </c>
      <c r="O857">
        <f t="shared" si="88"/>
        <v>2024</v>
      </c>
      <c r="P857" t="str">
        <f t="shared" si="89"/>
        <v>mayo</v>
      </c>
    </row>
    <row r="858" spans="1:16" x14ac:dyDescent="0.3">
      <c r="A858" t="s">
        <v>400</v>
      </c>
      <c r="B858" s="21">
        <v>5</v>
      </c>
      <c r="C858" s="77">
        <v>45415</v>
      </c>
      <c r="D858" s="78">
        <v>0.90208333333333324</v>
      </c>
      <c r="E858" s="21">
        <v>38</v>
      </c>
      <c r="F858">
        <v>2</v>
      </c>
      <c r="G858" t="str">
        <f>VLOOKUP($E858,[1]Productos!A:P,2,FALSE)</f>
        <v>COSTEÑITA</v>
      </c>
      <c r="H858" s="21" t="str">
        <f>VLOOKUP($E858,[1]Productos!A:P,3,FALSE)</f>
        <v>BEBIDAS</v>
      </c>
      <c r="I858" s="21" t="str">
        <f>VLOOKUP($E858,[1]Productos!A:P,4,FALSE)</f>
        <v>CERVEZAS</v>
      </c>
      <c r="K858" s="1">
        <v>3000</v>
      </c>
      <c r="L858" s="1">
        <v>6000</v>
      </c>
      <c r="M858" s="21">
        <v>5</v>
      </c>
      <c r="N858" s="21" t="e">
        <f>VLOOKUP(M858,[1]!tbl_empleados[#Data],4,0)&amp;" "&amp;VLOOKUP(M858,[1]!tbl_empleados[#Data],5,0)</f>
        <v>#REF!</v>
      </c>
      <c r="O858">
        <f t="shared" si="88"/>
        <v>2024</v>
      </c>
      <c r="P858" t="str">
        <f t="shared" si="89"/>
        <v>mayo</v>
      </c>
    </row>
    <row r="859" spans="1:16" x14ac:dyDescent="0.3">
      <c r="A859" t="s">
        <v>401</v>
      </c>
      <c r="B859" s="21">
        <v>18</v>
      </c>
      <c r="C859" s="77">
        <v>45415</v>
      </c>
      <c r="D859" s="78">
        <v>0.92361111111111116</v>
      </c>
      <c r="E859" s="21">
        <v>44</v>
      </c>
      <c r="F859">
        <v>1</v>
      </c>
      <c r="G859" t="str">
        <f>VLOOKUP($E859,[1]Productos!A:P,2,FALSE)</f>
        <v>HEINEKEN</v>
      </c>
      <c r="H859" s="21" t="str">
        <f>VLOOKUP($E859,[1]Productos!A:P,3,FALSE)</f>
        <v>BEBIDAS</v>
      </c>
      <c r="I859" s="21" t="str">
        <f>VLOOKUP($E859,[1]Productos!A:P,4,FALSE)</f>
        <v>CERVEZAS</v>
      </c>
      <c r="K859" s="1">
        <v>4000</v>
      </c>
      <c r="L859" s="1">
        <v>4000</v>
      </c>
      <c r="M859" s="21">
        <v>5</v>
      </c>
      <c r="N859" s="21" t="e">
        <f>VLOOKUP(M859,[1]!tbl_empleados[#Data],4,0)&amp;" "&amp;VLOOKUP(M859,[1]!tbl_empleados[#Data],5,0)</f>
        <v>#REF!</v>
      </c>
      <c r="O859">
        <f t="shared" si="88"/>
        <v>2024</v>
      </c>
      <c r="P859" t="str">
        <f t="shared" si="89"/>
        <v>mayo</v>
      </c>
    </row>
    <row r="860" spans="1:16" x14ac:dyDescent="0.3">
      <c r="A860" t="s">
        <v>401</v>
      </c>
      <c r="B860" s="21">
        <v>18</v>
      </c>
      <c r="C860" s="77">
        <v>45415</v>
      </c>
      <c r="D860" s="78">
        <v>0.92361111111111116</v>
      </c>
      <c r="E860" s="21">
        <v>38</v>
      </c>
      <c r="F860">
        <v>2</v>
      </c>
      <c r="G860" t="str">
        <f>VLOOKUP($E860,[1]Productos!A:P,2,FALSE)</f>
        <v>COSTEÑITA</v>
      </c>
      <c r="H860" s="21" t="str">
        <f>VLOOKUP($E860,[1]Productos!A:P,3,FALSE)</f>
        <v>BEBIDAS</v>
      </c>
      <c r="I860" s="21" t="str">
        <f>VLOOKUP($E860,[1]Productos!A:P,4,FALSE)</f>
        <v>CERVEZAS</v>
      </c>
      <c r="K860" s="1">
        <v>3000</v>
      </c>
      <c r="L860" s="1">
        <v>6000</v>
      </c>
      <c r="M860" s="21">
        <v>5</v>
      </c>
      <c r="N860" s="21" t="e">
        <f>VLOOKUP(M860,[1]!tbl_empleados[#Data],4,0)&amp;" "&amp;VLOOKUP(M860,[1]!tbl_empleados[#Data],5,0)</f>
        <v>#REF!</v>
      </c>
      <c r="O860">
        <f t="shared" si="88"/>
        <v>2024</v>
      </c>
      <c r="P860" t="str">
        <f t="shared" si="89"/>
        <v>mayo</v>
      </c>
    </row>
    <row r="861" spans="1:16" x14ac:dyDescent="0.3">
      <c r="A861" t="s">
        <v>401</v>
      </c>
      <c r="B861" s="21">
        <v>18</v>
      </c>
      <c r="C861" s="77">
        <v>45415</v>
      </c>
      <c r="D861" s="78">
        <v>0.92361111111111116</v>
      </c>
      <c r="E861" s="21">
        <v>44</v>
      </c>
      <c r="F861">
        <v>1</v>
      </c>
      <c r="G861" t="str">
        <f>VLOOKUP($E861,[1]Productos!A:P,2,FALSE)</f>
        <v>HEINEKEN</v>
      </c>
      <c r="H861" s="21" t="str">
        <f>VLOOKUP($E861,[1]Productos!A:P,3,FALSE)</f>
        <v>BEBIDAS</v>
      </c>
      <c r="I861" s="21" t="str">
        <f>VLOOKUP($E861,[1]Productos!A:P,4,FALSE)</f>
        <v>CERVEZAS</v>
      </c>
      <c r="K861" s="1">
        <v>4000</v>
      </c>
      <c r="L861" s="1">
        <v>4000</v>
      </c>
      <c r="M861" s="21">
        <v>5</v>
      </c>
      <c r="N861" s="21" t="e">
        <f>VLOOKUP(M861,[1]!tbl_empleados[#Data],4,0)&amp;" "&amp;VLOOKUP(M861,[1]!tbl_empleados[#Data],5,0)</f>
        <v>#REF!</v>
      </c>
      <c r="O861">
        <f t="shared" si="88"/>
        <v>2024</v>
      </c>
      <c r="P861" t="str">
        <f t="shared" si="89"/>
        <v>mayo</v>
      </c>
    </row>
    <row r="862" spans="1:16" x14ac:dyDescent="0.3">
      <c r="A862" t="s">
        <v>402</v>
      </c>
      <c r="B862" s="21">
        <v>18</v>
      </c>
      <c r="C862" s="77">
        <v>45415</v>
      </c>
      <c r="D862" s="78">
        <v>0.96875</v>
      </c>
      <c r="E862" s="21">
        <v>39</v>
      </c>
      <c r="F862">
        <v>4</v>
      </c>
      <c r="G862" t="str">
        <f>VLOOKUP($E862,[1]Productos!A:P,2,FALSE)</f>
        <v>CORONITA</v>
      </c>
      <c r="H862" s="21" t="str">
        <f>VLOOKUP($E862,[1]Productos!A:P,3,FALSE)</f>
        <v>BEBIDAS</v>
      </c>
      <c r="I862" s="21" t="str">
        <f>VLOOKUP($E862,[1]Productos!A:P,4,FALSE)</f>
        <v>CERVEZAS</v>
      </c>
      <c r="K862" s="1">
        <v>4000</v>
      </c>
      <c r="L862" s="1">
        <v>16000</v>
      </c>
      <c r="M862" s="21">
        <v>5</v>
      </c>
      <c r="N862" s="21" t="e">
        <f>VLOOKUP(M862,[1]!tbl_empleados[#Data],4,0)&amp;" "&amp;VLOOKUP(M862,[1]!tbl_empleados[#Data],5,0)</f>
        <v>#REF!</v>
      </c>
      <c r="O862">
        <f>YEAR(C862)</f>
        <v>2024</v>
      </c>
      <c r="P862" t="str">
        <f>TEXT((C862),"mmmm")</f>
        <v>mayo</v>
      </c>
    </row>
    <row r="863" spans="1:16" x14ac:dyDescent="0.3">
      <c r="A863" t="s">
        <v>403</v>
      </c>
      <c r="B863" s="21">
        <v>4</v>
      </c>
      <c r="C863" s="77">
        <v>45415</v>
      </c>
      <c r="D863" s="78">
        <v>0.86388888888888893</v>
      </c>
      <c r="E863" s="21">
        <v>38</v>
      </c>
      <c r="F863">
        <v>2</v>
      </c>
      <c r="G863" t="str">
        <f>VLOOKUP($E863,[1]Productos!A:P,2,FALSE)</f>
        <v>COSTEÑITA</v>
      </c>
      <c r="H863" s="21" t="str">
        <f>VLOOKUP($E863,[1]Productos!A:P,3,FALSE)</f>
        <v>BEBIDAS</v>
      </c>
      <c r="I863" s="21" t="str">
        <f>VLOOKUP($E863,[1]Productos!A:P,4,FALSE)</f>
        <v>CERVEZAS</v>
      </c>
      <c r="K863" s="1">
        <v>3000</v>
      </c>
      <c r="L863" s="1">
        <v>6000</v>
      </c>
      <c r="M863" s="21">
        <v>5</v>
      </c>
      <c r="N863" s="21" t="e">
        <f>VLOOKUP(M863,[1]!tbl_empleados[#Data],4,0)&amp;" "&amp;VLOOKUP(M863,[1]!tbl_empleados[#Data],5,0)</f>
        <v>#REF!</v>
      </c>
      <c r="O863">
        <f t="shared" ref="O863:O870" si="90">YEAR(C863)</f>
        <v>2024</v>
      </c>
      <c r="P863" t="str">
        <f t="shared" ref="P863:P870" si="91">TEXT((C863),"mmmm")</f>
        <v>mayo</v>
      </c>
    </row>
    <row r="864" spans="1:16" x14ac:dyDescent="0.3">
      <c r="A864" t="s">
        <v>403</v>
      </c>
      <c r="B864" s="21">
        <v>4</v>
      </c>
      <c r="C864" s="77">
        <v>45415</v>
      </c>
      <c r="D864" s="78">
        <v>0.875</v>
      </c>
      <c r="E864" s="21">
        <v>38</v>
      </c>
      <c r="F864">
        <v>1</v>
      </c>
      <c r="G864" t="str">
        <f>VLOOKUP($E864,[1]Productos!A:P,2,FALSE)</f>
        <v>COSTEÑITA</v>
      </c>
      <c r="H864" s="21" t="str">
        <f>VLOOKUP($E864,[1]Productos!A:P,3,FALSE)</f>
        <v>BEBIDAS</v>
      </c>
      <c r="I864" s="21" t="str">
        <f>VLOOKUP($E864,[1]Productos!A:P,4,FALSE)</f>
        <v>CERVEZAS</v>
      </c>
      <c r="K864" s="1">
        <v>3000</v>
      </c>
      <c r="L864" s="1">
        <v>3000</v>
      </c>
      <c r="M864" s="21">
        <v>5</v>
      </c>
      <c r="N864" s="21" t="e">
        <f>VLOOKUP(M864,[1]!tbl_empleados[#Data],4,0)&amp;" "&amp;VLOOKUP(M864,[1]!tbl_empleados[#Data],5,0)</f>
        <v>#REF!</v>
      </c>
      <c r="O864">
        <f t="shared" si="90"/>
        <v>2024</v>
      </c>
      <c r="P864" t="str">
        <f t="shared" si="91"/>
        <v>mayo</v>
      </c>
    </row>
    <row r="865" spans="1:16" x14ac:dyDescent="0.3">
      <c r="A865" t="s">
        <v>403</v>
      </c>
      <c r="B865" s="21">
        <v>4</v>
      </c>
      <c r="C865" s="77">
        <v>45415</v>
      </c>
      <c r="D865" s="78">
        <v>0.88402777777777775</v>
      </c>
      <c r="E865" s="21">
        <v>38</v>
      </c>
      <c r="F865">
        <v>2</v>
      </c>
      <c r="G865" t="str">
        <f>VLOOKUP($E865,[1]Productos!A:P,2,FALSE)</f>
        <v>COSTEÑITA</v>
      </c>
      <c r="H865" s="21" t="str">
        <f>VLOOKUP($E865,[1]Productos!A:P,3,FALSE)</f>
        <v>BEBIDAS</v>
      </c>
      <c r="I865" s="21" t="str">
        <f>VLOOKUP($E865,[1]Productos!A:P,4,FALSE)</f>
        <v>CERVEZAS</v>
      </c>
      <c r="K865" s="1">
        <v>3000</v>
      </c>
      <c r="L865" s="1">
        <v>6000</v>
      </c>
      <c r="M865" s="21">
        <v>5</v>
      </c>
      <c r="N865" s="21" t="e">
        <f>VLOOKUP(M865,[1]!tbl_empleados[#Data],4,0)&amp;" "&amp;VLOOKUP(M865,[1]!tbl_empleados[#Data],5,0)</f>
        <v>#REF!</v>
      </c>
      <c r="O865">
        <f t="shared" si="90"/>
        <v>2024</v>
      </c>
      <c r="P865" t="str">
        <f t="shared" si="91"/>
        <v>mayo</v>
      </c>
    </row>
    <row r="866" spans="1:16" x14ac:dyDescent="0.3">
      <c r="A866" t="s">
        <v>403</v>
      </c>
      <c r="B866" s="21">
        <v>4</v>
      </c>
      <c r="C866" s="77">
        <v>45415</v>
      </c>
      <c r="D866" s="78">
        <v>0.93402777777777779</v>
      </c>
      <c r="E866" s="21">
        <v>38</v>
      </c>
      <c r="F866">
        <v>1</v>
      </c>
      <c r="G866" t="str">
        <f>VLOOKUP($E866,[1]Productos!A:P,2,FALSE)</f>
        <v>COSTEÑITA</v>
      </c>
      <c r="H866" s="21" t="str">
        <f>VLOOKUP($E866,[1]Productos!A:P,3,FALSE)</f>
        <v>BEBIDAS</v>
      </c>
      <c r="I866" s="21" t="str">
        <f>VLOOKUP($E866,[1]Productos!A:P,4,FALSE)</f>
        <v>CERVEZAS</v>
      </c>
      <c r="K866" s="1">
        <v>3000</v>
      </c>
      <c r="L866" s="1">
        <v>3000</v>
      </c>
      <c r="M866" s="21">
        <v>5</v>
      </c>
      <c r="N866" s="21" t="e">
        <f>VLOOKUP(M866,[1]!tbl_empleados[#Data],4,0)&amp;" "&amp;VLOOKUP(M866,[1]!tbl_empleados[#Data],5,0)</f>
        <v>#REF!</v>
      </c>
      <c r="O866">
        <f t="shared" si="90"/>
        <v>2024</v>
      </c>
      <c r="P866" t="str">
        <f t="shared" si="91"/>
        <v>mayo</v>
      </c>
    </row>
    <row r="867" spans="1:16" x14ac:dyDescent="0.3">
      <c r="A867" t="s">
        <v>403</v>
      </c>
      <c r="B867" s="21">
        <v>4</v>
      </c>
      <c r="C867" s="77">
        <v>45415</v>
      </c>
      <c r="D867" s="78">
        <v>0.94444444444444453</v>
      </c>
      <c r="E867" s="21">
        <v>38</v>
      </c>
      <c r="F867">
        <v>1</v>
      </c>
      <c r="G867" t="str">
        <f>VLOOKUP($E867,[1]Productos!A:P,2,FALSE)</f>
        <v>COSTEÑITA</v>
      </c>
      <c r="H867" s="21" t="str">
        <f>VLOOKUP($E867,[1]Productos!A:P,3,FALSE)</f>
        <v>BEBIDAS</v>
      </c>
      <c r="I867" s="21" t="str">
        <f>VLOOKUP($E867,[1]Productos!A:P,4,FALSE)</f>
        <v>CERVEZAS</v>
      </c>
      <c r="K867" s="1">
        <v>3000</v>
      </c>
      <c r="L867" s="1">
        <v>3000</v>
      </c>
      <c r="M867" s="21">
        <v>5</v>
      </c>
      <c r="N867" s="21" t="e">
        <f>VLOOKUP(M867,[1]!tbl_empleados[#Data],4,0)&amp;" "&amp;VLOOKUP(M867,[1]!tbl_empleados[#Data],5,0)</f>
        <v>#REF!</v>
      </c>
      <c r="O867">
        <f t="shared" si="90"/>
        <v>2024</v>
      </c>
      <c r="P867" t="str">
        <f t="shared" si="91"/>
        <v>mayo</v>
      </c>
    </row>
    <row r="868" spans="1:16" x14ac:dyDescent="0.3">
      <c r="A868" t="s">
        <v>403</v>
      </c>
      <c r="B868" s="21">
        <v>4</v>
      </c>
      <c r="C868" s="77">
        <v>45415</v>
      </c>
      <c r="D868" s="78">
        <v>0.9506944444444444</v>
      </c>
      <c r="E868" s="21">
        <v>38</v>
      </c>
      <c r="F868">
        <v>1</v>
      </c>
      <c r="G868" t="str">
        <f>VLOOKUP($E868,[1]Productos!A:P,2,FALSE)</f>
        <v>COSTEÑITA</v>
      </c>
      <c r="H868" s="21" t="str">
        <f>VLOOKUP($E868,[1]Productos!A:P,3,FALSE)</f>
        <v>BEBIDAS</v>
      </c>
      <c r="I868" s="21" t="str">
        <f>VLOOKUP($E868,[1]Productos!A:P,4,FALSE)</f>
        <v>CERVEZAS</v>
      </c>
      <c r="K868" s="1">
        <v>3000</v>
      </c>
      <c r="L868" s="1">
        <v>3000</v>
      </c>
      <c r="M868" s="21">
        <v>5</v>
      </c>
      <c r="N868" s="21" t="e">
        <f>VLOOKUP(M868,[1]!tbl_empleados[#Data],4,0)&amp;" "&amp;VLOOKUP(M868,[1]!tbl_empleados[#Data],5,0)</f>
        <v>#REF!</v>
      </c>
      <c r="O868">
        <f t="shared" si="90"/>
        <v>2024</v>
      </c>
      <c r="P868" t="str">
        <f t="shared" si="91"/>
        <v>mayo</v>
      </c>
    </row>
    <row r="869" spans="1:16" x14ac:dyDescent="0.3">
      <c r="A869" t="s">
        <v>403</v>
      </c>
      <c r="B869" s="21">
        <v>4</v>
      </c>
      <c r="C869" s="77">
        <v>45415</v>
      </c>
      <c r="D869" s="78">
        <v>0.96805555555555556</v>
      </c>
      <c r="E869" s="21">
        <v>38</v>
      </c>
      <c r="F869">
        <v>1</v>
      </c>
      <c r="G869" t="str">
        <f>VLOOKUP($E869,[1]Productos!A:P,2,FALSE)</f>
        <v>COSTEÑITA</v>
      </c>
      <c r="H869" s="21" t="str">
        <f>VLOOKUP($E869,[1]Productos!A:P,3,FALSE)</f>
        <v>BEBIDAS</v>
      </c>
      <c r="I869" s="21" t="str">
        <f>VLOOKUP($E869,[1]Productos!A:P,4,FALSE)</f>
        <v>CERVEZAS</v>
      </c>
      <c r="K869" s="1">
        <v>3000</v>
      </c>
      <c r="L869" s="1">
        <v>3000</v>
      </c>
      <c r="M869" s="21">
        <v>5</v>
      </c>
      <c r="N869" s="21" t="e">
        <f>VLOOKUP(M869,[1]!tbl_empleados[#Data],4,0)&amp;" "&amp;VLOOKUP(M869,[1]!tbl_empleados[#Data],5,0)</f>
        <v>#REF!</v>
      </c>
      <c r="O869">
        <f t="shared" si="90"/>
        <v>2024</v>
      </c>
      <c r="P869" t="str">
        <f t="shared" si="91"/>
        <v>mayo</v>
      </c>
    </row>
    <row r="870" spans="1:16" x14ac:dyDescent="0.3">
      <c r="A870" t="s">
        <v>404</v>
      </c>
      <c r="B870" s="21">
        <v>13</v>
      </c>
      <c r="C870" s="77">
        <v>45415</v>
      </c>
      <c r="D870" s="78">
        <v>0.99305555555555547</v>
      </c>
      <c r="E870" s="21">
        <v>39</v>
      </c>
      <c r="F870">
        <v>1</v>
      </c>
      <c r="G870" t="str">
        <f>VLOOKUP($E870,[1]Productos!A:P,2,FALSE)</f>
        <v>CORONITA</v>
      </c>
      <c r="H870" s="21" t="str">
        <f>VLOOKUP($E870,[1]Productos!A:P,3,FALSE)</f>
        <v>BEBIDAS</v>
      </c>
      <c r="I870" s="21" t="str">
        <f>VLOOKUP($E870,[1]Productos!A:P,4,FALSE)</f>
        <v>CERVEZAS</v>
      </c>
      <c r="K870" s="1">
        <v>4000</v>
      </c>
      <c r="L870" s="1">
        <v>4000</v>
      </c>
      <c r="M870" s="21">
        <v>5</v>
      </c>
      <c r="N870" s="21" t="e">
        <f>VLOOKUP(M870,[1]!tbl_empleados[#Data],4,0)&amp;" "&amp;VLOOKUP(M870,[1]!tbl_empleados[#Data],5,0)</f>
        <v>#REF!</v>
      </c>
      <c r="O870">
        <f t="shared" si="90"/>
        <v>2024</v>
      </c>
      <c r="P870" t="str">
        <f t="shared" si="91"/>
        <v>mayo</v>
      </c>
    </row>
    <row r="871" spans="1:16" x14ac:dyDescent="0.3">
      <c r="A871" t="s">
        <v>405</v>
      </c>
      <c r="B871" s="21">
        <v>9</v>
      </c>
      <c r="C871" s="77">
        <v>45415</v>
      </c>
      <c r="D871" s="78">
        <v>0.97291666666666676</v>
      </c>
      <c r="E871" s="21">
        <v>5</v>
      </c>
      <c r="F871">
        <v>2</v>
      </c>
      <c r="G871" t="str">
        <f>VLOOKUP($E871,[1]Productos!A:P,2,FALSE)</f>
        <v>MOJITO</v>
      </c>
      <c r="H871" s="21" t="str">
        <f>VLOOKUP($E871,[1]Productos!A:P,3,FALSE)</f>
        <v>BEBIDAS</v>
      </c>
      <c r="I871" s="21" t="str">
        <f>VLOOKUP($E871,[1]Productos!A:P,4,FALSE)</f>
        <v>CÓCTELES</v>
      </c>
      <c r="K871" s="1">
        <v>15000</v>
      </c>
      <c r="L871" s="1">
        <v>30000</v>
      </c>
      <c r="M871" s="21">
        <v>5</v>
      </c>
      <c r="N871" s="21" t="e">
        <f>VLOOKUP(M871,[1]!tbl_empleados[#Data],4,0)&amp;" "&amp;VLOOKUP(M871,[1]!tbl_empleados[#Data],5,0)</f>
        <v>#REF!</v>
      </c>
      <c r="O871">
        <f>YEAR(C871)</f>
        <v>2024</v>
      </c>
      <c r="P871" t="str">
        <f>TEXT((C871),"mmmm")</f>
        <v>mayo</v>
      </c>
    </row>
    <row r="872" spans="1:16" x14ac:dyDescent="0.3">
      <c r="A872" t="s">
        <v>406</v>
      </c>
      <c r="B872" s="21">
        <v>17</v>
      </c>
      <c r="C872" s="77">
        <v>45415</v>
      </c>
      <c r="D872" s="78">
        <v>0.89236111111111116</v>
      </c>
      <c r="E872" s="21">
        <v>39</v>
      </c>
      <c r="F872">
        <v>1</v>
      </c>
      <c r="G872" t="str">
        <f>VLOOKUP($E872,[1]Productos!A:P,2,FALSE)</f>
        <v>CORONITA</v>
      </c>
      <c r="H872" s="21" t="str">
        <f>VLOOKUP($E872,[1]Productos!A:P,3,FALSE)</f>
        <v>BEBIDAS</v>
      </c>
      <c r="I872" s="21" t="str">
        <f>VLOOKUP($E872,[1]Productos!A:P,4,FALSE)</f>
        <v>CERVEZAS</v>
      </c>
      <c r="K872" s="1">
        <v>4000</v>
      </c>
      <c r="L872" s="1">
        <v>4000</v>
      </c>
      <c r="M872" s="21">
        <v>5</v>
      </c>
      <c r="N872" s="21" t="e">
        <f>VLOOKUP(M872,[1]!tbl_empleados[#Data],4,0)&amp;" "&amp;VLOOKUP(M872,[1]!tbl_empleados[#Data],5,0)</f>
        <v>#REF!</v>
      </c>
      <c r="O872">
        <f t="shared" ref="O872:O889" si="92">YEAR(C872)</f>
        <v>2024</v>
      </c>
      <c r="P872" t="str">
        <f t="shared" ref="P872:P889" si="93">TEXT((C872),"mmmm")</f>
        <v>mayo</v>
      </c>
    </row>
    <row r="873" spans="1:16" x14ac:dyDescent="0.3">
      <c r="A873" t="s">
        <v>406</v>
      </c>
      <c r="B873" s="21">
        <v>17</v>
      </c>
      <c r="C873" s="77">
        <v>45415</v>
      </c>
      <c r="D873" s="78">
        <v>0.90694444444444444</v>
      </c>
      <c r="E873" s="21">
        <v>39</v>
      </c>
      <c r="F873">
        <v>1</v>
      </c>
      <c r="G873" t="str">
        <f>VLOOKUP($E873,[1]Productos!A:P,2,FALSE)</f>
        <v>CORONITA</v>
      </c>
      <c r="H873" s="21" t="str">
        <f>VLOOKUP($E873,[1]Productos!A:P,3,FALSE)</f>
        <v>BEBIDAS</v>
      </c>
      <c r="I873" s="21" t="str">
        <f>VLOOKUP($E873,[1]Productos!A:P,4,FALSE)</f>
        <v>CERVEZAS</v>
      </c>
      <c r="K873" s="1">
        <v>4000</v>
      </c>
      <c r="L873" s="1">
        <v>4000</v>
      </c>
      <c r="M873" s="21">
        <v>5</v>
      </c>
      <c r="N873" s="21" t="e">
        <f>VLOOKUP(M873,[1]!tbl_empleados[#Data],4,0)&amp;" "&amp;VLOOKUP(M873,[1]!tbl_empleados[#Data],5,0)</f>
        <v>#REF!</v>
      </c>
      <c r="O873">
        <f t="shared" si="92"/>
        <v>2024</v>
      </c>
      <c r="P873" t="str">
        <f t="shared" si="93"/>
        <v>mayo</v>
      </c>
    </row>
    <row r="874" spans="1:16" x14ac:dyDescent="0.3">
      <c r="A874" t="s">
        <v>406</v>
      </c>
      <c r="B874" s="21">
        <v>17</v>
      </c>
      <c r="C874" s="77">
        <v>45415</v>
      </c>
      <c r="D874" s="78">
        <v>0.91666666666666663</v>
      </c>
      <c r="E874" s="21">
        <v>39</v>
      </c>
      <c r="F874">
        <v>1</v>
      </c>
      <c r="G874" t="str">
        <f>VLOOKUP($E874,[1]Productos!A:P,2,FALSE)</f>
        <v>CORONITA</v>
      </c>
      <c r="H874" s="21" t="str">
        <f>VLOOKUP($E874,[1]Productos!A:P,3,FALSE)</f>
        <v>BEBIDAS</v>
      </c>
      <c r="I874" s="21" t="str">
        <f>VLOOKUP($E874,[1]Productos!A:P,4,FALSE)</f>
        <v>CERVEZAS</v>
      </c>
      <c r="K874" s="1">
        <v>4000</v>
      </c>
      <c r="L874" s="1">
        <v>4000</v>
      </c>
      <c r="M874" s="21">
        <v>5</v>
      </c>
      <c r="N874" s="21" t="e">
        <f>VLOOKUP(M874,[1]!tbl_empleados[#Data],4,0)&amp;" "&amp;VLOOKUP(M874,[1]!tbl_empleados[#Data],5,0)</f>
        <v>#REF!</v>
      </c>
      <c r="O874">
        <f t="shared" si="92"/>
        <v>2024</v>
      </c>
      <c r="P874" t="str">
        <f t="shared" si="93"/>
        <v>mayo</v>
      </c>
    </row>
    <row r="875" spans="1:16" x14ac:dyDescent="0.3">
      <c r="A875" t="s">
        <v>406</v>
      </c>
      <c r="B875" s="21">
        <v>17</v>
      </c>
      <c r="C875" s="77">
        <v>45415</v>
      </c>
      <c r="D875" s="78">
        <v>0.95000000000000007</v>
      </c>
      <c r="E875" s="21">
        <v>38</v>
      </c>
      <c r="F875">
        <v>3</v>
      </c>
      <c r="G875" t="str">
        <f>VLOOKUP($E875,[1]Productos!A:P,2,FALSE)</f>
        <v>COSTEÑITA</v>
      </c>
      <c r="H875" s="21" t="str">
        <f>VLOOKUP($E875,[1]Productos!A:P,3,FALSE)</f>
        <v>BEBIDAS</v>
      </c>
      <c r="I875" s="21" t="str">
        <f>VLOOKUP($E875,[1]Productos!A:P,4,FALSE)</f>
        <v>CERVEZAS</v>
      </c>
      <c r="K875" s="1">
        <v>3000</v>
      </c>
      <c r="L875" s="1">
        <v>9000</v>
      </c>
      <c r="M875" s="21">
        <v>5</v>
      </c>
      <c r="N875" s="21" t="e">
        <f>VLOOKUP(M875,[1]!tbl_empleados[#Data],4,0)&amp;" "&amp;VLOOKUP(M875,[1]!tbl_empleados[#Data],5,0)</f>
        <v>#REF!</v>
      </c>
      <c r="O875">
        <f t="shared" si="92"/>
        <v>2024</v>
      </c>
      <c r="P875" t="str">
        <f t="shared" si="93"/>
        <v>mayo</v>
      </c>
    </row>
    <row r="876" spans="1:16" x14ac:dyDescent="0.3">
      <c r="A876" t="s">
        <v>406</v>
      </c>
      <c r="B876" s="21">
        <v>17</v>
      </c>
      <c r="C876" s="77">
        <v>45415</v>
      </c>
      <c r="D876" s="78">
        <v>0.95416666666666661</v>
      </c>
      <c r="E876" s="21">
        <v>39</v>
      </c>
      <c r="F876">
        <v>1</v>
      </c>
      <c r="G876" t="str">
        <f>VLOOKUP($E876,[1]Productos!A:P,2,FALSE)</f>
        <v>CORONITA</v>
      </c>
      <c r="H876" s="21" t="str">
        <f>VLOOKUP($E876,[1]Productos!A:P,3,FALSE)</f>
        <v>BEBIDAS</v>
      </c>
      <c r="I876" s="21" t="str">
        <f>VLOOKUP($E876,[1]Productos!A:P,4,FALSE)</f>
        <v>CERVEZAS</v>
      </c>
      <c r="K876" s="1">
        <v>4000</v>
      </c>
      <c r="L876" s="1">
        <v>4000</v>
      </c>
      <c r="M876" s="21">
        <v>5</v>
      </c>
      <c r="N876" s="21" t="e">
        <f>VLOOKUP(M876,[1]!tbl_empleados[#Data],4,0)&amp;" "&amp;VLOOKUP(M876,[1]!tbl_empleados[#Data],5,0)</f>
        <v>#REF!</v>
      </c>
      <c r="O876">
        <f t="shared" si="92"/>
        <v>2024</v>
      </c>
      <c r="P876" t="str">
        <f t="shared" si="93"/>
        <v>mayo</v>
      </c>
    </row>
    <row r="877" spans="1:16" x14ac:dyDescent="0.3">
      <c r="A877" t="s">
        <v>406</v>
      </c>
      <c r="B877" s="21">
        <v>17</v>
      </c>
      <c r="C877" s="77">
        <v>45415</v>
      </c>
      <c r="D877" s="78">
        <v>0.97013888888888899</v>
      </c>
      <c r="E877" s="21">
        <v>39</v>
      </c>
      <c r="F877">
        <v>1</v>
      </c>
      <c r="G877" t="str">
        <f>VLOOKUP($E877,[1]Productos!A:P,2,FALSE)</f>
        <v>CORONITA</v>
      </c>
      <c r="H877" s="21" t="str">
        <f>VLOOKUP($E877,[1]Productos!A:P,3,FALSE)</f>
        <v>BEBIDAS</v>
      </c>
      <c r="I877" s="21" t="str">
        <f>VLOOKUP($E877,[1]Productos!A:P,4,FALSE)</f>
        <v>CERVEZAS</v>
      </c>
      <c r="K877" s="1">
        <v>4000</v>
      </c>
      <c r="L877" s="1">
        <v>4000</v>
      </c>
      <c r="M877" s="21">
        <v>5</v>
      </c>
      <c r="N877" s="21" t="e">
        <f>VLOOKUP(M877,[1]!tbl_empleados[#Data],4,0)&amp;" "&amp;VLOOKUP(M877,[1]!tbl_empleados[#Data],5,0)</f>
        <v>#REF!</v>
      </c>
      <c r="O877">
        <f t="shared" si="92"/>
        <v>2024</v>
      </c>
      <c r="P877" t="str">
        <f t="shared" si="93"/>
        <v>mayo</v>
      </c>
    </row>
    <row r="878" spans="1:16" x14ac:dyDescent="0.3">
      <c r="A878" t="s">
        <v>406</v>
      </c>
      <c r="B878" s="21">
        <v>17</v>
      </c>
      <c r="C878" s="77">
        <v>45415</v>
      </c>
      <c r="D878" s="78">
        <v>0.98055555555555562</v>
      </c>
      <c r="E878" s="21">
        <v>39</v>
      </c>
      <c r="F878">
        <v>1</v>
      </c>
      <c r="G878" t="str">
        <f>VLOOKUP($E878,[1]Productos!A:P,2,FALSE)</f>
        <v>CORONITA</v>
      </c>
      <c r="H878" s="21" t="str">
        <f>VLOOKUP($E878,[1]Productos!A:P,3,FALSE)</f>
        <v>BEBIDAS</v>
      </c>
      <c r="I878" s="21" t="str">
        <f>VLOOKUP($E878,[1]Productos!A:P,4,FALSE)</f>
        <v>CERVEZAS</v>
      </c>
      <c r="K878" s="1">
        <v>4000</v>
      </c>
      <c r="L878" s="1">
        <v>4000</v>
      </c>
      <c r="M878" s="21">
        <v>5</v>
      </c>
      <c r="N878" s="21" t="e">
        <f>VLOOKUP(M878,[1]!tbl_empleados[#Data],4,0)&amp;" "&amp;VLOOKUP(M878,[1]!tbl_empleados[#Data],5,0)</f>
        <v>#REF!</v>
      </c>
      <c r="O878">
        <f t="shared" si="92"/>
        <v>2024</v>
      </c>
      <c r="P878" t="str">
        <f t="shared" si="93"/>
        <v>mayo</v>
      </c>
    </row>
    <row r="879" spans="1:16" x14ac:dyDescent="0.3">
      <c r="A879" t="s">
        <v>406</v>
      </c>
      <c r="B879" s="21">
        <v>17</v>
      </c>
      <c r="C879" s="77">
        <v>45416</v>
      </c>
      <c r="D879" s="78">
        <v>3.472222222222222E-3</v>
      </c>
      <c r="E879" s="21">
        <v>39</v>
      </c>
      <c r="F879">
        <v>3</v>
      </c>
      <c r="G879" t="str">
        <f>VLOOKUP($E879,[1]Productos!A:P,2,FALSE)</f>
        <v>CORONITA</v>
      </c>
      <c r="H879" s="21" t="str">
        <f>VLOOKUP($E879,[1]Productos!A:P,3,FALSE)</f>
        <v>BEBIDAS</v>
      </c>
      <c r="I879" s="21" t="str">
        <f>VLOOKUP($E879,[1]Productos!A:P,4,FALSE)</f>
        <v>CERVEZAS</v>
      </c>
      <c r="K879" s="1">
        <v>4000</v>
      </c>
      <c r="L879" s="1">
        <v>12000</v>
      </c>
      <c r="M879" s="21">
        <v>5</v>
      </c>
      <c r="N879" s="21" t="e">
        <f>VLOOKUP(M879,[1]!tbl_empleados[#Data],4,0)&amp;" "&amp;VLOOKUP(M879,[1]!tbl_empleados[#Data],5,0)</f>
        <v>#REF!</v>
      </c>
      <c r="O879">
        <f t="shared" si="92"/>
        <v>2024</v>
      </c>
      <c r="P879" t="str">
        <f t="shared" si="93"/>
        <v>mayo</v>
      </c>
    </row>
    <row r="880" spans="1:16" x14ac:dyDescent="0.3">
      <c r="A880" t="s">
        <v>406</v>
      </c>
      <c r="B880" s="21">
        <v>17</v>
      </c>
      <c r="C880" s="77">
        <v>45416</v>
      </c>
      <c r="D880" s="78">
        <v>4.8611111111111112E-3</v>
      </c>
      <c r="E880" s="21">
        <v>39</v>
      </c>
      <c r="F880">
        <v>1</v>
      </c>
      <c r="G880" t="str">
        <f>VLOOKUP($E880,[1]Productos!A:P,2,FALSE)</f>
        <v>CORONITA</v>
      </c>
      <c r="H880" s="21" t="str">
        <f>VLOOKUP($E880,[1]Productos!A:P,3,FALSE)</f>
        <v>BEBIDAS</v>
      </c>
      <c r="I880" s="21" t="str">
        <f>VLOOKUP($E880,[1]Productos!A:P,4,FALSE)</f>
        <v>CERVEZAS</v>
      </c>
      <c r="K880" s="1">
        <v>4000</v>
      </c>
      <c r="L880" s="1">
        <v>4000</v>
      </c>
      <c r="M880" s="21">
        <v>5</v>
      </c>
      <c r="N880" s="21" t="e">
        <f>VLOOKUP(M880,[1]!tbl_empleados[#Data],4,0)&amp;" "&amp;VLOOKUP(M880,[1]!tbl_empleados[#Data],5,0)</f>
        <v>#REF!</v>
      </c>
      <c r="O880">
        <f t="shared" si="92"/>
        <v>2024</v>
      </c>
      <c r="P880" t="str">
        <f t="shared" si="93"/>
        <v>mayo</v>
      </c>
    </row>
    <row r="881" spans="1:16" x14ac:dyDescent="0.3">
      <c r="A881" t="s">
        <v>406</v>
      </c>
      <c r="B881" s="21">
        <v>17</v>
      </c>
      <c r="C881" s="77">
        <v>45416</v>
      </c>
      <c r="D881" s="78">
        <v>2.4999999999999998E-2</v>
      </c>
      <c r="E881" s="21">
        <v>39</v>
      </c>
      <c r="F881">
        <v>1</v>
      </c>
      <c r="G881" t="str">
        <f>VLOOKUP($E881,[1]Productos!A:P,2,FALSE)</f>
        <v>CORONITA</v>
      </c>
      <c r="H881" s="21" t="str">
        <f>VLOOKUP($E881,[1]Productos!A:P,3,FALSE)</f>
        <v>BEBIDAS</v>
      </c>
      <c r="I881" s="21" t="str">
        <f>VLOOKUP($E881,[1]Productos!A:P,4,FALSE)</f>
        <v>CERVEZAS</v>
      </c>
      <c r="K881" s="1">
        <v>4000</v>
      </c>
      <c r="L881" s="1">
        <v>4000</v>
      </c>
      <c r="M881" s="21">
        <v>5</v>
      </c>
      <c r="N881" s="21" t="e">
        <f>VLOOKUP(M881,[1]!tbl_empleados[#Data],4,0)&amp;" "&amp;VLOOKUP(M881,[1]!tbl_empleados[#Data],5,0)</f>
        <v>#REF!</v>
      </c>
      <c r="O881">
        <f t="shared" si="92"/>
        <v>2024</v>
      </c>
      <c r="P881" t="str">
        <f t="shared" si="93"/>
        <v>mayo</v>
      </c>
    </row>
    <row r="882" spans="1:16" x14ac:dyDescent="0.3">
      <c r="A882" t="s">
        <v>407</v>
      </c>
      <c r="B882" s="21">
        <v>3</v>
      </c>
      <c r="C882" s="77">
        <v>45415</v>
      </c>
      <c r="D882" s="78">
        <v>0.84166666666666667</v>
      </c>
      <c r="E882" s="21">
        <v>40</v>
      </c>
      <c r="F882">
        <v>1</v>
      </c>
      <c r="G882" t="str">
        <f>VLOOKUP($E882,[1]Productos!A:P,2,FALSE)</f>
        <v>AGUILA NEGRA</v>
      </c>
      <c r="H882" s="21" t="str">
        <f>VLOOKUP($E882,[1]Productos!A:P,3,FALSE)</f>
        <v>BEBIDAS</v>
      </c>
      <c r="I882" s="21" t="str">
        <f>VLOOKUP($E882,[1]Productos!A:P,4,FALSE)</f>
        <v>CERVEZAS</v>
      </c>
      <c r="K882" s="1">
        <v>3500</v>
      </c>
      <c r="L882" s="1">
        <v>3500</v>
      </c>
      <c r="M882" s="21">
        <v>5</v>
      </c>
      <c r="N882" s="21" t="e">
        <f>VLOOKUP(M882,[1]!tbl_empleados[#Data],4,0)&amp;" "&amp;VLOOKUP(M882,[1]!tbl_empleados[#Data],5,0)</f>
        <v>#REF!</v>
      </c>
      <c r="O882">
        <f t="shared" si="92"/>
        <v>2024</v>
      </c>
      <c r="P882" t="str">
        <f t="shared" si="93"/>
        <v>mayo</v>
      </c>
    </row>
    <row r="883" spans="1:16" x14ac:dyDescent="0.3">
      <c r="A883" t="s">
        <v>407</v>
      </c>
      <c r="B883" s="21">
        <v>3</v>
      </c>
      <c r="C883" s="77">
        <v>45415</v>
      </c>
      <c r="D883" s="78">
        <v>0.8652777777777777</v>
      </c>
      <c r="E883" s="21">
        <v>40</v>
      </c>
      <c r="F883">
        <v>1</v>
      </c>
      <c r="G883" t="str">
        <f>VLOOKUP($E883,[1]Productos!A:P,2,FALSE)</f>
        <v>AGUILA NEGRA</v>
      </c>
      <c r="H883" s="21" t="str">
        <f>VLOOKUP($E883,[1]Productos!A:P,3,FALSE)</f>
        <v>BEBIDAS</v>
      </c>
      <c r="I883" s="21" t="str">
        <f>VLOOKUP($E883,[1]Productos!A:P,4,FALSE)</f>
        <v>CERVEZAS</v>
      </c>
      <c r="K883" s="1">
        <v>3500</v>
      </c>
      <c r="L883" s="1">
        <v>3500</v>
      </c>
      <c r="M883" s="21">
        <v>5</v>
      </c>
      <c r="N883" s="21" t="e">
        <f>VLOOKUP(M883,[1]!tbl_empleados[#Data],4,0)&amp;" "&amp;VLOOKUP(M883,[1]!tbl_empleados[#Data],5,0)</f>
        <v>#REF!</v>
      </c>
      <c r="O883">
        <f t="shared" si="92"/>
        <v>2024</v>
      </c>
      <c r="P883" t="str">
        <f t="shared" si="93"/>
        <v>mayo</v>
      </c>
    </row>
    <row r="884" spans="1:16" x14ac:dyDescent="0.3">
      <c r="A884" t="s">
        <v>407</v>
      </c>
      <c r="B884" s="21">
        <v>3</v>
      </c>
      <c r="C884" s="77">
        <v>45415</v>
      </c>
      <c r="D884" s="78">
        <v>0.88402777777777775</v>
      </c>
      <c r="E884" s="21">
        <v>40</v>
      </c>
      <c r="F884">
        <v>1</v>
      </c>
      <c r="G884" t="str">
        <f>VLOOKUP($E884,[1]Productos!A:P,2,FALSE)</f>
        <v>AGUILA NEGRA</v>
      </c>
      <c r="H884" s="21" t="str">
        <f>VLOOKUP($E884,[1]Productos!A:P,3,FALSE)</f>
        <v>BEBIDAS</v>
      </c>
      <c r="I884" s="21" t="str">
        <f>VLOOKUP($E884,[1]Productos!A:P,4,FALSE)</f>
        <v>CERVEZAS</v>
      </c>
      <c r="K884" s="1">
        <v>3500</v>
      </c>
      <c r="L884" s="1">
        <v>3500</v>
      </c>
      <c r="M884" s="21">
        <v>5</v>
      </c>
      <c r="N884" s="21" t="e">
        <f>VLOOKUP(M884,[1]!tbl_empleados[#Data],4,0)&amp;" "&amp;VLOOKUP(M884,[1]!tbl_empleados[#Data],5,0)</f>
        <v>#REF!</v>
      </c>
      <c r="O884">
        <f t="shared" si="92"/>
        <v>2024</v>
      </c>
      <c r="P884" t="str">
        <f t="shared" si="93"/>
        <v>mayo</v>
      </c>
    </row>
    <row r="885" spans="1:16" x14ac:dyDescent="0.3">
      <c r="A885" t="s">
        <v>407</v>
      </c>
      <c r="B885" s="21">
        <v>3</v>
      </c>
      <c r="C885" s="77">
        <v>45415</v>
      </c>
      <c r="D885" s="78">
        <v>0.91805555555555562</v>
      </c>
      <c r="E885" s="21">
        <v>40</v>
      </c>
      <c r="F885">
        <v>1</v>
      </c>
      <c r="G885" t="str">
        <f>VLOOKUP($E885,[1]Productos!A:P,2,FALSE)</f>
        <v>AGUILA NEGRA</v>
      </c>
      <c r="H885" s="21" t="str">
        <f>VLOOKUP($E885,[1]Productos!A:P,3,FALSE)</f>
        <v>BEBIDAS</v>
      </c>
      <c r="I885" s="21" t="str">
        <f>VLOOKUP($E885,[1]Productos!A:P,4,FALSE)</f>
        <v>CERVEZAS</v>
      </c>
      <c r="K885" s="1">
        <v>3500</v>
      </c>
      <c r="L885" s="1">
        <v>3500</v>
      </c>
      <c r="M885" s="21">
        <v>5</v>
      </c>
      <c r="N885" s="21" t="e">
        <f>VLOOKUP(M885,[1]!tbl_empleados[#Data],4,0)&amp;" "&amp;VLOOKUP(M885,[1]!tbl_empleados[#Data],5,0)</f>
        <v>#REF!</v>
      </c>
      <c r="O885">
        <f t="shared" si="92"/>
        <v>2024</v>
      </c>
      <c r="P885" t="str">
        <f t="shared" si="93"/>
        <v>mayo</v>
      </c>
    </row>
    <row r="886" spans="1:16" x14ac:dyDescent="0.3">
      <c r="A886" t="s">
        <v>407</v>
      </c>
      <c r="B886" s="21">
        <v>3</v>
      </c>
      <c r="C886" s="77">
        <v>45415</v>
      </c>
      <c r="D886" s="78">
        <v>0.9590277777777777</v>
      </c>
      <c r="E886" s="21">
        <v>40</v>
      </c>
      <c r="F886">
        <v>1</v>
      </c>
      <c r="G886" t="str">
        <f>VLOOKUP($E886,[1]Productos!A:P,2,FALSE)</f>
        <v>AGUILA NEGRA</v>
      </c>
      <c r="H886" s="21" t="str">
        <f>VLOOKUP($E886,[1]Productos!A:P,3,FALSE)</f>
        <v>BEBIDAS</v>
      </c>
      <c r="I886" s="21" t="str">
        <f>VLOOKUP($E886,[1]Productos!A:P,4,FALSE)</f>
        <v>CERVEZAS</v>
      </c>
      <c r="K886" s="1">
        <v>3500</v>
      </c>
      <c r="L886" s="1">
        <v>3500</v>
      </c>
      <c r="M886" s="21">
        <v>5</v>
      </c>
      <c r="N886" s="21" t="e">
        <f>VLOOKUP(M886,[1]!tbl_empleados[#Data],4,0)&amp;" "&amp;VLOOKUP(M886,[1]!tbl_empleados[#Data],5,0)</f>
        <v>#REF!</v>
      </c>
      <c r="O886">
        <f t="shared" si="92"/>
        <v>2024</v>
      </c>
      <c r="P886" t="str">
        <f t="shared" si="93"/>
        <v>mayo</v>
      </c>
    </row>
    <row r="887" spans="1:16" x14ac:dyDescent="0.3">
      <c r="A887" t="s">
        <v>407</v>
      </c>
      <c r="B887" s="21">
        <v>3</v>
      </c>
      <c r="C887" s="77">
        <v>45416</v>
      </c>
      <c r="D887" s="78">
        <v>1.5972222222222224E-2</v>
      </c>
      <c r="E887" s="21">
        <v>40</v>
      </c>
      <c r="F887">
        <v>1</v>
      </c>
      <c r="G887" t="str">
        <f>VLOOKUP($E887,[1]Productos!A:P,2,FALSE)</f>
        <v>AGUILA NEGRA</v>
      </c>
      <c r="H887" s="21" t="str">
        <f>VLOOKUP($E887,[1]Productos!A:P,3,FALSE)</f>
        <v>BEBIDAS</v>
      </c>
      <c r="I887" s="21" t="str">
        <f>VLOOKUP($E887,[1]Productos!A:P,4,FALSE)</f>
        <v>CERVEZAS</v>
      </c>
      <c r="K887" s="1">
        <v>3500</v>
      </c>
      <c r="L887" s="1">
        <v>3500</v>
      </c>
      <c r="M887" s="21">
        <v>5</v>
      </c>
      <c r="N887" s="21" t="e">
        <f>VLOOKUP(M887,[1]!tbl_empleados[#Data],4,0)&amp;" "&amp;VLOOKUP(M887,[1]!tbl_empleados[#Data],5,0)</f>
        <v>#REF!</v>
      </c>
      <c r="O887">
        <f t="shared" si="92"/>
        <v>2024</v>
      </c>
      <c r="P887" t="str">
        <f t="shared" si="93"/>
        <v>mayo</v>
      </c>
    </row>
    <row r="888" spans="1:16" x14ac:dyDescent="0.3">
      <c r="A888" t="s">
        <v>407</v>
      </c>
      <c r="B888" s="21">
        <v>3</v>
      </c>
      <c r="C888" s="77">
        <v>45416</v>
      </c>
      <c r="D888" s="78">
        <v>1.5972222222222224E-2</v>
      </c>
      <c r="E888" s="21">
        <v>40</v>
      </c>
      <c r="F888">
        <v>1</v>
      </c>
      <c r="G888" t="str">
        <f>VLOOKUP($E888,[1]Productos!A:P,2,FALSE)</f>
        <v>AGUILA NEGRA</v>
      </c>
      <c r="H888" s="21" t="str">
        <f>VLOOKUP($E888,[1]Productos!A:P,3,FALSE)</f>
        <v>BEBIDAS</v>
      </c>
      <c r="I888" s="21" t="str">
        <f>VLOOKUP($E888,[1]Productos!A:P,4,FALSE)</f>
        <v>CERVEZAS</v>
      </c>
      <c r="K888" s="1">
        <v>3500</v>
      </c>
      <c r="L888" s="1">
        <v>3500</v>
      </c>
      <c r="M888" s="21">
        <v>5</v>
      </c>
      <c r="N888" s="21" t="e">
        <f>VLOOKUP(M888,[1]!tbl_empleados[#Data],4,0)&amp;" "&amp;VLOOKUP(M888,[1]!tbl_empleados[#Data],5,0)</f>
        <v>#REF!</v>
      </c>
      <c r="O888">
        <f t="shared" si="92"/>
        <v>2024</v>
      </c>
      <c r="P888" t="str">
        <f t="shared" si="93"/>
        <v>mayo</v>
      </c>
    </row>
    <row r="889" spans="1:16" x14ac:dyDescent="0.3">
      <c r="A889" t="s">
        <v>407</v>
      </c>
      <c r="B889" s="21">
        <v>3</v>
      </c>
      <c r="C889" s="77">
        <v>45416</v>
      </c>
      <c r="D889" s="78">
        <v>4.0972222222222222E-2</v>
      </c>
      <c r="E889" s="21">
        <v>40</v>
      </c>
      <c r="F889">
        <v>1</v>
      </c>
      <c r="G889" t="str">
        <f>VLOOKUP($E889,[1]Productos!A:P,2,FALSE)</f>
        <v>AGUILA NEGRA</v>
      </c>
      <c r="H889" s="21" t="str">
        <f>VLOOKUP($E889,[1]Productos!A:P,3,FALSE)</f>
        <v>BEBIDAS</v>
      </c>
      <c r="I889" s="21" t="str">
        <f>VLOOKUP($E889,[1]Productos!A:P,4,FALSE)</f>
        <v>CERVEZAS</v>
      </c>
      <c r="K889" s="1">
        <v>3500</v>
      </c>
      <c r="L889" s="1">
        <v>3500</v>
      </c>
      <c r="M889" s="21">
        <v>5</v>
      </c>
      <c r="N889" s="21" t="e">
        <f>VLOOKUP(M889,[1]!tbl_empleados[#Data],4,0)&amp;" "&amp;VLOOKUP(M889,[1]!tbl_empleados[#Data],5,0)</f>
        <v>#REF!</v>
      </c>
      <c r="O889">
        <f t="shared" si="92"/>
        <v>2024</v>
      </c>
      <c r="P889" t="str">
        <f t="shared" si="93"/>
        <v>mayo</v>
      </c>
    </row>
    <row r="890" spans="1:16" x14ac:dyDescent="0.3">
      <c r="A890" t="s">
        <v>408</v>
      </c>
      <c r="B890" s="21">
        <v>9</v>
      </c>
      <c r="C890" s="77">
        <v>45416</v>
      </c>
      <c r="D890" s="78">
        <v>3.1944444444444449E-2</v>
      </c>
      <c r="E890" s="21">
        <v>65</v>
      </c>
      <c r="F890">
        <v>1</v>
      </c>
      <c r="G890" t="str">
        <f>VLOOKUP($E890,[1]Productos!A:P,2,FALSE)</f>
        <v>WHISKY BUCHANANS DELUXE 12 AÑOS (750ML)</v>
      </c>
      <c r="H890" s="21" t="str">
        <f>VLOOKUP($E890,[1]Productos!A:P,3,FALSE)</f>
        <v>LICORES</v>
      </c>
      <c r="I890" s="21" t="str">
        <f>VLOOKUP($E890,[1]Productos!A:P,4,FALSE)</f>
        <v>WHISKY</v>
      </c>
      <c r="K890" s="1">
        <v>200000</v>
      </c>
      <c r="L890" s="1">
        <v>200000</v>
      </c>
      <c r="M890" s="21">
        <v>5</v>
      </c>
      <c r="N890" s="21" t="e">
        <f>VLOOKUP(M890,[1]!tbl_empleados[#Data],4,0)&amp;" "&amp;VLOOKUP(M890,[1]!tbl_empleados[#Data],5,0)</f>
        <v>#REF!</v>
      </c>
      <c r="O890">
        <f>YEAR(C890)</f>
        <v>2024</v>
      </c>
      <c r="P890" t="str">
        <f>TEXT((C890),"mmmm")</f>
        <v>mayo</v>
      </c>
    </row>
    <row r="891" spans="1:16" x14ac:dyDescent="0.3">
      <c r="A891" t="s">
        <v>409</v>
      </c>
      <c r="B891" s="21">
        <v>6</v>
      </c>
      <c r="C891" s="77">
        <v>45415</v>
      </c>
      <c r="D891" s="78">
        <v>0.9590277777777777</v>
      </c>
      <c r="E891" s="21">
        <v>38</v>
      </c>
      <c r="F891">
        <v>1</v>
      </c>
      <c r="G891" t="str">
        <f>VLOOKUP($E891,[1]Productos!A:P,2,FALSE)</f>
        <v>COSTEÑITA</v>
      </c>
      <c r="H891" s="21" t="str">
        <f>VLOOKUP($E891,[1]Productos!A:P,3,FALSE)</f>
        <v>BEBIDAS</v>
      </c>
      <c r="I891" s="21" t="str">
        <f>VLOOKUP($E891,[1]Productos!A:P,4,FALSE)</f>
        <v>CERVEZAS</v>
      </c>
      <c r="K891" s="1">
        <v>3000</v>
      </c>
      <c r="L891" s="1">
        <v>3000</v>
      </c>
      <c r="M891" s="21">
        <v>5</v>
      </c>
      <c r="N891" s="21" t="e">
        <f>VLOOKUP(M891,[1]!tbl_empleados[#Data],4,0)&amp;" "&amp;VLOOKUP(M891,[1]!tbl_empleados[#Data],5,0)</f>
        <v>#REF!</v>
      </c>
      <c r="O891">
        <f t="shared" ref="O891:O894" si="94">YEAR(C891)</f>
        <v>2024</v>
      </c>
      <c r="P891" t="str">
        <f t="shared" ref="P891:P894" si="95">TEXT((C891),"mmmm")</f>
        <v>mayo</v>
      </c>
    </row>
    <row r="892" spans="1:16" x14ac:dyDescent="0.3">
      <c r="A892" t="s">
        <v>409</v>
      </c>
      <c r="B892" s="21">
        <v>6</v>
      </c>
      <c r="C892" s="77">
        <v>45416</v>
      </c>
      <c r="D892" s="78">
        <v>1.8749999999999999E-2</v>
      </c>
      <c r="E892" s="21">
        <v>65</v>
      </c>
      <c r="F892">
        <v>1</v>
      </c>
      <c r="G892" t="str">
        <f>VLOOKUP($E892,[1]Productos!A:P,2,FALSE)</f>
        <v>WHISKY BUCHANANS DELUXE 12 AÑOS (750ML)</v>
      </c>
      <c r="H892" s="21" t="str">
        <f>VLOOKUP($E892,[1]Productos!A:P,3,FALSE)</f>
        <v>LICORES</v>
      </c>
      <c r="I892" s="21" t="str">
        <f>VLOOKUP($E892,[1]Productos!A:P,4,FALSE)</f>
        <v>WHISKY</v>
      </c>
      <c r="K892" s="1">
        <v>200000</v>
      </c>
      <c r="L892" s="1">
        <v>200000</v>
      </c>
      <c r="M892" s="21">
        <v>5</v>
      </c>
      <c r="N892" s="21" t="e">
        <f>VLOOKUP(M892,[1]!tbl_empleados[#Data],4,0)&amp;" "&amp;VLOOKUP(M892,[1]!tbl_empleados[#Data],5,0)</f>
        <v>#REF!</v>
      </c>
      <c r="O892">
        <f t="shared" si="94"/>
        <v>2024</v>
      </c>
      <c r="P892" t="str">
        <f t="shared" si="95"/>
        <v>mayo</v>
      </c>
    </row>
    <row r="893" spans="1:16" x14ac:dyDescent="0.3">
      <c r="A893" t="s">
        <v>410</v>
      </c>
      <c r="B893" s="21">
        <v>7</v>
      </c>
      <c r="C893" s="77">
        <v>45415</v>
      </c>
      <c r="D893" s="78">
        <v>0.90972222222222221</v>
      </c>
      <c r="E893" s="21">
        <v>53</v>
      </c>
      <c r="F893">
        <v>1</v>
      </c>
      <c r="G893" t="str">
        <f>VLOOKUP($E893,[1]Productos!A:P,2,FALSE)</f>
        <v>AGUARDIENTE AMARILLO</v>
      </c>
      <c r="H893" s="21" t="str">
        <f>VLOOKUP($E893,[1]Productos!A:P,3,FALSE)</f>
        <v>LICORES</v>
      </c>
      <c r="I893" s="21" t="str">
        <f>VLOOKUP($E893,[1]Productos!A:P,4,FALSE)</f>
        <v>AGUARDIENTE</v>
      </c>
      <c r="K893" s="1">
        <v>75000</v>
      </c>
      <c r="L893" s="1">
        <v>75000</v>
      </c>
      <c r="M893" s="21">
        <v>5</v>
      </c>
      <c r="N893" s="21" t="e">
        <f>VLOOKUP(M893,[1]!tbl_empleados[#Data],4,0)&amp;" "&amp;VLOOKUP(M893,[1]!tbl_empleados[#Data],5,0)</f>
        <v>#REF!</v>
      </c>
      <c r="O893">
        <f t="shared" si="94"/>
        <v>2024</v>
      </c>
      <c r="P893" t="str">
        <f t="shared" si="95"/>
        <v>mayo</v>
      </c>
    </row>
    <row r="894" spans="1:16" x14ac:dyDescent="0.3">
      <c r="A894" t="s">
        <v>410</v>
      </c>
      <c r="B894" s="21">
        <v>7</v>
      </c>
      <c r="C894" s="77">
        <v>45416</v>
      </c>
      <c r="D894" s="78">
        <v>2.6388888888888889E-2</v>
      </c>
      <c r="E894" s="21">
        <v>53</v>
      </c>
      <c r="F894">
        <v>1</v>
      </c>
      <c r="G894" t="str">
        <f>VLOOKUP($E894,[1]Productos!A:P,2,FALSE)</f>
        <v>AGUARDIENTE AMARILLO</v>
      </c>
      <c r="H894" s="21" t="str">
        <f>VLOOKUP($E894,[1]Productos!A:P,3,FALSE)</f>
        <v>LICORES</v>
      </c>
      <c r="I894" s="21" t="str">
        <f>VLOOKUP($E894,[1]Productos!A:P,4,FALSE)</f>
        <v>AGUARDIENTE</v>
      </c>
      <c r="K894" s="1">
        <v>75000</v>
      </c>
      <c r="L894" s="1">
        <v>75000</v>
      </c>
      <c r="M894" s="21">
        <v>5</v>
      </c>
      <c r="N894" s="21" t="e">
        <f>VLOOKUP(M894,[1]!tbl_empleados[#Data],4,0)&amp;" "&amp;VLOOKUP(M894,[1]!tbl_empleados[#Data],5,0)</f>
        <v>#REF!</v>
      </c>
      <c r="O894">
        <f t="shared" si="94"/>
        <v>2024</v>
      </c>
      <c r="P894" t="str">
        <f t="shared" si="95"/>
        <v>mayo</v>
      </c>
    </row>
    <row r="895" spans="1:16" x14ac:dyDescent="0.3">
      <c r="A895" t="s">
        <v>411</v>
      </c>
      <c r="B895" s="21">
        <v>17</v>
      </c>
      <c r="C895" s="77">
        <v>45416</v>
      </c>
      <c r="D895" s="78">
        <v>3.5416666666666666E-2</v>
      </c>
      <c r="E895" s="21">
        <v>39</v>
      </c>
      <c r="F895">
        <v>2</v>
      </c>
      <c r="G895" t="str">
        <f>VLOOKUP($E895,[1]Productos!A:P,2,FALSE)</f>
        <v>CORONITA</v>
      </c>
      <c r="H895" s="21" t="str">
        <f>VLOOKUP($E895,[1]Productos!A:P,3,FALSE)</f>
        <v>BEBIDAS</v>
      </c>
      <c r="I895" s="21" t="str">
        <f>VLOOKUP($E895,[1]Productos!A:P,4,FALSE)</f>
        <v>CERVEZAS</v>
      </c>
      <c r="K895" s="1">
        <v>4000</v>
      </c>
      <c r="L895" s="1">
        <v>8000</v>
      </c>
      <c r="M895" s="21">
        <v>5</v>
      </c>
      <c r="N895" s="21" t="e">
        <f>VLOOKUP(M895,[1]!tbl_empleados[#Data],4,0)&amp;" "&amp;VLOOKUP(M895,[1]!tbl_empleados[#Data],5,0)</f>
        <v>#REF!</v>
      </c>
      <c r="O895">
        <f>YEAR(C895)</f>
        <v>2024</v>
      </c>
      <c r="P895" t="str">
        <f>TEXT((C895),"mmmm")</f>
        <v>mayo</v>
      </c>
    </row>
    <row r="896" spans="1:16" x14ac:dyDescent="0.3">
      <c r="A896" t="s">
        <v>412</v>
      </c>
      <c r="B896" s="21">
        <v>5</v>
      </c>
      <c r="C896" s="77">
        <v>45416</v>
      </c>
      <c r="D896" s="78">
        <v>0.89166666666666661</v>
      </c>
      <c r="E896" s="21">
        <v>44</v>
      </c>
      <c r="F896">
        <v>4</v>
      </c>
      <c r="G896" t="str">
        <f>VLOOKUP($E896,[1]Productos!A:P,2,FALSE)</f>
        <v>HEINEKEN</v>
      </c>
      <c r="H896" s="21" t="str">
        <f>VLOOKUP($E896,[1]Productos!A:P,3,FALSE)</f>
        <v>BEBIDAS</v>
      </c>
      <c r="I896" s="21" t="str">
        <f>VLOOKUP($E896,[1]Productos!A:P,4,FALSE)</f>
        <v>CERVEZAS</v>
      </c>
      <c r="K896" s="1">
        <v>4000</v>
      </c>
      <c r="L896" s="1">
        <v>16000</v>
      </c>
      <c r="M896" s="21">
        <v>5</v>
      </c>
      <c r="N896" s="21" t="e">
        <f>VLOOKUP(M896,[1]!tbl_empleados[#Data],4,0)&amp;" "&amp;VLOOKUP(M896,[1]!tbl_empleados[#Data],5,0)</f>
        <v>#REF!</v>
      </c>
      <c r="O896">
        <f t="shared" ref="O896:O906" si="96">YEAR(C896)</f>
        <v>2024</v>
      </c>
      <c r="P896" t="str">
        <f t="shared" ref="P896:P906" si="97">TEXT((C896),"mmmm")</f>
        <v>mayo</v>
      </c>
    </row>
    <row r="897" spans="1:16" x14ac:dyDescent="0.3">
      <c r="A897" t="s">
        <v>412</v>
      </c>
      <c r="B897" s="21">
        <v>5</v>
      </c>
      <c r="C897" s="77">
        <v>45416</v>
      </c>
      <c r="D897" s="78">
        <v>0.89166666666666661</v>
      </c>
      <c r="E897" s="21">
        <v>42</v>
      </c>
      <c r="F897">
        <v>3</v>
      </c>
      <c r="G897" t="str">
        <f>VLOOKUP($E897,[1]Productos!A:P,2,FALSE)</f>
        <v>CLUB COLOMBIA</v>
      </c>
      <c r="H897" s="21" t="str">
        <f>VLOOKUP($E897,[1]Productos!A:P,3,FALSE)</f>
        <v>BEBIDAS</v>
      </c>
      <c r="I897" s="21" t="str">
        <f>VLOOKUP($E897,[1]Productos!A:P,4,FALSE)</f>
        <v>CERVEZAS</v>
      </c>
      <c r="K897" s="1">
        <v>5000</v>
      </c>
      <c r="L897" s="1">
        <v>15000</v>
      </c>
      <c r="M897" s="21">
        <v>5</v>
      </c>
      <c r="N897" s="21" t="e">
        <f>VLOOKUP(M897,[1]!tbl_empleados[#Data],4,0)&amp;" "&amp;VLOOKUP(M897,[1]!tbl_empleados[#Data],5,0)</f>
        <v>#REF!</v>
      </c>
      <c r="O897">
        <f t="shared" si="96"/>
        <v>2024</v>
      </c>
      <c r="P897" t="str">
        <f t="shared" si="97"/>
        <v>mayo</v>
      </c>
    </row>
    <row r="898" spans="1:16" x14ac:dyDescent="0.3">
      <c r="A898" t="s">
        <v>413</v>
      </c>
      <c r="B898" s="21">
        <v>1</v>
      </c>
      <c r="C898" s="77">
        <v>45416</v>
      </c>
      <c r="D898" s="78">
        <v>0.92013888888888884</v>
      </c>
      <c r="E898" s="21">
        <v>39</v>
      </c>
      <c r="F898">
        <v>2</v>
      </c>
      <c r="G898" t="str">
        <f>VLOOKUP($E898,[1]Productos!A:P,2,FALSE)</f>
        <v>CORONITA</v>
      </c>
      <c r="H898" s="21" t="str">
        <f>VLOOKUP($E898,[1]Productos!A:P,3,FALSE)</f>
        <v>BEBIDAS</v>
      </c>
      <c r="I898" s="21" t="str">
        <f>VLOOKUP($E898,[1]Productos!A:P,4,FALSE)</f>
        <v>CERVEZAS</v>
      </c>
      <c r="K898" s="1">
        <v>4000</v>
      </c>
      <c r="L898" s="1">
        <v>8000</v>
      </c>
      <c r="M898" s="21">
        <v>5</v>
      </c>
      <c r="N898" s="21" t="e">
        <f>VLOOKUP(M898,[1]!tbl_empleados[#Data],4,0)&amp;" "&amp;VLOOKUP(M898,[1]!tbl_empleados[#Data],5,0)</f>
        <v>#REF!</v>
      </c>
      <c r="O898">
        <f t="shared" si="96"/>
        <v>2024</v>
      </c>
      <c r="P898" t="str">
        <f t="shared" si="97"/>
        <v>mayo</v>
      </c>
    </row>
    <row r="899" spans="1:16" x14ac:dyDescent="0.3">
      <c r="A899" t="s">
        <v>414</v>
      </c>
      <c r="B899" s="21">
        <v>17</v>
      </c>
      <c r="C899" s="77">
        <v>45416</v>
      </c>
      <c r="D899" s="78">
        <v>0.90972222222222221</v>
      </c>
      <c r="E899" s="21">
        <v>38</v>
      </c>
      <c r="F899">
        <v>2</v>
      </c>
      <c r="G899" t="str">
        <f>VLOOKUP($E899,[1]Productos!A:P,2,FALSE)</f>
        <v>COSTEÑITA</v>
      </c>
      <c r="H899" s="21" t="str">
        <f>VLOOKUP($E899,[1]Productos!A:P,3,FALSE)</f>
        <v>BEBIDAS</v>
      </c>
      <c r="I899" s="21" t="str">
        <f>VLOOKUP($E899,[1]Productos!A:P,4,FALSE)</f>
        <v>CERVEZAS</v>
      </c>
      <c r="K899" s="1">
        <v>3000</v>
      </c>
      <c r="L899" s="1">
        <v>6000</v>
      </c>
      <c r="M899" s="21">
        <v>5</v>
      </c>
      <c r="N899" s="21" t="e">
        <f>VLOOKUP(M899,[1]!tbl_empleados[#Data],4,0)&amp;" "&amp;VLOOKUP(M899,[1]!tbl_empleados[#Data],5,0)</f>
        <v>#REF!</v>
      </c>
      <c r="O899">
        <f t="shared" si="96"/>
        <v>2024</v>
      </c>
      <c r="P899" t="str">
        <f t="shared" si="97"/>
        <v>mayo</v>
      </c>
    </row>
    <row r="900" spans="1:16" x14ac:dyDescent="0.3">
      <c r="A900" t="s">
        <v>414</v>
      </c>
      <c r="B900" s="21">
        <v>17</v>
      </c>
      <c r="C900" s="77">
        <v>45416</v>
      </c>
      <c r="D900" s="78">
        <v>0.91736111111111107</v>
      </c>
      <c r="E900" s="21">
        <v>38</v>
      </c>
      <c r="F900">
        <v>2</v>
      </c>
      <c r="G900" t="str">
        <f>VLOOKUP($E900,[1]Productos!A:P,2,FALSE)</f>
        <v>COSTEÑITA</v>
      </c>
      <c r="H900" s="21" t="str">
        <f>VLOOKUP($E900,[1]Productos!A:P,3,FALSE)</f>
        <v>BEBIDAS</v>
      </c>
      <c r="I900" s="21" t="str">
        <f>VLOOKUP($E900,[1]Productos!A:P,4,FALSE)</f>
        <v>CERVEZAS</v>
      </c>
      <c r="K900" s="1">
        <v>3000</v>
      </c>
      <c r="L900" s="1">
        <v>6000</v>
      </c>
      <c r="M900" s="21">
        <v>5</v>
      </c>
      <c r="N900" s="21" t="e">
        <f>VLOOKUP(M900,[1]!tbl_empleados[#Data],4,0)&amp;" "&amp;VLOOKUP(M900,[1]!tbl_empleados[#Data],5,0)</f>
        <v>#REF!</v>
      </c>
      <c r="O900">
        <f t="shared" si="96"/>
        <v>2024</v>
      </c>
      <c r="P900" t="str">
        <f t="shared" si="97"/>
        <v>mayo</v>
      </c>
    </row>
    <row r="901" spans="1:16" x14ac:dyDescent="0.3">
      <c r="A901" t="s">
        <v>414</v>
      </c>
      <c r="B901" s="21">
        <v>17</v>
      </c>
      <c r="C901" s="77">
        <v>45416</v>
      </c>
      <c r="D901" s="78">
        <v>0.92847222222222225</v>
      </c>
      <c r="E901" s="21">
        <v>38</v>
      </c>
      <c r="F901">
        <v>2</v>
      </c>
      <c r="G901" t="str">
        <f>VLOOKUP($E901,[1]Productos!A:P,2,FALSE)</f>
        <v>COSTEÑITA</v>
      </c>
      <c r="H901" s="21" t="str">
        <f>VLOOKUP($E901,[1]Productos!A:P,3,FALSE)</f>
        <v>BEBIDAS</v>
      </c>
      <c r="I901" s="21" t="str">
        <f>VLOOKUP($E901,[1]Productos!A:P,4,FALSE)</f>
        <v>CERVEZAS</v>
      </c>
      <c r="K901" s="1">
        <v>3000</v>
      </c>
      <c r="L901" s="1">
        <v>6000</v>
      </c>
      <c r="M901" s="21">
        <v>5</v>
      </c>
      <c r="N901" s="21" t="e">
        <f>VLOOKUP(M901,[1]!tbl_empleados[#Data],4,0)&amp;" "&amp;VLOOKUP(M901,[1]!tbl_empleados[#Data],5,0)</f>
        <v>#REF!</v>
      </c>
      <c r="O901">
        <f t="shared" si="96"/>
        <v>2024</v>
      </c>
      <c r="P901" t="str">
        <f t="shared" si="97"/>
        <v>mayo</v>
      </c>
    </row>
    <row r="902" spans="1:16" x14ac:dyDescent="0.3">
      <c r="A902" t="s">
        <v>413</v>
      </c>
      <c r="B902" s="21">
        <v>1</v>
      </c>
      <c r="C902" s="77">
        <v>45416</v>
      </c>
      <c r="D902" s="78">
        <v>0.93194444444444446</v>
      </c>
      <c r="E902" s="21">
        <v>39</v>
      </c>
      <c r="F902">
        <v>2</v>
      </c>
      <c r="G902" t="str">
        <f>VLOOKUP($E902,[1]Productos!A:P,2,FALSE)</f>
        <v>CORONITA</v>
      </c>
      <c r="H902" s="21" t="str">
        <f>VLOOKUP($E902,[1]Productos!A:P,3,FALSE)</f>
        <v>BEBIDAS</v>
      </c>
      <c r="I902" s="21" t="str">
        <f>VLOOKUP($E902,[1]Productos!A:P,4,FALSE)</f>
        <v>CERVEZAS</v>
      </c>
      <c r="K902" s="1">
        <v>4000</v>
      </c>
      <c r="L902" s="1">
        <v>8000</v>
      </c>
      <c r="M902" s="21">
        <v>5</v>
      </c>
      <c r="N902" s="21" t="e">
        <f>VLOOKUP(M902,[1]!tbl_empleados[#Data],4,0)&amp;" "&amp;VLOOKUP(M902,[1]!tbl_empleados[#Data],5,0)</f>
        <v>#REF!</v>
      </c>
      <c r="O902">
        <f t="shared" si="96"/>
        <v>2024</v>
      </c>
      <c r="P902" t="str">
        <f t="shared" si="97"/>
        <v>mayo</v>
      </c>
    </row>
    <row r="903" spans="1:16" x14ac:dyDescent="0.3">
      <c r="A903" t="s">
        <v>415</v>
      </c>
      <c r="B903" s="21">
        <v>17</v>
      </c>
      <c r="C903" s="77">
        <v>45416</v>
      </c>
      <c r="D903" s="78">
        <v>0.94930555555555562</v>
      </c>
      <c r="E903" s="21">
        <v>38</v>
      </c>
      <c r="F903">
        <v>9</v>
      </c>
      <c r="G903" t="str">
        <f>VLOOKUP($E903,[1]Productos!A:P,2,FALSE)</f>
        <v>COSTEÑITA</v>
      </c>
      <c r="H903" s="21" t="str">
        <f>VLOOKUP($E903,[1]Productos!A:P,3,FALSE)</f>
        <v>BEBIDAS</v>
      </c>
      <c r="I903" s="21" t="str">
        <f>VLOOKUP($E903,[1]Productos!A:P,4,FALSE)</f>
        <v>CERVEZAS</v>
      </c>
      <c r="K903" s="1">
        <v>3000</v>
      </c>
      <c r="L903" s="1">
        <v>27000</v>
      </c>
      <c r="M903" s="21">
        <v>5</v>
      </c>
      <c r="N903" s="21" t="e">
        <f>VLOOKUP(M903,[1]!tbl_empleados[#Data],4,0)&amp;" "&amp;VLOOKUP(M903,[1]!tbl_empleados[#Data],5,0)</f>
        <v>#REF!</v>
      </c>
      <c r="O903">
        <f t="shared" si="96"/>
        <v>2024</v>
      </c>
      <c r="P903" t="str">
        <f t="shared" si="97"/>
        <v>mayo</v>
      </c>
    </row>
    <row r="904" spans="1:16" x14ac:dyDescent="0.3">
      <c r="A904" t="s">
        <v>415</v>
      </c>
      <c r="B904" s="21">
        <v>17</v>
      </c>
      <c r="C904" s="77">
        <v>45416</v>
      </c>
      <c r="D904" s="78">
        <v>0.96180555555555547</v>
      </c>
      <c r="E904" s="21">
        <v>38</v>
      </c>
      <c r="F904">
        <v>2</v>
      </c>
      <c r="G904" t="str">
        <f>VLOOKUP($E904,[1]Productos!A:P,2,FALSE)</f>
        <v>COSTEÑITA</v>
      </c>
      <c r="H904" s="21" t="str">
        <f>VLOOKUP($E904,[1]Productos!A:P,3,FALSE)</f>
        <v>BEBIDAS</v>
      </c>
      <c r="I904" s="21" t="str">
        <f>VLOOKUP($E904,[1]Productos!A:P,4,FALSE)</f>
        <v>CERVEZAS</v>
      </c>
      <c r="K904" s="1">
        <v>3000</v>
      </c>
      <c r="L904" s="1">
        <v>6000</v>
      </c>
      <c r="M904" s="21">
        <v>5</v>
      </c>
      <c r="N904" s="21" t="e">
        <f>VLOOKUP(M904,[1]!tbl_empleados[#Data],4,0)&amp;" "&amp;VLOOKUP(M904,[1]!tbl_empleados[#Data],5,0)</f>
        <v>#REF!</v>
      </c>
      <c r="O904">
        <f t="shared" si="96"/>
        <v>2024</v>
      </c>
      <c r="P904" t="str">
        <f t="shared" si="97"/>
        <v>mayo</v>
      </c>
    </row>
    <row r="905" spans="1:16" x14ac:dyDescent="0.3">
      <c r="A905" t="s">
        <v>415</v>
      </c>
      <c r="B905" s="21">
        <v>17</v>
      </c>
      <c r="C905" s="77">
        <v>45416</v>
      </c>
      <c r="D905" s="78">
        <v>0.9784722222222223</v>
      </c>
      <c r="E905" s="21">
        <v>38</v>
      </c>
      <c r="F905">
        <v>2</v>
      </c>
      <c r="G905" t="str">
        <f>VLOOKUP($E905,[1]Productos!A:P,2,FALSE)</f>
        <v>COSTEÑITA</v>
      </c>
      <c r="H905" s="21" t="str">
        <f>VLOOKUP($E905,[1]Productos!A:P,3,FALSE)</f>
        <v>BEBIDAS</v>
      </c>
      <c r="I905" s="21" t="str">
        <f>VLOOKUP($E905,[1]Productos!A:P,4,FALSE)</f>
        <v>CERVEZAS</v>
      </c>
      <c r="K905" s="1">
        <v>3000</v>
      </c>
      <c r="L905" s="1">
        <v>6000</v>
      </c>
      <c r="M905" s="21">
        <v>5</v>
      </c>
      <c r="N905" s="21" t="e">
        <f>VLOOKUP(M905,[1]!tbl_empleados[#Data],4,0)&amp;" "&amp;VLOOKUP(M905,[1]!tbl_empleados[#Data],5,0)</f>
        <v>#REF!</v>
      </c>
      <c r="O905">
        <f t="shared" si="96"/>
        <v>2024</v>
      </c>
      <c r="P905" t="str">
        <f t="shared" si="97"/>
        <v>mayo</v>
      </c>
    </row>
    <row r="906" spans="1:16" x14ac:dyDescent="0.3">
      <c r="A906" t="s">
        <v>415</v>
      </c>
      <c r="B906" s="21">
        <v>17</v>
      </c>
      <c r="C906" s="77">
        <v>45416</v>
      </c>
      <c r="D906" s="78">
        <v>0.99861111111111101</v>
      </c>
      <c r="E906" s="21">
        <v>38</v>
      </c>
      <c r="F906">
        <v>2</v>
      </c>
      <c r="G906" t="str">
        <f>VLOOKUP($E906,[1]Productos!A:P,2,FALSE)</f>
        <v>COSTEÑITA</v>
      </c>
      <c r="H906" s="21" t="str">
        <f>VLOOKUP($E906,[1]Productos!A:P,3,FALSE)</f>
        <v>BEBIDAS</v>
      </c>
      <c r="I906" s="21" t="str">
        <f>VLOOKUP($E906,[1]Productos!A:P,4,FALSE)</f>
        <v>CERVEZAS</v>
      </c>
      <c r="K906" s="1">
        <v>3000</v>
      </c>
      <c r="L906" s="1">
        <v>6000</v>
      </c>
      <c r="M906" s="21">
        <v>5</v>
      </c>
      <c r="N906" s="21" t="e">
        <f>VLOOKUP(M906,[1]!tbl_empleados[#Data],4,0)&amp;" "&amp;VLOOKUP(M906,[1]!tbl_empleados[#Data],5,0)</f>
        <v>#REF!</v>
      </c>
      <c r="O906">
        <f t="shared" si="96"/>
        <v>2024</v>
      </c>
      <c r="P906" t="str">
        <f t="shared" si="97"/>
        <v>mayo</v>
      </c>
    </row>
    <row r="907" spans="1:16" x14ac:dyDescent="0.3">
      <c r="A907" t="s">
        <v>416</v>
      </c>
      <c r="B907" s="21">
        <v>17</v>
      </c>
      <c r="C907" s="77">
        <v>45417</v>
      </c>
      <c r="D907" s="78">
        <v>4.8611111111111112E-3</v>
      </c>
      <c r="E907" s="21">
        <v>38</v>
      </c>
      <c r="F907">
        <v>2</v>
      </c>
      <c r="G907" t="str">
        <f>VLOOKUP($E907,[1]Productos!A:P,2,FALSE)</f>
        <v>COSTEÑITA</v>
      </c>
      <c r="H907" s="21" t="str">
        <f>VLOOKUP($E907,[1]Productos!A:P,3,FALSE)</f>
        <v>BEBIDAS</v>
      </c>
      <c r="I907" s="21" t="str">
        <f>VLOOKUP($E907,[1]Productos!A:P,4,FALSE)</f>
        <v>CERVEZAS</v>
      </c>
      <c r="K907" s="1">
        <v>3000</v>
      </c>
      <c r="L907" s="1">
        <v>6000</v>
      </c>
      <c r="M907" s="21">
        <v>5</v>
      </c>
      <c r="N907" s="21" t="e">
        <f>VLOOKUP(M907,[1]!tbl_empleados[#Data],4,0)&amp;" "&amp;VLOOKUP(M907,[1]!tbl_empleados[#Data],5,0)</f>
        <v>#REF!</v>
      </c>
      <c r="O907">
        <f>YEAR(C907)</f>
        <v>2024</v>
      </c>
      <c r="P907" t="str">
        <f>TEXT((C907),"mmmm")</f>
        <v>mayo</v>
      </c>
    </row>
    <row r="908" spans="1:16" x14ac:dyDescent="0.3">
      <c r="A908" t="s">
        <v>417</v>
      </c>
      <c r="B908" s="21">
        <v>1</v>
      </c>
      <c r="C908" s="77">
        <v>45417</v>
      </c>
      <c r="D908" s="78">
        <v>0.74652777777777779</v>
      </c>
      <c r="E908" s="21">
        <v>38</v>
      </c>
      <c r="F908">
        <v>4</v>
      </c>
      <c r="G908" t="str">
        <f>VLOOKUP($E908,[1]Productos!A:P,2,FALSE)</f>
        <v>COSTEÑITA</v>
      </c>
      <c r="H908" s="21" t="str">
        <f>VLOOKUP($E908,[1]Productos!A:P,3,FALSE)</f>
        <v>BEBIDAS</v>
      </c>
      <c r="I908" s="21" t="str">
        <f>VLOOKUP($E908,[1]Productos!A:P,4,FALSE)</f>
        <v>CERVEZAS</v>
      </c>
      <c r="K908" s="1">
        <v>3000</v>
      </c>
      <c r="L908" s="1">
        <v>12000</v>
      </c>
      <c r="M908" s="21">
        <v>5</v>
      </c>
      <c r="N908" s="21" t="e">
        <f>VLOOKUP(M908,[1]!tbl_empleados[#Data],4,0)&amp;" "&amp;VLOOKUP(M908,[1]!tbl_empleados[#Data],5,0)</f>
        <v>#REF!</v>
      </c>
      <c r="O908">
        <f t="shared" ref="O908:O920" si="98">YEAR(C908)</f>
        <v>2024</v>
      </c>
      <c r="P908" t="str">
        <f t="shared" ref="P908:P920" si="99">TEXT((C908),"mmmm")</f>
        <v>mayo</v>
      </c>
    </row>
    <row r="909" spans="1:16" x14ac:dyDescent="0.3">
      <c r="A909" t="s">
        <v>417</v>
      </c>
      <c r="B909" s="21">
        <v>1</v>
      </c>
      <c r="C909" s="77">
        <v>45417</v>
      </c>
      <c r="D909" s="78">
        <v>0.76180555555555562</v>
      </c>
      <c r="E909" s="21">
        <v>38</v>
      </c>
      <c r="F909">
        <v>2</v>
      </c>
      <c r="G909" t="str">
        <f>VLOOKUP($E909,[1]Productos!A:P,2,FALSE)</f>
        <v>COSTEÑITA</v>
      </c>
      <c r="H909" s="21" t="str">
        <f>VLOOKUP($E909,[1]Productos!A:P,3,FALSE)</f>
        <v>BEBIDAS</v>
      </c>
      <c r="I909" s="21" t="str">
        <f>VLOOKUP($E909,[1]Productos!A:P,4,FALSE)</f>
        <v>CERVEZAS</v>
      </c>
      <c r="K909" s="1">
        <v>3000</v>
      </c>
      <c r="L909" s="1">
        <v>6000</v>
      </c>
      <c r="M909" s="21">
        <v>5</v>
      </c>
      <c r="N909" s="21" t="e">
        <f>VLOOKUP(M909,[1]!tbl_empleados[#Data],4,0)&amp;" "&amp;VLOOKUP(M909,[1]!tbl_empleados[#Data],5,0)</f>
        <v>#REF!</v>
      </c>
      <c r="O909">
        <f t="shared" si="98"/>
        <v>2024</v>
      </c>
      <c r="P909" t="str">
        <f t="shared" si="99"/>
        <v>mayo</v>
      </c>
    </row>
    <row r="910" spans="1:16" x14ac:dyDescent="0.3">
      <c r="A910" t="s">
        <v>417</v>
      </c>
      <c r="B910" s="21">
        <v>1</v>
      </c>
      <c r="C910" s="77">
        <v>45417</v>
      </c>
      <c r="D910" s="78">
        <v>0.7729166666666667</v>
      </c>
      <c r="E910" s="21">
        <v>38</v>
      </c>
      <c r="F910">
        <v>2</v>
      </c>
      <c r="G910" t="str">
        <f>VLOOKUP($E910,[1]Productos!A:P,2,FALSE)</f>
        <v>COSTEÑITA</v>
      </c>
      <c r="H910" s="21" t="str">
        <f>VLOOKUP($E910,[1]Productos!A:P,3,FALSE)</f>
        <v>BEBIDAS</v>
      </c>
      <c r="I910" s="21" t="str">
        <f>VLOOKUP($E910,[1]Productos!A:P,4,FALSE)</f>
        <v>CERVEZAS</v>
      </c>
      <c r="K910" s="1">
        <v>3000</v>
      </c>
      <c r="L910" s="1">
        <v>6000</v>
      </c>
      <c r="M910" s="21">
        <v>5</v>
      </c>
      <c r="N910" s="21" t="e">
        <f>VLOOKUP(M910,[1]!tbl_empleados[#Data],4,0)&amp;" "&amp;VLOOKUP(M910,[1]!tbl_empleados[#Data],5,0)</f>
        <v>#REF!</v>
      </c>
      <c r="O910">
        <f t="shared" si="98"/>
        <v>2024</v>
      </c>
      <c r="P910" t="str">
        <f t="shared" si="99"/>
        <v>mayo</v>
      </c>
    </row>
    <row r="911" spans="1:16" x14ac:dyDescent="0.3">
      <c r="A911" t="s">
        <v>418</v>
      </c>
      <c r="B911" s="21">
        <v>5</v>
      </c>
      <c r="C911" s="77">
        <v>45417</v>
      </c>
      <c r="D911" s="78">
        <v>0.74652777777777779</v>
      </c>
      <c r="E911" s="21">
        <v>48</v>
      </c>
      <c r="F911">
        <v>1</v>
      </c>
      <c r="G911" t="str">
        <f>VLOOKUP($E911,[1]Productos!A:P,2,FALSE)</f>
        <v>AGUARDIENTE SIN AZUCAR (PANCHITA TAPA VERDE)</v>
      </c>
      <c r="H911" s="21" t="str">
        <f>VLOOKUP($E911,[1]Productos!A:P,3,FALSE)</f>
        <v>LICORES</v>
      </c>
      <c r="I911" s="21" t="str">
        <f>VLOOKUP($E911,[1]Productos!A:P,4,FALSE)</f>
        <v>AGUARDIENTE</v>
      </c>
      <c r="K911" s="1">
        <v>35000</v>
      </c>
      <c r="L911" s="1">
        <v>35000</v>
      </c>
      <c r="M911" s="21">
        <v>5</v>
      </c>
      <c r="N911" s="21" t="e">
        <f>VLOOKUP(M911,[1]!tbl_empleados[#Data],4,0)&amp;" "&amp;VLOOKUP(M911,[1]!tbl_empleados[#Data],5,0)</f>
        <v>#REF!</v>
      </c>
      <c r="O911">
        <f t="shared" si="98"/>
        <v>2024</v>
      </c>
      <c r="P911" t="str">
        <f t="shared" si="99"/>
        <v>mayo</v>
      </c>
    </row>
    <row r="912" spans="1:16" x14ac:dyDescent="0.3">
      <c r="A912" t="s">
        <v>418</v>
      </c>
      <c r="B912" s="21">
        <v>5</v>
      </c>
      <c r="C912" s="77">
        <v>45417</v>
      </c>
      <c r="D912" s="78">
        <v>0.75555555555555554</v>
      </c>
      <c r="E912" s="21">
        <v>39</v>
      </c>
      <c r="F912">
        <v>2</v>
      </c>
      <c r="G912" t="str">
        <f>VLOOKUP($E912,[1]Productos!A:P,2,FALSE)</f>
        <v>CORONITA</v>
      </c>
      <c r="H912" s="21" t="str">
        <f>VLOOKUP($E912,[1]Productos!A:P,3,FALSE)</f>
        <v>BEBIDAS</v>
      </c>
      <c r="I912" s="21" t="str">
        <f>VLOOKUP($E912,[1]Productos!A:P,4,FALSE)</f>
        <v>CERVEZAS</v>
      </c>
      <c r="K912" s="1">
        <v>4000</v>
      </c>
      <c r="L912" s="1">
        <v>8000</v>
      </c>
      <c r="M912" s="21">
        <v>5</v>
      </c>
      <c r="N912" s="21" t="e">
        <f>VLOOKUP(M912,[1]!tbl_empleados[#Data],4,0)&amp;" "&amp;VLOOKUP(M912,[1]!tbl_empleados[#Data],5,0)</f>
        <v>#REF!</v>
      </c>
      <c r="O912">
        <f t="shared" si="98"/>
        <v>2024</v>
      </c>
      <c r="P912" t="str">
        <f t="shared" si="99"/>
        <v>mayo</v>
      </c>
    </row>
    <row r="913" spans="1:16" x14ac:dyDescent="0.3">
      <c r="A913" t="s">
        <v>418</v>
      </c>
      <c r="B913" s="21">
        <v>5</v>
      </c>
      <c r="C913" s="77">
        <v>45417</v>
      </c>
      <c r="D913" s="78">
        <v>0.77500000000000002</v>
      </c>
      <c r="E913" s="21">
        <v>39</v>
      </c>
      <c r="F913">
        <v>2</v>
      </c>
      <c r="G913" t="str">
        <f>VLOOKUP($E913,[1]Productos!A:P,2,FALSE)</f>
        <v>CORONITA</v>
      </c>
      <c r="H913" s="21" t="str">
        <f>VLOOKUP($E913,[1]Productos!A:P,3,FALSE)</f>
        <v>BEBIDAS</v>
      </c>
      <c r="I913" s="21" t="str">
        <f>VLOOKUP($E913,[1]Productos!A:P,4,FALSE)</f>
        <v>CERVEZAS</v>
      </c>
      <c r="K913" s="1">
        <v>4000</v>
      </c>
      <c r="L913" s="1">
        <v>8000</v>
      </c>
      <c r="M913" s="21">
        <v>5</v>
      </c>
      <c r="N913" s="21" t="e">
        <f>VLOOKUP(M913,[1]!tbl_empleados[#Data],4,0)&amp;" "&amp;VLOOKUP(M913,[1]!tbl_empleados[#Data],5,0)</f>
        <v>#REF!</v>
      </c>
      <c r="O913">
        <f t="shared" si="98"/>
        <v>2024</v>
      </c>
      <c r="P913" t="str">
        <f t="shared" si="99"/>
        <v>mayo</v>
      </c>
    </row>
    <row r="914" spans="1:16" x14ac:dyDescent="0.3">
      <c r="A914" t="s">
        <v>419</v>
      </c>
      <c r="B914" s="21">
        <v>3</v>
      </c>
      <c r="C914" s="77">
        <v>45417</v>
      </c>
      <c r="D914" s="78">
        <v>0.81597222222222221</v>
      </c>
      <c r="E914" s="21">
        <v>45</v>
      </c>
      <c r="F914">
        <v>12</v>
      </c>
      <c r="G914" t="str">
        <f>VLOOKUP($E914,[1]Productos!A:P,2,FALSE)</f>
        <v>POKER</v>
      </c>
      <c r="H914" s="21" t="str">
        <f>VLOOKUP($E914,[1]Productos!A:P,3,FALSE)</f>
        <v>BEBIDAS</v>
      </c>
      <c r="I914" s="21" t="str">
        <f>VLOOKUP($E914,[1]Productos!A:P,4,FALSE)</f>
        <v>CERVEZAS</v>
      </c>
      <c r="K914" s="1">
        <v>3000</v>
      </c>
      <c r="L914" s="1">
        <v>36000</v>
      </c>
      <c r="M914" s="21">
        <v>5</v>
      </c>
      <c r="N914" s="21" t="e">
        <f>VLOOKUP(M914,[1]!tbl_empleados[#Data],4,0)&amp;" "&amp;VLOOKUP(M914,[1]!tbl_empleados[#Data],5,0)</f>
        <v>#REF!</v>
      </c>
      <c r="O914">
        <f t="shared" si="98"/>
        <v>2024</v>
      </c>
      <c r="P914" t="str">
        <f t="shared" si="99"/>
        <v>mayo</v>
      </c>
    </row>
    <row r="915" spans="1:16" x14ac:dyDescent="0.3">
      <c r="A915" t="s">
        <v>419</v>
      </c>
      <c r="B915" s="21">
        <v>3</v>
      </c>
      <c r="C915" s="77">
        <v>45417</v>
      </c>
      <c r="D915" s="78">
        <v>0.83124999999999993</v>
      </c>
      <c r="E915" s="21">
        <v>45</v>
      </c>
      <c r="F915">
        <v>3</v>
      </c>
      <c r="G915" t="str">
        <f>VLOOKUP($E915,[1]Productos!A:P,2,FALSE)</f>
        <v>POKER</v>
      </c>
      <c r="H915" s="21" t="str">
        <f>VLOOKUP($E915,[1]Productos!A:P,3,FALSE)</f>
        <v>BEBIDAS</v>
      </c>
      <c r="I915" s="21" t="str">
        <f>VLOOKUP($E915,[1]Productos!A:P,4,FALSE)</f>
        <v>CERVEZAS</v>
      </c>
      <c r="K915" s="1">
        <v>3000</v>
      </c>
      <c r="L915" s="1">
        <v>9000</v>
      </c>
      <c r="M915" s="21">
        <v>5</v>
      </c>
      <c r="N915" s="21" t="e">
        <f>VLOOKUP(M915,[1]!tbl_empleados[#Data],4,0)&amp;" "&amp;VLOOKUP(M915,[1]!tbl_empleados[#Data],5,0)</f>
        <v>#REF!</v>
      </c>
      <c r="O915">
        <f t="shared" si="98"/>
        <v>2024</v>
      </c>
      <c r="P915" t="str">
        <f t="shared" si="99"/>
        <v>mayo</v>
      </c>
    </row>
    <row r="916" spans="1:16" x14ac:dyDescent="0.3">
      <c r="A916" t="s">
        <v>420</v>
      </c>
      <c r="B916" s="21">
        <v>5</v>
      </c>
      <c r="C916" s="77">
        <v>45417</v>
      </c>
      <c r="D916" s="78">
        <v>0.8256944444444444</v>
      </c>
      <c r="E916" s="21">
        <v>39</v>
      </c>
      <c r="F916">
        <v>2</v>
      </c>
      <c r="G916" t="str">
        <f>VLOOKUP($E916,[1]Productos!A:P,2,FALSE)</f>
        <v>CORONITA</v>
      </c>
      <c r="H916" s="21" t="str">
        <f>VLOOKUP($E916,[1]Productos!A:P,3,FALSE)</f>
        <v>BEBIDAS</v>
      </c>
      <c r="I916" s="21" t="str">
        <f>VLOOKUP($E916,[1]Productos!A:P,4,FALSE)</f>
        <v>CERVEZAS</v>
      </c>
      <c r="K916" s="1">
        <v>4000</v>
      </c>
      <c r="L916" s="1">
        <v>8000</v>
      </c>
      <c r="M916" s="21">
        <v>5</v>
      </c>
      <c r="N916" s="21" t="e">
        <f>VLOOKUP(M916,[1]!tbl_empleados[#Data],4,0)&amp;" "&amp;VLOOKUP(M916,[1]!tbl_empleados[#Data],5,0)</f>
        <v>#REF!</v>
      </c>
      <c r="O916">
        <f t="shared" si="98"/>
        <v>2024</v>
      </c>
      <c r="P916" t="str">
        <f t="shared" si="99"/>
        <v>mayo</v>
      </c>
    </row>
    <row r="917" spans="1:16" x14ac:dyDescent="0.3">
      <c r="A917" t="s">
        <v>420</v>
      </c>
      <c r="B917" s="21">
        <v>5</v>
      </c>
      <c r="C917" s="77">
        <v>45417</v>
      </c>
      <c r="D917" s="78">
        <v>0.85069444444444453</v>
      </c>
      <c r="E917" s="21">
        <v>39</v>
      </c>
      <c r="F917">
        <v>2</v>
      </c>
      <c r="G917" t="str">
        <f>VLOOKUP($E917,[1]Productos!A:P,2,FALSE)</f>
        <v>CORONITA</v>
      </c>
      <c r="H917" s="21" t="str">
        <f>VLOOKUP($E917,[1]Productos!A:P,3,FALSE)</f>
        <v>BEBIDAS</v>
      </c>
      <c r="I917" s="21" t="str">
        <f>VLOOKUP($E917,[1]Productos!A:P,4,FALSE)</f>
        <v>CERVEZAS</v>
      </c>
      <c r="K917" s="1">
        <v>4000</v>
      </c>
      <c r="L917" s="1">
        <v>8000</v>
      </c>
      <c r="M917" s="21">
        <v>5</v>
      </c>
      <c r="N917" s="21" t="e">
        <f>VLOOKUP(M917,[1]!tbl_empleados[#Data],4,0)&amp;" "&amp;VLOOKUP(M917,[1]!tbl_empleados[#Data],5,0)</f>
        <v>#REF!</v>
      </c>
      <c r="O917">
        <f t="shared" si="98"/>
        <v>2024</v>
      </c>
      <c r="P917" t="str">
        <f t="shared" si="99"/>
        <v>mayo</v>
      </c>
    </row>
    <row r="918" spans="1:16" x14ac:dyDescent="0.3">
      <c r="A918" t="s">
        <v>420</v>
      </c>
      <c r="B918" s="21">
        <v>5</v>
      </c>
      <c r="C918" s="77">
        <v>45417</v>
      </c>
      <c r="D918" s="78">
        <v>0.8965277777777777</v>
      </c>
      <c r="E918" s="21">
        <v>48</v>
      </c>
      <c r="F918">
        <v>1</v>
      </c>
      <c r="G918" t="str">
        <f>VLOOKUP($E918,[1]Productos!A:P,2,FALSE)</f>
        <v>AGUARDIENTE SIN AZUCAR (PANCHITA TAPA VERDE)</v>
      </c>
      <c r="H918" s="21" t="str">
        <f>VLOOKUP($E918,[1]Productos!A:P,3,FALSE)</f>
        <v>LICORES</v>
      </c>
      <c r="I918" s="21" t="str">
        <f>VLOOKUP($E918,[1]Productos!A:P,4,FALSE)</f>
        <v>AGUARDIENTE</v>
      </c>
      <c r="K918" s="1">
        <v>35000</v>
      </c>
      <c r="L918" s="1">
        <v>35000</v>
      </c>
      <c r="M918" s="21">
        <v>5</v>
      </c>
      <c r="N918" s="21" t="e">
        <f>VLOOKUP(M918,[1]!tbl_empleados[#Data],4,0)&amp;" "&amp;VLOOKUP(M918,[1]!tbl_empleados[#Data],5,0)</f>
        <v>#REF!</v>
      </c>
      <c r="O918">
        <f t="shared" si="98"/>
        <v>2024</v>
      </c>
      <c r="P918" t="str">
        <f t="shared" si="99"/>
        <v>mayo</v>
      </c>
    </row>
    <row r="919" spans="1:16" x14ac:dyDescent="0.3">
      <c r="A919" t="s">
        <v>421</v>
      </c>
      <c r="B919" s="21">
        <v>5</v>
      </c>
      <c r="C919" s="77">
        <v>45417</v>
      </c>
      <c r="D919" s="78">
        <v>0.97291666666666676</v>
      </c>
      <c r="E919" s="21">
        <v>48</v>
      </c>
      <c r="F919">
        <v>1</v>
      </c>
      <c r="G919" t="str">
        <f>VLOOKUP($E919,[1]Productos!A:P,2,FALSE)</f>
        <v>AGUARDIENTE SIN AZUCAR (PANCHITA TAPA VERDE)</v>
      </c>
      <c r="H919" s="21" t="str">
        <f>VLOOKUP($E919,[1]Productos!A:P,3,FALSE)</f>
        <v>LICORES</v>
      </c>
      <c r="I919" s="21" t="str">
        <f>VLOOKUP($E919,[1]Productos!A:P,4,FALSE)</f>
        <v>AGUARDIENTE</v>
      </c>
      <c r="K919" s="1">
        <v>35000</v>
      </c>
      <c r="L919" s="1">
        <v>35000</v>
      </c>
      <c r="M919" s="21">
        <v>5</v>
      </c>
      <c r="N919" s="21" t="e">
        <f>VLOOKUP(M919,[1]!tbl_empleados[#Data],4,0)&amp;" "&amp;VLOOKUP(M919,[1]!tbl_empleados[#Data],5,0)</f>
        <v>#REF!</v>
      </c>
      <c r="O919">
        <f t="shared" si="98"/>
        <v>2024</v>
      </c>
      <c r="P919" t="str">
        <f t="shared" si="99"/>
        <v>mayo</v>
      </c>
    </row>
    <row r="920" spans="1:16" x14ac:dyDescent="0.3">
      <c r="A920" t="s">
        <v>421</v>
      </c>
      <c r="B920" s="21">
        <v>5</v>
      </c>
      <c r="C920" s="77">
        <v>45417</v>
      </c>
      <c r="D920" s="78">
        <v>0.97291666666666676</v>
      </c>
      <c r="E920" s="21">
        <v>30</v>
      </c>
      <c r="F920">
        <v>1</v>
      </c>
      <c r="G920" t="str">
        <f>VLOOKUP($E920,[1]Productos!A:P,2,FALSE)</f>
        <v>SODA</v>
      </c>
      <c r="H920" s="21" t="str">
        <f>VLOOKUP($E920,[1]Productos!A:P,3,FALSE)</f>
        <v>BEBIDAS</v>
      </c>
      <c r="I920" s="21" t="str">
        <f>VLOOKUP($E920,[1]Productos!A:P,4,FALSE)</f>
        <v>OTROS</v>
      </c>
      <c r="K920" s="1">
        <v>4000</v>
      </c>
      <c r="L920" s="1">
        <v>4000</v>
      </c>
      <c r="M920" s="21">
        <v>5</v>
      </c>
      <c r="N920" s="21" t="e">
        <f>VLOOKUP(M920,[1]!tbl_empleados[#Data],4,0)&amp;" "&amp;VLOOKUP(M920,[1]!tbl_empleados[#Data],5,0)</f>
        <v>#REF!</v>
      </c>
      <c r="O920">
        <f t="shared" si="98"/>
        <v>2024</v>
      </c>
      <c r="P920" t="str">
        <f t="shared" si="99"/>
        <v>mayo</v>
      </c>
    </row>
    <row r="921" spans="1:16" x14ac:dyDescent="0.3">
      <c r="A921" t="s">
        <v>422</v>
      </c>
      <c r="B921" s="21">
        <v>4</v>
      </c>
      <c r="C921" s="77">
        <v>45420</v>
      </c>
      <c r="D921" s="78">
        <v>0.78055555555555556</v>
      </c>
      <c r="E921" s="21">
        <v>45</v>
      </c>
      <c r="F921">
        <v>15</v>
      </c>
      <c r="G921" t="str">
        <f>VLOOKUP($E921,[1]Productos!A:P,2,FALSE)</f>
        <v>POKER</v>
      </c>
      <c r="H921" s="21" t="str">
        <f>VLOOKUP($E921,[1]Productos!A:P,3,FALSE)</f>
        <v>BEBIDAS</v>
      </c>
      <c r="I921" s="21" t="str">
        <f>VLOOKUP($E921,[1]Productos!A:P,4,FALSE)</f>
        <v>CERVEZAS</v>
      </c>
      <c r="K921" s="1">
        <v>3000</v>
      </c>
      <c r="L921" s="1">
        <v>45000</v>
      </c>
      <c r="M921" s="21">
        <v>5</v>
      </c>
      <c r="N921" s="21" t="e">
        <f>VLOOKUP(M921,[1]!tbl_empleados[#Data],4,0)&amp;" "&amp;VLOOKUP(M921,[1]!tbl_empleados[#Data],5,0)</f>
        <v>#REF!</v>
      </c>
      <c r="O921">
        <f>YEAR(C921)</f>
        <v>2024</v>
      </c>
      <c r="P921" t="str">
        <f>TEXT((C921),"mmmm")</f>
        <v>mayo</v>
      </c>
    </row>
    <row r="922" spans="1:16" x14ac:dyDescent="0.3">
      <c r="A922" t="s">
        <v>423</v>
      </c>
      <c r="B922" s="21">
        <v>3</v>
      </c>
      <c r="C922" s="77">
        <v>45420</v>
      </c>
      <c r="D922" s="78">
        <v>0.78194444444444444</v>
      </c>
      <c r="E922" s="21">
        <v>42</v>
      </c>
      <c r="F922">
        <v>6</v>
      </c>
      <c r="G922" t="str">
        <f>VLOOKUP($E922,[1]Productos!A:P,2,FALSE)</f>
        <v>CLUB COLOMBIA</v>
      </c>
      <c r="H922" s="21" t="str">
        <f>VLOOKUP($E922,[1]Productos!A:P,3,FALSE)</f>
        <v>BEBIDAS</v>
      </c>
      <c r="I922" s="21" t="str">
        <f>VLOOKUP($E922,[1]Productos!A:P,4,FALSE)</f>
        <v>CERVEZAS</v>
      </c>
      <c r="K922" s="1">
        <v>5000</v>
      </c>
      <c r="L922" s="1">
        <v>30000</v>
      </c>
      <c r="M922" s="21">
        <v>5</v>
      </c>
      <c r="N922" s="21" t="e">
        <f>VLOOKUP(M922,[1]!tbl_empleados[#Data],4,0)&amp;" "&amp;VLOOKUP(M922,[1]!tbl_empleados[#Data],5,0)</f>
        <v>#REF!</v>
      </c>
      <c r="O922">
        <f t="shared" ref="O922:O928" si="100">YEAR(C922)</f>
        <v>2024</v>
      </c>
      <c r="P922" t="str">
        <f t="shared" ref="P922:P928" si="101">TEXT((C922),"mmmm")</f>
        <v>mayo</v>
      </c>
    </row>
    <row r="923" spans="1:16" x14ac:dyDescent="0.3">
      <c r="A923" t="s">
        <v>423</v>
      </c>
      <c r="B923" s="21">
        <v>3</v>
      </c>
      <c r="C923" s="77">
        <v>45420</v>
      </c>
      <c r="D923" s="78">
        <v>0.78194444444444444</v>
      </c>
      <c r="E923" s="21">
        <v>47</v>
      </c>
      <c r="F923">
        <v>2</v>
      </c>
      <c r="G923" t="str">
        <f>VLOOKUP($E923,[1]Productos!A:P,2,FALSE)</f>
        <v>MICHELADA</v>
      </c>
      <c r="H923" s="21" t="str">
        <f>VLOOKUP($E923,[1]Productos!A:P,3,FALSE)</f>
        <v>BEBIDAS</v>
      </c>
      <c r="I923" s="21" t="str">
        <f>VLOOKUP($E923,[1]Productos!A:P,4,FALSE)</f>
        <v>CERVEZAS</v>
      </c>
      <c r="K923" s="1">
        <v>2000</v>
      </c>
      <c r="L923" s="1">
        <v>4000</v>
      </c>
      <c r="M923" s="21">
        <v>5</v>
      </c>
      <c r="N923" s="21" t="e">
        <f>VLOOKUP(M923,[1]!tbl_empleados[#Data],4,0)&amp;" "&amp;VLOOKUP(M923,[1]!tbl_empleados[#Data],5,0)</f>
        <v>#REF!</v>
      </c>
      <c r="O923">
        <f t="shared" si="100"/>
        <v>2024</v>
      </c>
      <c r="P923" t="str">
        <f t="shared" si="101"/>
        <v>mayo</v>
      </c>
    </row>
    <row r="924" spans="1:16" x14ac:dyDescent="0.3">
      <c r="A924" t="s">
        <v>423</v>
      </c>
      <c r="B924" s="21">
        <v>3</v>
      </c>
      <c r="C924" s="77">
        <v>45420</v>
      </c>
      <c r="D924" s="78">
        <v>0.78263888888888899</v>
      </c>
      <c r="E924" s="21">
        <v>30</v>
      </c>
      <c r="F924">
        <v>1</v>
      </c>
      <c r="G924" t="str">
        <f>VLOOKUP($E924,[1]Productos!A:P,2,FALSE)</f>
        <v>SODA</v>
      </c>
      <c r="H924" s="21" t="str">
        <f>VLOOKUP($E924,[1]Productos!A:P,3,FALSE)</f>
        <v>BEBIDAS</v>
      </c>
      <c r="I924" s="21" t="str">
        <f>VLOOKUP($E924,[1]Productos!A:P,4,FALSE)</f>
        <v>OTROS</v>
      </c>
      <c r="K924" s="1">
        <v>4000</v>
      </c>
      <c r="L924" s="1">
        <v>4000</v>
      </c>
      <c r="M924" s="21">
        <v>5</v>
      </c>
      <c r="N924" s="21" t="e">
        <f>VLOOKUP(M924,[1]!tbl_empleados[#Data],4,0)&amp;" "&amp;VLOOKUP(M924,[1]!tbl_empleados[#Data],5,0)</f>
        <v>#REF!</v>
      </c>
      <c r="O924">
        <f t="shared" si="100"/>
        <v>2024</v>
      </c>
      <c r="P924" t="str">
        <f t="shared" si="101"/>
        <v>mayo</v>
      </c>
    </row>
    <row r="925" spans="1:16" x14ac:dyDescent="0.3">
      <c r="A925" t="s">
        <v>424</v>
      </c>
      <c r="B925" s="21">
        <v>5</v>
      </c>
      <c r="C925" s="77">
        <v>45420</v>
      </c>
      <c r="D925" s="78">
        <v>0.78333333333333333</v>
      </c>
      <c r="E925" s="21">
        <v>44</v>
      </c>
      <c r="F925">
        <v>47</v>
      </c>
      <c r="G925" t="str">
        <f>VLOOKUP($E925,[1]Productos!A:P,2,FALSE)</f>
        <v>HEINEKEN</v>
      </c>
      <c r="H925" s="21" t="str">
        <f>VLOOKUP($E925,[1]Productos!A:P,3,FALSE)</f>
        <v>BEBIDAS</v>
      </c>
      <c r="I925" s="21" t="str">
        <f>VLOOKUP($E925,[1]Productos!A:P,4,FALSE)</f>
        <v>CERVEZAS</v>
      </c>
      <c r="K925" s="1">
        <v>4000</v>
      </c>
      <c r="L925" s="1">
        <v>188000</v>
      </c>
      <c r="M925" s="21">
        <v>5</v>
      </c>
      <c r="N925" s="21" t="e">
        <f>VLOOKUP(M925,[1]!tbl_empleados[#Data],4,0)&amp;" "&amp;VLOOKUP(M925,[1]!tbl_empleados[#Data],5,0)</f>
        <v>#REF!</v>
      </c>
      <c r="O925">
        <f t="shared" si="100"/>
        <v>2024</v>
      </c>
      <c r="P925" t="str">
        <f t="shared" si="101"/>
        <v>mayo</v>
      </c>
    </row>
    <row r="926" spans="1:16" x14ac:dyDescent="0.3">
      <c r="A926" t="s">
        <v>424</v>
      </c>
      <c r="B926" s="21">
        <v>5</v>
      </c>
      <c r="C926" s="77">
        <v>45420</v>
      </c>
      <c r="D926" s="78">
        <v>0.78333333333333333</v>
      </c>
      <c r="E926" s="21">
        <v>45</v>
      </c>
      <c r="F926">
        <v>8</v>
      </c>
      <c r="G926" t="str">
        <f>VLOOKUP($E926,[1]Productos!A:P,2,FALSE)</f>
        <v>POKER</v>
      </c>
      <c r="H926" s="21" t="str">
        <f>VLOOKUP($E926,[1]Productos!A:P,3,FALSE)</f>
        <v>BEBIDAS</v>
      </c>
      <c r="I926" s="21" t="str">
        <f>VLOOKUP($E926,[1]Productos!A:P,4,FALSE)</f>
        <v>CERVEZAS</v>
      </c>
      <c r="K926" s="1">
        <v>3000</v>
      </c>
      <c r="L926" s="1">
        <v>24000</v>
      </c>
      <c r="M926" s="21">
        <v>5</v>
      </c>
      <c r="N926" s="21" t="e">
        <f>VLOOKUP(M926,[1]!tbl_empleados[#Data],4,0)&amp;" "&amp;VLOOKUP(M926,[1]!tbl_empleados[#Data],5,0)</f>
        <v>#REF!</v>
      </c>
      <c r="O926">
        <f t="shared" si="100"/>
        <v>2024</v>
      </c>
      <c r="P926" t="str">
        <f t="shared" si="101"/>
        <v>mayo</v>
      </c>
    </row>
    <row r="927" spans="1:16" x14ac:dyDescent="0.3">
      <c r="A927" t="s">
        <v>424</v>
      </c>
      <c r="B927" s="21">
        <v>5</v>
      </c>
      <c r="C927" s="77">
        <v>45420</v>
      </c>
      <c r="D927" s="78">
        <v>0.78333333333333333</v>
      </c>
      <c r="E927" s="21">
        <v>39</v>
      </c>
      <c r="F927">
        <v>18</v>
      </c>
      <c r="G927" t="str">
        <f>VLOOKUP($E927,[1]Productos!A:P,2,FALSE)</f>
        <v>CORONITA</v>
      </c>
      <c r="H927" s="21" t="str">
        <f>VLOOKUP($E927,[1]Productos!A:P,3,FALSE)</f>
        <v>BEBIDAS</v>
      </c>
      <c r="I927" s="21" t="str">
        <f>VLOOKUP($E927,[1]Productos!A:P,4,FALSE)</f>
        <v>CERVEZAS</v>
      </c>
      <c r="K927" s="1">
        <v>4000</v>
      </c>
      <c r="L927" s="1">
        <v>72000</v>
      </c>
      <c r="M927" s="21">
        <v>5</v>
      </c>
      <c r="N927" s="21" t="e">
        <f>VLOOKUP(M927,[1]!tbl_empleados[#Data],4,0)&amp;" "&amp;VLOOKUP(M927,[1]!tbl_empleados[#Data],5,0)</f>
        <v>#REF!</v>
      </c>
      <c r="O927">
        <f t="shared" si="100"/>
        <v>2024</v>
      </c>
      <c r="P927" t="str">
        <f t="shared" si="101"/>
        <v>mayo</v>
      </c>
    </row>
    <row r="928" spans="1:16" x14ac:dyDescent="0.3">
      <c r="A928" t="s">
        <v>424</v>
      </c>
      <c r="B928" s="21">
        <v>5</v>
      </c>
      <c r="C928" s="77">
        <v>45420</v>
      </c>
      <c r="D928" s="78">
        <v>0.78333333333333333</v>
      </c>
      <c r="E928" s="21">
        <v>38</v>
      </c>
      <c r="F928">
        <v>1</v>
      </c>
      <c r="G928" t="str">
        <f>VLOOKUP($E928,[1]Productos!A:P,2,FALSE)</f>
        <v>COSTEÑITA</v>
      </c>
      <c r="H928" s="21" t="str">
        <f>VLOOKUP($E928,[1]Productos!A:P,3,FALSE)</f>
        <v>BEBIDAS</v>
      </c>
      <c r="I928" s="21" t="str">
        <f>VLOOKUP($E928,[1]Productos!A:P,4,FALSE)</f>
        <v>CERVEZAS</v>
      </c>
      <c r="K928" s="1">
        <v>3000</v>
      </c>
      <c r="L928" s="1">
        <v>3000</v>
      </c>
      <c r="M928" s="21">
        <v>5</v>
      </c>
      <c r="N928" s="21" t="e">
        <f>VLOOKUP(M928,[1]!tbl_empleados[#Data],4,0)&amp;" "&amp;VLOOKUP(M928,[1]!tbl_empleados[#Data],5,0)</f>
        <v>#REF!</v>
      </c>
      <c r="O928">
        <f t="shared" si="100"/>
        <v>2024</v>
      </c>
      <c r="P928" t="str">
        <f t="shared" si="101"/>
        <v>mayo</v>
      </c>
    </row>
    <row r="929" spans="1:16" x14ac:dyDescent="0.3">
      <c r="A929" t="s">
        <v>425</v>
      </c>
      <c r="B929" s="21">
        <v>2</v>
      </c>
      <c r="C929" s="77">
        <v>45420</v>
      </c>
      <c r="D929" s="78">
        <v>0.87569444444444444</v>
      </c>
      <c r="E929" s="21">
        <v>45</v>
      </c>
      <c r="F929">
        <v>3</v>
      </c>
      <c r="G929" t="str">
        <f>VLOOKUP($E929,[1]Productos!A:P,2,FALSE)</f>
        <v>POKER</v>
      </c>
      <c r="H929" s="21" t="str">
        <f>VLOOKUP($E929,[1]Productos!A:P,3,FALSE)</f>
        <v>BEBIDAS</v>
      </c>
      <c r="I929" s="21" t="str">
        <f>VLOOKUP($E929,[1]Productos!A:P,4,FALSE)</f>
        <v>CERVEZAS</v>
      </c>
      <c r="K929" s="1">
        <v>3000</v>
      </c>
      <c r="L929" s="1">
        <v>9000</v>
      </c>
      <c r="M929" s="21">
        <v>5</v>
      </c>
      <c r="N929" s="21" t="e">
        <f>VLOOKUP(M929,[1]!tbl_empleados[#Data],4,0)&amp;" "&amp;VLOOKUP(M929,[1]!tbl_empleados[#Data],5,0)</f>
        <v>#REF!</v>
      </c>
      <c r="O929">
        <f>YEAR(C929)</f>
        <v>2024</v>
      </c>
      <c r="P929" t="str">
        <f>TEXT((C929),"mmmm")</f>
        <v>mayo</v>
      </c>
    </row>
    <row r="930" spans="1:16" x14ac:dyDescent="0.3">
      <c r="A930" t="s">
        <v>426</v>
      </c>
      <c r="B930" s="21">
        <v>2</v>
      </c>
      <c r="C930" s="77">
        <v>45420</v>
      </c>
      <c r="D930" s="78">
        <v>0.88055555555555554</v>
      </c>
      <c r="E930" s="21">
        <v>42</v>
      </c>
      <c r="F930">
        <v>2</v>
      </c>
      <c r="G930" t="str">
        <f>VLOOKUP($E930,[1]Productos!A:P,2,FALSE)</f>
        <v>CLUB COLOMBIA</v>
      </c>
      <c r="H930" s="21" t="str">
        <f>VLOOKUP($E930,[1]Productos!A:P,3,FALSE)</f>
        <v>BEBIDAS</v>
      </c>
      <c r="I930" s="21" t="str">
        <f>VLOOKUP($E930,[1]Productos!A:P,4,FALSE)</f>
        <v>CERVEZAS</v>
      </c>
      <c r="K930" s="1">
        <v>5000</v>
      </c>
      <c r="L930" s="1">
        <v>10000</v>
      </c>
      <c r="M930" s="21">
        <v>5</v>
      </c>
      <c r="N930" s="21" t="e">
        <f>VLOOKUP(M930,[1]!tbl_empleados[#Data],4,0)&amp;" "&amp;VLOOKUP(M930,[1]!tbl_empleados[#Data],5,0)</f>
        <v>#REF!</v>
      </c>
      <c r="O930">
        <f>YEAR(C930)</f>
        <v>2024</v>
      </c>
      <c r="P930" t="str">
        <f>TEXT((C930),"mmmm")</f>
        <v>mayo</v>
      </c>
    </row>
    <row r="931" spans="1:16" x14ac:dyDescent="0.3">
      <c r="A931" t="s">
        <v>427</v>
      </c>
      <c r="B931" s="21">
        <v>5</v>
      </c>
      <c r="C931" s="77">
        <v>45420</v>
      </c>
      <c r="D931" s="78">
        <v>0.93888888888888899</v>
      </c>
      <c r="E931" s="21">
        <v>39</v>
      </c>
      <c r="F931">
        <v>1</v>
      </c>
      <c r="G931" t="str">
        <f>VLOOKUP($E931,[1]Productos!A:P,2,FALSE)</f>
        <v>CORONITA</v>
      </c>
      <c r="H931" s="21" t="str">
        <f>VLOOKUP($E931,[1]Productos!A:P,3,FALSE)</f>
        <v>BEBIDAS</v>
      </c>
      <c r="I931" s="21" t="str">
        <f>VLOOKUP($E931,[1]Productos!A:P,4,FALSE)</f>
        <v>CERVEZAS</v>
      </c>
      <c r="K931" s="1">
        <v>4000</v>
      </c>
      <c r="L931" s="1">
        <v>4000</v>
      </c>
      <c r="M931" s="21">
        <v>5</v>
      </c>
      <c r="N931" s="21" t="e">
        <f>VLOOKUP(M931,[1]!tbl_empleados[#Data],4,0)&amp;" "&amp;VLOOKUP(M931,[1]!tbl_empleados[#Data],5,0)</f>
        <v>#REF!</v>
      </c>
      <c r="O931">
        <f t="shared" ref="O931:O988" si="102">YEAR(C931)</f>
        <v>2024</v>
      </c>
      <c r="P931" t="str">
        <f t="shared" ref="P931:P988" si="103">TEXT((C931),"mmmm")</f>
        <v>mayo</v>
      </c>
    </row>
    <row r="932" spans="1:16" x14ac:dyDescent="0.3">
      <c r="A932" t="s">
        <v>427</v>
      </c>
      <c r="B932" s="21">
        <v>5</v>
      </c>
      <c r="C932" s="77">
        <v>45420</v>
      </c>
      <c r="D932" s="78">
        <v>0.93888888888888899</v>
      </c>
      <c r="E932" s="21">
        <v>44</v>
      </c>
      <c r="F932">
        <v>1</v>
      </c>
      <c r="G932" t="str">
        <f>VLOOKUP($E932,[1]Productos!A:P,2,FALSE)</f>
        <v>HEINEKEN</v>
      </c>
      <c r="H932" s="21" t="str">
        <f>VLOOKUP($E932,[1]Productos!A:P,3,FALSE)</f>
        <v>BEBIDAS</v>
      </c>
      <c r="I932" s="21" t="str">
        <f>VLOOKUP($E932,[1]Productos!A:P,4,FALSE)</f>
        <v>CERVEZAS</v>
      </c>
      <c r="K932" s="1">
        <v>4000</v>
      </c>
      <c r="L932" s="1">
        <v>4000</v>
      </c>
      <c r="M932" s="21">
        <v>5</v>
      </c>
      <c r="N932" s="21" t="e">
        <f>VLOOKUP(M932,[1]!tbl_empleados[#Data],4,0)&amp;" "&amp;VLOOKUP(M932,[1]!tbl_empleados[#Data],5,0)</f>
        <v>#REF!</v>
      </c>
      <c r="O932">
        <f t="shared" si="102"/>
        <v>2024</v>
      </c>
      <c r="P932" t="str">
        <f t="shared" si="103"/>
        <v>mayo</v>
      </c>
    </row>
    <row r="933" spans="1:16" x14ac:dyDescent="0.3">
      <c r="A933" t="s">
        <v>427</v>
      </c>
      <c r="B933" s="21">
        <v>5</v>
      </c>
      <c r="C933" s="77">
        <v>45420</v>
      </c>
      <c r="D933" s="78">
        <v>0.94791666666666663</v>
      </c>
      <c r="E933" s="21">
        <v>39</v>
      </c>
      <c r="F933">
        <v>1</v>
      </c>
      <c r="G933" t="str">
        <f>VLOOKUP($E933,[1]Productos!A:P,2,FALSE)</f>
        <v>CORONITA</v>
      </c>
      <c r="H933" s="21" t="str">
        <f>VLOOKUP($E933,[1]Productos!A:P,3,FALSE)</f>
        <v>BEBIDAS</v>
      </c>
      <c r="I933" s="21" t="str">
        <f>VLOOKUP($E933,[1]Productos!A:P,4,FALSE)</f>
        <v>CERVEZAS</v>
      </c>
      <c r="K933" s="1">
        <v>4000</v>
      </c>
      <c r="L933" s="1">
        <v>4000</v>
      </c>
      <c r="M933" s="21">
        <v>5</v>
      </c>
      <c r="N933" s="21" t="e">
        <f>VLOOKUP(M933,[1]!tbl_empleados[#Data],4,0)&amp;" "&amp;VLOOKUP(M933,[1]!tbl_empleados[#Data],5,0)</f>
        <v>#REF!</v>
      </c>
      <c r="O933">
        <f t="shared" si="102"/>
        <v>2024</v>
      </c>
      <c r="P933" t="str">
        <f t="shared" si="103"/>
        <v>mayo</v>
      </c>
    </row>
    <row r="934" spans="1:16" x14ac:dyDescent="0.3">
      <c r="A934" t="s">
        <v>427</v>
      </c>
      <c r="B934" s="21">
        <v>5</v>
      </c>
      <c r="C934" s="77">
        <v>45420</v>
      </c>
      <c r="D934" s="78">
        <v>0.94791666666666663</v>
      </c>
      <c r="E934" s="21">
        <v>44</v>
      </c>
      <c r="F934">
        <v>1</v>
      </c>
      <c r="G934" t="str">
        <f>VLOOKUP($E934,[1]Productos!A:P,2,FALSE)</f>
        <v>HEINEKEN</v>
      </c>
      <c r="H934" s="21" t="str">
        <f>VLOOKUP($E934,[1]Productos!A:P,3,FALSE)</f>
        <v>BEBIDAS</v>
      </c>
      <c r="I934" s="21" t="str">
        <f>VLOOKUP($E934,[1]Productos!A:P,4,FALSE)</f>
        <v>CERVEZAS</v>
      </c>
      <c r="K934" s="1">
        <v>4000</v>
      </c>
      <c r="L934" s="1">
        <v>4000</v>
      </c>
      <c r="M934" s="21">
        <v>5</v>
      </c>
      <c r="N934" s="21" t="e">
        <f>VLOOKUP(M934,[1]!tbl_empleados[#Data],4,0)&amp;" "&amp;VLOOKUP(M934,[1]!tbl_empleados[#Data],5,0)</f>
        <v>#REF!</v>
      </c>
      <c r="O934">
        <f t="shared" si="102"/>
        <v>2024</v>
      </c>
      <c r="P934" t="str">
        <f t="shared" si="103"/>
        <v>mayo</v>
      </c>
    </row>
    <row r="935" spans="1:16" x14ac:dyDescent="0.3">
      <c r="A935" t="s">
        <v>427</v>
      </c>
      <c r="B935" s="21">
        <v>5</v>
      </c>
      <c r="C935" s="77">
        <v>45420</v>
      </c>
      <c r="D935" s="78">
        <v>0.95416666666666661</v>
      </c>
      <c r="E935" s="21">
        <v>44</v>
      </c>
      <c r="F935">
        <v>1</v>
      </c>
      <c r="G935" t="str">
        <f>VLOOKUP($E935,[1]Productos!A:P,2,FALSE)</f>
        <v>HEINEKEN</v>
      </c>
      <c r="H935" s="21" t="str">
        <f>VLOOKUP($E935,[1]Productos!A:P,3,FALSE)</f>
        <v>BEBIDAS</v>
      </c>
      <c r="I935" s="21" t="str">
        <f>VLOOKUP($E935,[1]Productos!A:P,4,FALSE)</f>
        <v>CERVEZAS</v>
      </c>
      <c r="K935" s="1">
        <v>4000</v>
      </c>
      <c r="L935" s="1">
        <v>4000</v>
      </c>
      <c r="M935" s="21">
        <v>5</v>
      </c>
      <c r="N935" s="21" t="e">
        <f>VLOOKUP(M935,[1]!tbl_empleados[#Data],4,0)&amp;" "&amp;VLOOKUP(M935,[1]!tbl_empleados[#Data],5,0)</f>
        <v>#REF!</v>
      </c>
      <c r="O935">
        <f t="shared" si="102"/>
        <v>2024</v>
      </c>
      <c r="P935" t="str">
        <f t="shared" si="103"/>
        <v>mayo</v>
      </c>
    </row>
    <row r="936" spans="1:16" x14ac:dyDescent="0.3">
      <c r="A936" t="s">
        <v>427</v>
      </c>
      <c r="B936" s="21">
        <v>5</v>
      </c>
      <c r="C936" s="77">
        <v>45420</v>
      </c>
      <c r="D936" s="78">
        <v>0.96180555555555547</v>
      </c>
      <c r="E936" s="21">
        <v>39</v>
      </c>
      <c r="F936">
        <v>1</v>
      </c>
      <c r="G936" t="str">
        <f>VLOOKUP($E936,[1]Productos!A:P,2,FALSE)</f>
        <v>CORONITA</v>
      </c>
      <c r="H936" s="21" t="str">
        <f>VLOOKUP($E936,[1]Productos!A:P,3,FALSE)</f>
        <v>BEBIDAS</v>
      </c>
      <c r="I936" s="21" t="str">
        <f>VLOOKUP($E936,[1]Productos!A:P,4,FALSE)</f>
        <v>CERVEZAS</v>
      </c>
      <c r="K936" s="1">
        <v>4000</v>
      </c>
      <c r="L936" s="1">
        <v>4000</v>
      </c>
      <c r="M936" s="21">
        <v>5</v>
      </c>
      <c r="N936" s="21" t="e">
        <f>VLOOKUP(M936,[1]!tbl_empleados[#Data],4,0)&amp;" "&amp;VLOOKUP(M936,[1]!tbl_empleados[#Data],5,0)</f>
        <v>#REF!</v>
      </c>
      <c r="O936">
        <f t="shared" si="102"/>
        <v>2024</v>
      </c>
      <c r="P936" t="str">
        <f t="shared" si="103"/>
        <v>mayo</v>
      </c>
    </row>
    <row r="937" spans="1:16" x14ac:dyDescent="0.3">
      <c r="A937" t="s">
        <v>427</v>
      </c>
      <c r="B937" s="21">
        <v>5</v>
      </c>
      <c r="C937" s="77">
        <v>45420</v>
      </c>
      <c r="D937" s="78">
        <v>0.96180555555555547</v>
      </c>
      <c r="E937" s="21">
        <v>44</v>
      </c>
      <c r="F937">
        <v>1</v>
      </c>
      <c r="G937" t="str">
        <f>VLOOKUP($E937,[1]Productos!A:P,2,FALSE)</f>
        <v>HEINEKEN</v>
      </c>
      <c r="H937" s="21" t="str">
        <f>VLOOKUP($E937,[1]Productos!A:P,3,FALSE)</f>
        <v>BEBIDAS</v>
      </c>
      <c r="I937" s="21" t="str">
        <f>VLOOKUP($E937,[1]Productos!A:P,4,FALSE)</f>
        <v>CERVEZAS</v>
      </c>
      <c r="K937" s="1">
        <v>4000</v>
      </c>
      <c r="L937" s="1">
        <v>4000</v>
      </c>
      <c r="M937" s="21">
        <v>5</v>
      </c>
      <c r="N937" s="21" t="e">
        <f>VLOOKUP(M937,[1]!tbl_empleados[#Data],4,0)&amp;" "&amp;VLOOKUP(M937,[1]!tbl_empleados[#Data],5,0)</f>
        <v>#REF!</v>
      </c>
      <c r="O937">
        <f t="shared" si="102"/>
        <v>2024</v>
      </c>
      <c r="P937" t="str">
        <f t="shared" si="103"/>
        <v>mayo</v>
      </c>
    </row>
    <row r="938" spans="1:16" x14ac:dyDescent="0.3">
      <c r="A938" t="s">
        <v>427</v>
      </c>
      <c r="B938" s="21">
        <v>5</v>
      </c>
      <c r="C938" s="77">
        <v>45420</v>
      </c>
      <c r="D938" s="78">
        <v>0.96250000000000002</v>
      </c>
      <c r="E938" s="21">
        <v>44</v>
      </c>
      <c r="F938">
        <v>1</v>
      </c>
      <c r="G938" t="str">
        <f>VLOOKUP($E938,[1]Productos!A:P,2,FALSE)</f>
        <v>HEINEKEN</v>
      </c>
      <c r="H938" s="21" t="str">
        <f>VLOOKUP($E938,[1]Productos!A:P,3,FALSE)</f>
        <v>BEBIDAS</v>
      </c>
      <c r="I938" s="21" t="str">
        <f>VLOOKUP($E938,[1]Productos!A:P,4,FALSE)</f>
        <v>CERVEZAS</v>
      </c>
      <c r="K938" s="1">
        <v>4000</v>
      </c>
      <c r="L938" s="1">
        <v>4000</v>
      </c>
      <c r="M938" s="21">
        <v>5</v>
      </c>
      <c r="N938" s="21" t="e">
        <f>VLOOKUP(M938,[1]!tbl_empleados[#Data],4,0)&amp;" "&amp;VLOOKUP(M938,[1]!tbl_empleados[#Data],5,0)</f>
        <v>#REF!</v>
      </c>
      <c r="O938">
        <f t="shared" si="102"/>
        <v>2024</v>
      </c>
      <c r="P938" t="str">
        <f t="shared" si="103"/>
        <v>mayo</v>
      </c>
    </row>
    <row r="939" spans="1:16" x14ac:dyDescent="0.3">
      <c r="A939" t="s">
        <v>427</v>
      </c>
      <c r="B939" s="21">
        <v>5</v>
      </c>
      <c r="C939" s="77">
        <v>45420</v>
      </c>
      <c r="D939" s="78">
        <v>0.97986111111111107</v>
      </c>
      <c r="E939" s="21">
        <v>39</v>
      </c>
      <c r="F939">
        <v>1</v>
      </c>
      <c r="G939" t="str">
        <f>VLOOKUP($E939,[1]Productos!A:P,2,FALSE)</f>
        <v>CORONITA</v>
      </c>
      <c r="H939" s="21" t="str">
        <f>VLOOKUP($E939,[1]Productos!A:P,3,FALSE)</f>
        <v>BEBIDAS</v>
      </c>
      <c r="I939" s="21" t="str">
        <f>VLOOKUP($E939,[1]Productos!A:P,4,FALSE)</f>
        <v>CERVEZAS</v>
      </c>
      <c r="K939" s="1">
        <v>4000</v>
      </c>
      <c r="L939" s="1">
        <v>4000</v>
      </c>
      <c r="M939" s="21">
        <v>5</v>
      </c>
      <c r="N939" s="21" t="e">
        <f>VLOOKUP(M939,[1]!tbl_empleados[#Data],4,0)&amp;" "&amp;VLOOKUP(M939,[1]!tbl_empleados[#Data],5,0)</f>
        <v>#REF!</v>
      </c>
      <c r="O939">
        <f t="shared" si="102"/>
        <v>2024</v>
      </c>
      <c r="P939" t="str">
        <f t="shared" si="103"/>
        <v>mayo</v>
      </c>
    </row>
    <row r="940" spans="1:16" x14ac:dyDescent="0.3">
      <c r="A940" t="s">
        <v>427</v>
      </c>
      <c r="B940" s="21">
        <v>5</v>
      </c>
      <c r="C940" s="77">
        <v>45420</v>
      </c>
      <c r="D940" s="78">
        <v>0.97986111111111107</v>
      </c>
      <c r="E940" s="21">
        <v>44</v>
      </c>
      <c r="F940">
        <v>1</v>
      </c>
      <c r="G940" t="str">
        <f>VLOOKUP($E940,[1]Productos!A:P,2,FALSE)</f>
        <v>HEINEKEN</v>
      </c>
      <c r="H940" s="21" t="str">
        <f>VLOOKUP($E940,[1]Productos!A:P,3,FALSE)</f>
        <v>BEBIDAS</v>
      </c>
      <c r="I940" s="21" t="str">
        <f>VLOOKUP($E940,[1]Productos!A:P,4,FALSE)</f>
        <v>CERVEZAS</v>
      </c>
      <c r="K940" s="1">
        <v>4000</v>
      </c>
      <c r="L940" s="1">
        <v>4000</v>
      </c>
      <c r="M940" s="21">
        <v>5</v>
      </c>
      <c r="N940" s="21" t="e">
        <f>VLOOKUP(M940,[1]!tbl_empleados[#Data],4,0)&amp;" "&amp;VLOOKUP(M940,[1]!tbl_empleados[#Data],5,0)</f>
        <v>#REF!</v>
      </c>
      <c r="O940">
        <f t="shared" si="102"/>
        <v>2024</v>
      </c>
      <c r="P940" t="str">
        <f t="shared" si="103"/>
        <v>mayo</v>
      </c>
    </row>
    <row r="941" spans="1:16" x14ac:dyDescent="0.3">
      <c r="A941" t="s">
        <v>427</v>
      </c>
      <c r="B941" s="21">
        <v>5</v>
      </c>
      <c r="C941" s="77">
        <v>45420</v>
      </c>
      <c r="D941" s="78">
        <v>0.98819444444444438</v>
      </c>
      <c r="E941" s="21">
        <v>44</v>
      </c>
      <c r="F941">
        <v>1</v>
      </c>
      <c r="G941" t="str">
        <f>VLOOKUP($E941,[1]Productos!A:P,2,FALSE)</f>
        <v>HEINEKEN</v>
      </c>
      <c r="H941" s="21" t="str">
        <f>VLOOKUP($E941,[1]Productos!A:P,3,FALSE)</f>
        <v>BEBIDAS</v>
      </c>
      <c r="I941" s="21" t="str">
        <f>VLOOKUP($E941,[1]Productos!A:P,4,FALSE)</f>
        <v>CERVEZAS</v>
      </c>
      <c r="K941" s="1">
        <v>4000</v>
      </c>
      <c r="L941" s="1">
        <v>4000</v>
      </c>
      <c r="M941" s="21">
        <v>5</v>
      </c>
      <c r="N941" s="21" t="e">
        <f>VLOOKUP(M941,[1]!tbl_empleados[#Data],4,0)&amp;" "&amp;VLOOKUP(M941,[1]!tbl_empleados[#Data],5,0)</f>
        <v>#REF!</v>
      </c>
      <c r="O941">
        <f t="shared" si="102"/>
        <v>2024</v>
      </c>
      <c r="P941" t="str">
        <f t="shared" si="103"/>
        <v>mayo</v>
      </c>
    </row>
    <row r="942" spans="1:16" x14ac:dyDescent="0.3">
      <c r="A942" t="s">
        <v>428</v>
      </c>
      <c r="B942" s="21">
        <v>9</v>
      </c>
      <c r="C942" s="77">
        <v>45420</v>
      </c>
      <c r="D942" s="78">
        <v>0.78402777777777777</v>
      </c>
      <c r="E942" s="21">
        <v>45</v>
      </c>
      <c r="F942">
        <v>1</v>
      </c>
      <c r="G942" t="str">
        <f>VLOOKUP($E942,[1]Productos!A:P,2,FALSE)</f>
        <v>POKER</v>
      </c>
      <c r="H942" s="21" t="str">
        <f>VLOOKUP($E942,[1]Productos!A:P,3,FALSE)</f>
        <v>BEBIDAS</v>
      </c>
      <c r="I942" s="21" t="str">
        <f>VLOOKUP($E942,[1]Productos!A:P,4,FALSE)</f>
        <v>CERVEZAS</v>
      </c>
      <c r="K942" s="1">
        <v>3000</v>
      </c>
      <c r="L942" s="1">
        <v>3000</v>
      </c>
      <c r="M942" s="21">
        <v>5</v>
      </c>
      <c r="N942" s="21" t="e">
        <f>VLOOKUP(M942,[1]!tbl_empleados[#Data],4,0)&amp;" "&amp;VLOOKUP(M942,[1]!tbl_empleados[#Data],5,0)</f>
        <v>#REF!</v>
      </c>
      <c r="O942">
        <f t="shared" si="102"/>
        <v>2024</v>
      </c>
      <c r="P942" t="str">
        <f t="shared" si="103"/>
        <v>mayo</v>
      </c>
    </row>
    <row r="943" spans="1:16" x14ac:dyDescent="0.3">
      <c r="A943" t="s">
        <v>428</v>
      </c>
      <c r="B943" s="21">
        <v>9</v>
      </c>
      <c r="C943" s="77">
        <v>45420</v>
      </c>
      <c r="D943" s="78">
        <v>0.79375000000000007</v>
      </c>
      <c r="E943" s="21">
        <v>39</v>
      </c>
      <c r="F943">
        <v>2</v>
      </c>
      <c r="G943" t="str">
        <f>VLOOKUP($E943,[1]Productos!A:P,2,FALSE)</f>
        <v>CORONITA</v>
      </c>
      <c r="H943" s="21" t="str">
        <f>VLOOKUP($E943,[1]Productos!A:P,3,FALSE)</f>
        <v>BEBIDAS</v>
      </c>
      <c r="I943" s="21" t="str">
        <f>VLOOKUP($E943,[1]Productos!A:P,4,FALSE)</f>
        <v>CERVEZAS</v>
      </c>
      <c r="K943" s="1">
        <v>4000</v>
      </c>
      <c r="L943" s="1">
        <v>8000</v>
      </c>
      <c r="M943" s="21">
        <v>5</v>
      </c>
      <c r="N943" s="21" t="e">
        <f>VLOOKUP(M943,[1]!tbl_empleados[#Data],4,0)&amp;" "&amp;VLOOKUP(M943,[1]!tbl_empleados[#Data],5,0)</f>
        <v>#REF!</v>
      </c>
      <c r="O943">
        <f t="shared" si="102"/>
        <v>2024</v>
      </c>
      <c r="P943" t="str">
        <f t="shared" si="103"/>
        <v>mayo</v>
      </c>
    </row>
    <row r="944" spans="1:16" x14ac:dyDescent="0.3">
      <c r="A944" t="s">
        <v>428</v>
      </c>
      <c r="B944" s="21">
        <v>9</v>
      </c>
      <c r="C944" s="77">
        <v>45420</v>
      </c>
      <c r="D944" s="78">
        <v>0.79652777777777783</v>
      </c>
      <c r="E944" s="21">
        <v>44</v>
      </c>
      <c r="F944">
        <v>2</v>
      </c>
      <c r="G944" t="str">
        <f>VLOOKUP($E944,[1]Productos!A:P,2,FALSE)</f>
        <v>HEINEKEN</v>
      </c>
      <c r="H944" s="21" t="str">
        <f>VLOOKUP($E944,[1]Productos!A:P,3,FALSE)</f>
        <v>BEBIDAS</v>
      </c>
      <c r="I944" s="21" t="str">
        <f>VLOOKUP($E944,[1]Productos!A:P,4,FALSE)</f>
        <v>CERVEZAS</v>
      </c>
      <c r="K944" s="1">
        <v>4000</v>
      </c>
      <c r="L944" s="1">
        <v>8000</v>
      </c>
      <c r="M944" s="21">
        <v>5</v>
      </c>
      <c r="N944" s="21" t="e">
        <f>VLOOKUP(M944,[1]!tbl_empleados[#Data],4,0)&amp;" "&amp;VLOOKUP(M944,[1]!tbl_empleados[#Data],5,0)</f>
        <v>#REF!</v>
      </c>
      <c r="O944">
        <f t="shared" si="102"/>
        <v>2024</v>
      </c>
      <c r="P944" t="str">
        <f t="shared" si="103"/>
        <v>mayo</v>
      </c>
    </row>
    <row r="945" spans="1:16" x14ac:dyDescent="0.3">
      <c r="A945" t="s">
        <v>428</v>
      </c>
      <c r="B945" s="21">
        <v>9</v>
      </c>
      <c r="C945" s="77">
        <v>45420</v>
      </c>
      <c r="D945" s="78">
        <v>0.79791666666666661</v>
      </c>
      <c r="E945" s="21">
        <v>44</v>
      </c>
      <c r="F945">
        <v>1</v>
      </c>
      <c r="G945" t="str">
        <f>VLOOKUP($E945,[1]Productos!A:P,2,FALSE)</f>
        <v>HEINEKEN</v>
      </c>
      <c r="H945" s="21" t="str">
        <f>VLOOKUP($E945,[1]Productos!A:P,3,FALSE)</f>
        <v>BEBIDAS</v>
      </c>
      <c r="I945" s="21" t="str">
        <f>VLOOKUP($E945,[1]Productos!A:P,4,FALSE)</f>
        <v>CERVEZAS</v>
      </c>
      <c r="K945" s="1">
        <v>4000</v>
      </c>
      <c r="L945" s="1">
        <v>4000</v>
      </c>
      <c r="M945" s="21">
        <v>5</v>
      </c>
      <c r="N945" s="21" t="e">
        <f>VLOOKUP(M945,[1]!tbl_empleados[#Data],4,0)&amp;" "&amp;VLOOKUP(M945,[1]!tbl_empleados[#Data],5,0)</f>
        <v>#REF!</v>
      </c>
      <c r="O945">
        <f t="shared" si="102"/>
        <v>2024</v>
      </c>
      <c r="P945" t="str">
        <f t="shared" si="103"/>
        <v>mayo</v>
      </c>
    </row>
    <row r="946" spans="1:16" x14ac:dyDescent="0.3">
      <c r="A946" t="s">
        <v>428</v>
      </c>
      <c r="B946" s="21">
        <v>9</v>
      </c>
      <c r="C946" s="77">
        <v>45420</v>
      </c>
      <c r="D946" s="78">
        <v>0.80069444444444438</v>
      </c>
      <c r="E946" s="21">
        <v>44</v>
      </c>
      <c r="F946">
        <v>1</v>
      </c>
      <c r="G946" t="str">
        <f>VLOOKUP($E946,[1]Productos!A:P,2,FALSE)</f>
        <v>HEINEKEN</v>
      </c>
      <c r="H946" s="21" t="str">
        <f>VLOOKUP($E946,[1]Productos!A:P,3,FALSE)</f>
        <v>BEBIDAS</v>
      </c>
      <c r="I946" s="21" t="str">
        <f>VLOOKUP($E946,[1]Productos!A:P,4,FALSE)</f>
        <v>CERVEZAS</v>
      </c>
      <c r="K946" s="1">
        <v>4000</v>
      </c>
      <c r="L946" s="1">
        <v>4000</v>
      </c>
      <c r="M946" s="21">
        <v>5</v>
      </c>
      <c r="N946" s="21" t="e">
        <f>VLOOKUP(M946,[1]!tbl_empleados[#Data],4,0)&amp;" "&amp;VLOOKUP(M946,[1]!tbl_empleados[#Data],5,0)</f>
        <v>#REF!</v>
      </c>
      <c r="O946">
        <f t="shared" si="102"/>
        <v>2024</v>
      </c>
      <c r="P946" t="str">
        <f t="shared" si="103"/>
        <v>mayo</v>
      </c>
    </row>
    <row r="947" spans="1:16" x14ac:dyDescent="0.3">
      <c r="A947" t="s">
        <v>428</v>
      </c>
      <c r="B947" s="21">
        <v>9</v>
      </c>
      <c r="C947" s="77">
        <v>45420</v>
      </c>
      <c r="D947" s="78">
        <v>0.80347222222222225</v>
      </c>
      <c r="E947" s="21">
        <v>39</v>
      </c>
      <c r="F947">
        <v>1</v>
      </c>
      <c r="G947" t="str">
        <f>VLOOKUP($E947,[1]Productos!A:P,2,FALSE)</f>
        <v>CORONITA</v>
      </c>
      <c r="H947" s="21" t="str">
        <f>VLOOKUP($E947,[1]Productos!A:P,3,FALSE)</f>
        <v>BEBIDAS</v>
      </c>
      <c r="I947" s="21" t="str">
        <f>VLOOKUP($E947,[1]Productos!A:P,4,FALSE)</f>
        <v>CERVEZAS</v>
      </c>
      <c r="K947" s="1">
        <v>4000</v>
      </c>
      <c r="L947" s="1">
        <v>4000</v>
      </c>
      <c r="M947" s="21">
        <v>5</v>
      </c>
      <c r="N947" s="21" t="e">
        <f>VLOOKUP(M947,[1]!tbl_empleados[#Data],4,0)&amp;" "&amp;VLOOKUP(M947,[1]!tbl_empleados[#Data],5,0)</f>
        <v>#REF!</v>
      </c>
      <c r="O947">
        <f t="shared" si="102"/>
        <v>2024</v>
      </c>
      <c r="P947" t="str">
        <f t="shared" si="103"/>
        <v>mayo</v>
      </c>
    </row>
    <row r="948" spans="1:16" x14ac:dyDescent="0.3">
      <c r="A948" t="s">
        <v>428</v>
      </c>
      <c r="B948" s="21">
        <v>9</v>
      </c>
      <c r="C948" s="77">
        <v>45420</v>
      </c>
      <c r="D948" s="78">
        <v>0.80347222222222225</v>
      </c>
      <c r="E948" s="21">
        <v>44</v>
      </c>
      <c r="F948">
        <v>1</v>
      </c>
      <c r="G948" t="str">
        <f>VLOOKUP($E948,[1]Productos!A:P,2,FALSE)</f>
        <v>HEINEKEN</v>
      </c>
      <c r="H948" s="21" t="str">
        <f>VLOOKUP($E948,[1]Productos!A:P,3,FALSE)</f>
        <v>BEBIDAS</v>
      </c>
      <c r="I948" s="21" t="str">
        <f>VLOOKUP($E948,[1]Productos!A:P,4,FALSE)</f>
        <v>CERVEZAS</v>
      </c>
      <c r="K948" s="1">
        <v>4000</v>
      </c>
      <c r="L948" s="1">
        <v>4000</v>
      </c>
      <c r="M948" s="21">
        <v>5</v>
      </c>
      <c r="N948" s="21" t="e">
        <f>VLOOKUP(M948,[1]!tbl_empleados[#Data],4,0)&amp;" "&amp;VLOOKUP(M948,[1]!tbl_empleados[#Data],5,0)</f>
        <v>#REF!</v>
      </c>
      <c r="O948">
        <f t="shared" si="102"/>
        <v>2024</v>
      </c>
      <c r="P948" t="str">
        <f t="shared" si="103"/>
        <v>mayo</v>
      </c>
    </row>
    <row r="949" spans="1:16" x14ac:dyDescent="0.3">
      <c r="A949" t="s">
        <v>428</v>
      </c>
      <c r="B949" s="21">
        <v>9</v>
      </c>
      <c r="C949" s="77">
        <v>45420</v>
      </c>
      <c r="D949" s="78">
        <v>0.81805555555555554</v>
      </c>
      <c r="E949" s="21">
        <v>44</v>
      </c>
      <c r="F949">
        <v>3</v>
      </c>
      <c r="G949" t="str">
        <f>VLOOKUP($E949,[1]Productos!A:P,2,FALSE)</f>
        <v>HEINEKEN</v>
      </c>
      <c r="H949" s="21" t="str">
        <f>VLOOKUP($E949,[1]Productos!A:P,3,FALSE)</f>
        <v>BEBIDAS</v>
      </c>
      <c r="I949" s="21" t="str">
        <f>VLOOKUP($E949,[1]Productos!A:P,4,FALSE)</f>
        <v>CERVEZAS</v>
      </c>
      <c r="K949" s="1">
        <v>4000</v>
      </c>
      <c r="L949" s="1">
        <v>12000</v>
      </c>
      <c r="M949" s="21">
        <v>5</v>
      </c>
      <c r="N949" s="21" t="e">
        <f>VLOOKUP(M949,[1]!tbl_empleados[#Data],4,0)&amp;" "&amp;VLOOKUP(M949,[1]!tbl_empleados[#Data],5,0)</f>
        <v>#REF!</v>
      </c>
      <c r="O949">
        <f t="shared" si="102"/>
        <v>2024</v>
      </c>
      <c r="P949" t="str">
        <f t="shared" si="103"/>
        <v>mayo</v>
      </c>
    </row>
    <row r="950" spans="1:16" x14ac:dyDescent="0.3">
      <c r="A950" t="s">
        <v>428</v>
      </c>
      <c r="B950" s="21">
        <v>9</v>
      </c>
      <c r="C950" s="77">
        <v>45420</v>
      </c>
      <c r="D950" s="78">
        <v>0.8208333333333333</v>
      </c>
      <c r="E950" s="21">
        <v>44</v>
      </c>
      <c r="F950">
        <v>2</v>
      </c>
      <c r="G950" t="str">
        <f>VLOOKUP($E950,[1]Productos!A:P,2,FALSE)</f>
        <v>HEINEKEN</v>
      </c>
      <c r="H950" s="21" t="str">
        <f>VLOOKUP($E950,[1]Productos!A:P,3,FALSE)</f>
        <v>BEBIDAS</v>
      </c>
      <c r="I950" s="21" t="str">
        <f>VLOOKUP($E950,[1]Productos!A:P,4,FALSE)</f>
        <v>CERVEZAS</v>
      </c>
      <c r="K950" s="1">
        <v>4000</v>
      </c>
      <c r="L950" s="1">
        <v>8000</v>
      </c>
      <c r="M950" s="21">
        <v>5</v>
      </c>
      <c r="N950" s="21" t="e">
        <f>VLOOKUP(M950,[1]!tbl_empleados[#Data],4,0)&amp;" "&amp;VLOOKUP(M950,[1]!tbl_empleados[#Data],5,0)</f>
        <v>#REF!</v>
      </c>
      <c r="O950">
        <f t="shared" si="102"/>
        <v>2024</v>
      </c>
      <c r="P950" t="str">
        <f t="shared" si="103"/>
        <v>mayo</v>
      </c>
    </row>
    <row r="951" spans="1:16" x14ac:dyDescent="0.3">
      <c r="A951" t="s">
        <v>428</v>
      </c>
      <c r="B951" s="21">
        <v>9</v>
      </c>
      <c r="C951" s="77">
        <v>45420</v>
      </c>
      <c r="D951" s="78">
        <v>0.82152777777777775</v>
      </c>
      <c r="E951" s="21">
        <v>39</v>
      </c>
      <c r="F951">
        <v>1</v>
      </c>
      <c r="G951" t="str">
        <f>VLOOKUP($E951,[1]Productos!A:P,2,FALSE)</f>
        <v>CORONITA</v>
      </c>
      <c r="H951" s="21" t="str">
        <f>VLOOKUP($E951,[1]Productos!A:P,3,FALSE)</f>
        <v>BEBIDAS</v>
      </c>
      <c r="I951" s="21" t="str">
        <f>VLOOKUP($E951,[1]Productos!A:P,4,FALSE)</f>
        <v>CERVEZAS</v>
      </c>
      <c r="K951" s="1">
        <v>4000</v>
      </c>
      <c r="L951" s="1">
        <v>4000</v>
      </c>
      <c r="M951" s="21">
        <v>5</v>
      </c>
      <c r="N951" s="21" t="e">
        <f>VLOOKUP(M951,[1]!tbl_empleados[#Data],4,0)&amp;" "&amp;VLOOKUP(M951,[1]!tbl_empleados[#Data],5,0)</f>
        <v>#REF!</v>
      </c>
      <c r="O951">
        <f t="shared" si="102"/>
        <v>2024</v>
      </c>
      <c r="P951" t="str">
        <f t="shared" si="103"/>
        <v>mayo</v>
      </c>
    </row>
    <row r="952" spans="1:16" x14ac:dyDescent="0.3">
      <c r="A952" t="s">
        <v>428</v>
      </c>
      <c r="B952" s="21">
        <v>9</v>
      </c>
      <c r="C952" s="77">
        <v>45420</v>
      </c>
      <c r="D952" s="78">
        <v>0.82500000000000007</v>
      </c>
      <c r="E952" s="21">
        <v>45</v>
      </c>
      <c r="F952">
        <v>1</v>
      </c>
      <c r="G952" t="str">
        <f>VLOOKUP($E952,[1]Productos!A:P,2,FALSE)</f>
        <v>POKER</v>
      </c>
      <c r="H952" s="21" t="str">
        <f>VLOOKUP($E952,[1]Productos!A:P,3,FALSE)</f>
        <v>BEBIDAS</v>
      </c>
      <c r="I952" s="21" t="str">
        <f>VLOOKUP($E952,[1]Productos!A:P,4,FALSE)</f>
        <v>CERVEZAS</v>
      </c>
      <c r="K952" s="1">
        <v>3000</v>
      </c>
      <c r="L952" s="1">
        <v>3000</v>
      </c>
      <c r="M952" s="21">
        <v>5</v>
      </c>
      <c r="N952" s="21" t="e">
        <f>VLOOKUP(M952,[1]!tbl_empleados[#Data],4,0)&amp;" "&amp;VLOOKUP(M952,[1]!tbl_empleados[#Data],5,0)</f>
        <v>#REF!</v>
      </c>
      <c r="O952">
        <f t="shared" si="102"/>
        <v>2024</v>
      </c>
      <c r="P952" t="str">
        <f t="shared" si="103"/>
        <v>mayo</v>
      </c>
    </row>
    <row r="953" spans="1:16" x14ac:dyDescent="0.3">
      <c r="A953" t="s">
        <v>428</v>
      </c>
      <c r="B953" s="21">
        <v>9</v>
      </c>
      <c r="C953" s="77">
        <v>45420</v>
      </c>
      <c r="D953" s="78">
        <v>0.82500000000000007</v>
      </c>
      <c r="E953" s="21">
        <v>44</v>
      </c>
      <c r="F953">
        <v>1</v>
      </c>
      <c r="G953" t="str">
        <f>VLOOKUP($E953,[1]Productos!A:P,2,FALSE)</f>
        <v>HEINEKEN</v>
      </c>
      <c r="H953" s="21" t="str">
        <f>VLOOKUP($E953,[1]Productos!A:P,3,FALSE)</f>
        <v>BEBIDAS</v>
      </c>
      <c r="I953" s="21" t="str">
        <f>VLOOKUP($E953,[1]Productos!A:P,4,FALSE)</f>
        <v>CERVEZAS</v>
      </c>
      <c r="K953" s="1">
        <v>4000</v>
      </c>
      <c r="L953" s="1">
        <v>4000</v>
      </c>
      <c r="M953" s="21">
        <v>5</v>
      </c>
      <c r="N953" s="21" t="e">
        <f>VLOOKUP(M953,[1]!tbl_empleados[#Data],4,0)&amp;" "&amp;VLOOKUP(M953,[1]!tbl_empleados[#Data],5,0)</f>
        <v>#REF!</v>
      </c>
      <c r="O953">
        <f t="shared" si="102"/>
        <v>2024</v>
      </c>
      <c r="P953" t="str">
        <f t="shared" si="103"/>
        <v>mayo</v>
      </c>
    </row>
    <row r="954" spans="1:16" x14ac:dyDescent="0.3">
      <c r="A954" t="s">
        <v>428</v>
      </c>
      <c r="B954" s="21">
        <v>9</v>
      </c>
      <c r="C954" s="77">
        <v>45420</v>
      </c>
      <c r="D954" s="78">
        <v>0.82847222222222217</v>
      </c>
      <c r="E954" s="21">
        <v>44</v>
      </c>
      <c r="F954">
        <v>2</v>
      </c>
      <c r="G954" t="str">
        <f>VLOOKUP($E954,[1]Productos!A:P,2,FALSE)</f>
        <v>HEINEKEN</v>
      </c>
      <c r="H954" s="21" t="str">
        <f>VLOOKUP($E954,[1]Productos!A:P,3,FALSE)</f>
        <v>BEBIDAS</v>
      </c>
      <c r="I954" s="21" t="str">
        <f>VLOOKUP($E954,[1]Productos!A:P,4,FALSE)</f>
        <v>CERVEZAS</v>
      </c>
      <c r="K954" s="1">
        <v>4000</v>
      </c>
      <c r="L954" s="1">
        <v>8000</v>
      </c>
      <c r="M954" s="21">
        <v>5</v>
      </c>
      <c r="N954" s="21" t="e">
        <f>VLOOKUP(M954,[1]!tbl_empleados[#Data],4,0)&amp;" "&amp;VLOOKUP(M954,[1]!tbl_empleados[#Data],5,0)</f>
        <v>#REF!</v>
      </c>
      <c r="O954">
        <f t="shared" si="102"/>
        <v>2024</v>
      </c>
      <c r="P954" t="str">
        <f t="shared" si="103"/>
        <v>mayo</v>
      </c>
    </row>
    <row r="955" spans="1:16" x14ac:dyDescent="0.3">
      <c r="A955" t="s">
        <v>428</v>
      </c>
      <c r="B955" s="21">
        <v>9</v>
      </c>
      <c r="C955" s="77">
        <v>45420</v>
      </c>
      <c r="D955" s="78">
        <v>0.83888888888888891</v>
      </c>
      <c r="E955" s="21">
        <v>39</v>
      </c>
      <c r="F955">
        <v>1</v>
      </c>
      <c r="G955" t="str">
        <f>VLOOKUP($E955,[1]Productos!A:P,2,FALSE)</f>
        <v>CORONITA</v>
      </c>
      <c r="H955" s="21" t="str">
        <f>VLOOKUP($E955,[1]Productos!A:P,3,FALSE)</f>
        <v>BEBIDAS</v>
      </c>
      <c r="I955" s="21" t="str">
        <f>VLOOKUP($E955,[1]Productos!A:P,4,FALSE)</f>
        <v>CERVEZAS</v>
      </c>
      <c r="K955" s="1">
        <v>4000</v>
      </c>
      <c r="L955" s="1">
        <v>4000</v>
      </c>
      <c r="M955" s="21">
        <v>5</v>
      </c>
      <c r="N955" s="21" t="e">
        <f>VLOOKUP(M955,[1]!tbl_empleados[#Data],4,0)&amp;" "&amp;VLOOKUP(M955,[1]!tbl_empleados[#Data],5,0)</f>
        <v>#REF!</v>
      </c>
      <c r="O955">
        <f t="shared" si="102"/>
        <v>2024</v>
      </c>
      <c r="P955" t="str">
        <f t="shared" si="103"/>
        <v>mayo</v>
      </c>
    </row>
    <row r="956" spans="1:16" x14ac:dyDescent="0.3">
      <c r="A956" t="s">
        <v>428</v>
      </c>
      <c r="B956" s="21">
        <v>9</v>
      </c>
      <c r="C956" s="77">
        <v>45420</v>
      </c>
      <c r="D956" s="78">
        <v>0.84236111111111101</v>
      </c>
      <c r="E956" s="21">
        <v>44</v>
      </c>
      <c r="F956">
        <v>1</v>
      </c>
      <c r="G956" t="str">
        <f>VLOOKUP($E956,[1]Productos!A:P,2,FALSE)</f>
        <v>HEINEKEN</v>
      </c>
      <c r="H956" s="21" t="str">
        <f>VLOOKUP($E956,[1]Productos!A:P,3,FALSE)</f>
        <v>BEBIDAS</v>
      </c>
      <c r="I956" s="21" t="str">
        <f>VLOOKUP($E956,[1]Productos!A:P,4,FALSE)</f>
        <v>CERVEZAS</v>
      </c>
      <c r="K956" s="1">
        <v>4000</v>
      </c>
      <c r="L956" s="1">
        <v>4000</v>
      </c>
      <c r="M956" s="21">
        <v>5</v>
      </c>
      <c r="N956" s="21" t="e">
        <f>VLOOKUP(M956,[1]!tbl_empleados[#Data],4,0)&amp;" "&amp;VLOOKUP(M956,[1]!tbl_empleados[#Data],5,0)</f>
        <v>#REF!</v>
      </c>
      <c r="O956">
        <f t="shared" si="102"/>
        <v>2024</v>
      </c>
      <c r="P956" t="str">
        <f t="shared" si="103"/>
        <v>mayo</v>
      </c>
    </row>
    <row r="957" spans="1:16" x14ac:dyDescent="0.3">
      <c r="A957" t="s">
        <v>428</v>
      </c>
      <c r="B957" s="21">
        <v>9</v>
      </c>
      <c r="C957" s="77">
        <v>45420</v>
      </c>
      <c r="D957" s="78">
        <v>0.84305555555555556</v>
      </c>
      <c r="E957" s="21">
        <v>44</v>
      </c>
      <c r="F957">
        <v>1</v>
      </c>
      <c r="G957" t="str">
        <f>VLOOKUP($E957,[1]Productos!A:P,2,FALSE)</f>
        <v>HEINEKEN</v>
      </c>
      <c r="H957" s="21" t="str">
        <f>VLOOKUP($E957,[1]Productos!A:P,3,FALSE)</f>
        <v>BEBIDAS</v>
      </c>
      <c r="I957" s="21" t="str">
        <f>VLOOKUP($E957,[1]Productos!A:P,4,FALSE)</f>
        <v>CERVEZAS</v>
      </c>
      <c r="K957" s="1">
        <v>4000</v>
      </c>
      <c r="L957" s="1">
        <v>4000</v>
      </c>
      <c r="M957" s="21">
        <v>5</v>
      </c>
      <c r="N957" s="21" t="e">
        <f>VLOOKUP(M957,[1]!tbl_empleados[#Data],4,0)&amp;" "&amp;VLOOKUP(M957,[1]!tbl_empleados[#Data],5,0)</f>
        <v>#REF!</v>
      </c>
      <c r="O957">
        <f t="shared" si="102"/>
        <v>2024</v>
      </c>
      <c r="P957" t="str">
        <f t="shared" si="103"/>
        <v>mayo</v>
      </c>
    </row>
    <row r="958" spans="1:16" x14ac:dyDescent="0.3">
      <c r="A958" t="s">
        <v>428</v>
      </c>
      <c r="B958" s="21">
        <v>9</v>
      </c>
      <c r="C958" s="77">
        <v>45420</v>
      </c>
      <c r="D958" s="78">
        <v>0.84375</v>
      </c>
      <c r="E958" s="21">
        <v>44</v>
      </c>
      <c r="F958">
        <v>1</v>
      </c>
      <c r="G958" t="str">
        <f>VLOOKUP($E958,[1]Productos!A:P,2,FALSE)</f>
        <v>HEINEKEN</v>
      </c>
      <c r="H958" s="21" t="str">
        <f>VLOOKUP($E958,[1]Productos!A:P,3,FALSE)</f>
        <v>BEBIDAS</v>
      </c>
      <c r="I958" s="21" t="str">
        <f>VLOOKUP($E958,[1]Productos!A:P,4,FALSE)</f>
        <v>CERVEZAS</v>
      </c>
      <c r="K958" s="1">
        <v>4000</v>
      </c>
      <c r="L958" s="1">
        <v>4000</v>
      </c>
      <c r="M958" s="21">
        <v>5</v>
      </c>
      <c r="N958" s="21" t="e">
        <f>VLOOKUP(M958,[1]!tbl_empleados[#Data],4,0)&amp;" "&amp;VLOOKUP(M958,[1]!tbl_empleados[#Data],5,0)</f>
        <v>#REF!</v>
      </c>
      <c r="O958">
        <f t="shared" si="102"/>
        <v>2024</v>
      </c>
      <c r="P958" t="str">
        <f t="shared" si="103"/>
        <v>mayo</v>
      </c>
    </row>
    <row r="959" spans="1:16" x14ac:dyDescent="0.3">
      <c r="A959" t="s">
        <v>428</v>
      </c>
      <c r="B959" s="21">
        <v>9</v>
      </c>
      <c r="C959" s="77">
        <v>45420</v>
      </c>
      <c r="D959" s="78">
        <v>0.84444444444444444</v>
      </c>
      <c r="E959" s="21">
        <v>44</v>
      </c>
      <c r="F959">
        <v>1</v>
      </c>
      <c r="G959" t="str">
        <f>VLOOKUP($E959,[1]Productos!A:P,2,FALSE)</f>
        <v>HEINEKEN</v>
      </c>
      <c r="H959" s="21" t="str">
        <f>VLOOKUP($E959,[1]Productos!A:P,3,FALSE)</f>
        <v>BEBIDAS</v>
      </c>
      <c r="I959" s="21" t="str">
        <f>VLOOKUP($E959,[1]Productos!A:P,4,FALSE)</f>
        <v>CERVEZAS</v>
      </c>
      <c r="K959" s="1">
        <v>4000</v>
      </c>
      <c r="L959" s="1">
        <v>4000</v>
      </c>
      <c r="M959" s="21">
        <v>5</v>
      </c>
      <c r="N959" s="21" t="e">
        <f>VLOOKUP(M959,[1]!tbl_empleados[#Data],4,0)&amp;" "&amp;VLOOKUP(M959,[1]!tbl_empleados[#Data],5,0)</f>
        <v>#REF!</v>
      </c>
      <c r="O959">
        <f t="shared" si="102"/>
        <v>2024</v>
      </c>
      <c r="P959" t="str">
        <f t="shared" si="103"/>
        <v>mayo</v>
      </c>
    </row>
    <row r="960" spans="1:16" x14ac:dyDescent="0.3">
      <c r="A960" t="s">
        <v>428</v>
      </c>
      <c r="B960" s="21">
        <v>9</v>
      </c>
      <c r="C960" s="77">
        <v>45420</v>
      </c>
      <c r="D960" s="78">
        <v>0.84583333333333333</v>
      </c>
      <c r="E960" s="21">
        <v>45</v>
      </c>
      <c r="F960">
        <v>1</v>
      </c>
      <c r="G960" t="str">
        <f>VLOOKUP($E960,[1]Productos!A:P,2,FALSE)</f>
        <v>POKER</v>
      </c>
      <c r="H960" s="21" t="str">
        <f>VLOOKUP($E960,[1]Productos!A:P,3,FALSE)</f>
        <v>BEBIDAS</v>
      </c>
      <c r="I960" s="21" t="str">
        <f>VLOOKUP($E960,[1]Productos!A:P,4,FALSE)</f>
        <v>CERVEZAS</v>
      </c>
      <c r="K960" s="1">
        <v>3000</v>
      </c>
      <c r="L960" s="1">
        <v>3000</v>
      </c>
      <c r="M960" s="21">
        <v>5</v>
      </c>
      <c r="N960" s="21" t="e">
        <f>VLOOKUP(M960,[1]!tbl_empleados[#Data],4,0)&amp;" "&amp;VLOOKUP(M960,[1]!tbl_empleados[#Data],5,0)</f>
        <v>#REF!</v>
      </c>
      <c r="O960">
        <f t="shared" si="102"/>
        <v>2024</v>
      </c>
      <c r="P960" t="str">
        <f t="shared" si="103"/>
        <v>mayo</v>
      </c>
    </row>
    <row r="961" spans="1:16" x14ac:dyDescent="0.3">
      <c r="A961" t="s">
        <v>428</v>
      </c>
      <c r="B961" s="21">
        <v>9</v>
      </c>
      <c r="C961" s="77">
        <v>45420</v>
      </c>
      <c r="D961" s="78">
        <v>0.85972222222222217</v>
      </c>
      <c r="E961" s="21">
        <v>44</v>
      </c>
      <c r="F961">
        <v>1</v>
      </c>
      <c r="G961" t="str">
        <f>VLOOKUP($E961,[1]Productos!A:P,2,FALSE)</f>
        <v>HEINEKEN</v>
      </c>
      <c r="H961" s="21" t="str">
        <f>VLOOKUP($E961,[1]Productos!A:P,3,FALSE)</f>
        <v>BEBIDAS</v>
      </c>
      <c r="I961" s="21" t="str">
        <f>VLOOKUP($E961,[1]Productos!A:P,4,FALSE)</f>
        <v>CERVEZAS</v>
      </c>
      <c r="K961" s="1">
        <v>4000</v>
      </c>
      <c r="L961" s="1">
        <v>4000</v>
      </c>
      <c r="M961" s="21">
        <v>5</v>
      </c>
      <c r="N961" s="21" t="e">
        <f>VLOOKUP(M961,[1]!tbl_empleados[#Data],4,0)&amp;" "&amp;VLOOKUP(M961,[1]!tbl_empleados[#Data],5,0)</f>
        <v>#REF!</v>
      </c>
      <c r="O961">
        <f t="shared" si="102"/>
        <v>2024</v>
      </c>
      <c r="P961" t="str">
        <f t="shared" si="103"/>
        <v>mayo</v>
      </c>
    </row>
    <row r="962" spans="1:16" x14ac:dyDescent="0.3">
      <c r="A962" t="s">
        <v>428</v>
      </c>
      <c r="B962" s="21">
        <v>9</v>
      </c>
      <c r="C962" s="77">
        <v>45420</v>
      </c>
      <c r="D962" s="78">
        <v>0.86111111111111116</v>
      </c>
      <c r="E962" s="21">
        <v>39</v>
      </c>
      <c r="F962">
        <v>1</v>
      </c>
      <c r="G962" t="str">
        <f>VLOOKUP($E962,[1]Productos!A:P,2,FALSE)</f>
        <v>CORONITA</v>
      </c>
      <c r="H962" s="21" t="str">
        <f>VLOOKUP($E962,[1]Productos!A:P,3,FALSE)</f>
        <v>BEBIDAS</v>
      </c>
      <c r="I962" s="21" t="str">
        <f>VLOOKUP($E962,[1]Productos!A:P,4,FALSE)</f>
        <v>CERVEZAS</v>
      </c>
      <c r="K962" s="1">
        <v>4000</v>
      </c>
      <c r="L962" s="1">
        <v>4000</v>
      </c>
      <c r="M962" s="21">
        <v>5</v>
      </c>
      <c r="N962" s="21" t="e">
        <f>VLOOKUP(M962,[1]!tbl_empleados[#Data],4,0)&amp;" "&amp;VLOOKUP(M962,[1]!tbl_empleados[#Data],5,0)</f>
        <v>#REF!</v>
      </c>
      <c r="O962">
        <f t="shared" si="102"/>
        <v>2024</v>
      </c>
      <c r="P962" t="str">
        <f t="shared" si="103"/>
        <v>mayo</v>
      </c>
    </row>
    <row r="963" spans="1:16" x14ac:dyDescent="0.3">
      <c r="A963" t="s">
        <v>428</v>
      </c>
      <c r="B963" s="21">
        <v>9</v>
      </c>
      <c r="C963" s="77">
        <v>45420</v>
      </c>
      <c r="D963" s="78">
        <v>0.86111111111111116</v>
      </c>
      <c r="E963" s="21">
        <v>45</v>
      </c>
      <c r="F963">
        <v>1</v>
      </c>
      <c r="G963" t="str">
        <f>VLOOKUP($E963,[1]Productos!A:P,2,FALSE)</f>
        <v>POKER</v>
      </c>
      <c r="H963" s="21" t="str">
        <f>VLOOKUP($E963,[1]Productos!A:P,3,FALSE)</f>
        <v>BEBIDAS</v>
      </c>
      <c r="I963" s="21" t="str">
        <f>VLOOKUP($E963,[1]Productos!A:P,4,FALSE)</f>
        <v>CERVEZAS</v>
      </c>
      <c r="K963" s="1">
        <v>3000</v>
      </c>
      <c r="L963" s="1">
        <v>3000</v>
      </c>
      <c r="M963" s="21">
        <v>5</v>
      </c>
      <c r="N963" s="21" t="e">
        <f>VLOOKUP(M963,[1]!tbl_empleados[#Data],4,0)&amp;" "&amp;VLOOKUP(M963,[1]!tbl_empleados[#Data],5,0)</f>
        <v>#REF!</v>
      </c>
      <c r="O963">
        <f t="shared" si="102"/>
        <v>2024</v>
      </c>
      <c r="P963" t="str">
        <f t="shared" si="103"/>
        <v>mayo</v>
      </c>
    </row>
    <row r="964" spans="1:16" x14ac:dyDescent="0.3">
      <c r="A964" t="s">
        <v>428</v>
      </c>
      <c r="B964" s="21">
        <v>9</v>
      </c>
      <c r="C964" s="77">
        <v>45420</v>
      </c>
      <c r="D964" s="78">
        <v>0.8652777777777777</v>
      </c>
      <c r="E964" s="21">
        <v>44</v>
      </c>
      <c r="F964">
        <v>4</v>
      </c>
      <c r="G964" t="str">
        <f>VLOOKUP($E964,[1]Productos!A:P,2,FALSE)</f>
        <v>HEINEKEN</v>
      </c>
      <c r="H964" s="21" t="str">
        <f>VLOOKUP($E964,[1]Productos!A:P,3,FALSE)</f>
        <v>BEBIDAS</v>
      </c>
      <c r="I964" s="21" t="str">
        <f>VLOOKUP($E964,[1]Productos!A:P,4,FALSE)</f>
        <v>CERVEZAS</v>
      </c>
      <c r="K964" s="1">
        <v>4000</v>
      </c>
      <c r="L964" s="1">
        <v>16000</v>
      </c>
      <c r="M964" s="21">
        <v>5</v>
      </c>
      <c r="N964" s="21" t="e">
        <f>VLOOKUP(M964,[1]!tbl_empleados[#Data],4,0)&amp;" "&amp;VLOOKUP(M964,[1]!tbl_empleados[#Data],5,0)</f>
        <v>#REF!</v>
      </c>
      <c r="O964">
        <f t="shared" si="102"/>
        <v>2024</v>
      </c>
      <c r="P964" t="str">
        <f t="shared" si="103"/>
        <v>mayo</v>
      </c>
    </row>
    <row r="965" spans="1:16" x14ac:dyDescent="0.3">
      <c r="A965" t="s">
        <v>428</v>
      </c>
      <c r="B965" s="21">
        <v>9</v>
      </c>
      <c r="C965" s="77">
        <v>45420</v>
      </c>
      <c r="D965" s="78">
        <v>0.8666666666666667</v>
      </c>
      <c r="E965" s="21">
        <v>44</v>
      </c>
      <c r="F965">
        <v>1</v>
      </c>
      <c r="G965" t="str">
        <f>VLOOKUP($E965,[1]Productos!A:P,2,FALSE)</f>
        <v>HEINEKEN</v>
      </c>
      <c r="H965" s="21" t="str">
        <f>VLOOKUP($E965,[1]Productos!A:P,3,FALSE)</f>
        <v>BEBIDAS</v>
      </c>
      <c r="I965" s="21" t="str">
        <f>VLOOKUP($E965,[1]Productos!A:P,4,FALSE)</f>
        <v>CERVEZAS</v>
      </c>
      <c r="K965" s="1">
        <v>4000</v>
      </c>
      <c r="L965" s="1">
        <v>4000</v>
      </c>
      <c r="M965" s="21">
        <v>5</v>
      </c>
      <c r="N965" s="21" t="e">
        <f>VLOOKUP(M965,[1]!tbl_empleados[#Data],4,0)&amp;" "&amp;VLOOKUP(M965,[1]!tbl_empleados[#Data],5,0)</f>
        <v>#REF!</v>
      </c>
      <c r="O965">
        <f t="shared" si="102"/>
        <v>2024</v>
      </c>
      <c r="P965" t="str">
        <f t="shared" si="103"/>
        <v>mayo</v>
      </c>
    </row>
    <row r="966" spans="1:16" x14ac:dyDescent="0.3">
      <c r="A966" t="s">
        <v>428</v>
      </c>
      <c r="B966" s="21">
        <v>9</v>
      </c>
      <c r="C966" s="77">
        <v>45420</v>
      </c>
      <c r="D966" s="78">
        <v>0.87847222222222221</v>
      </c>
      <c r="E966" s="21">
        <v>39</v>
      </c>
      <c r="F966">
        <v>1</v>
      </c>
      <c r="G966" t="str">
        <f>VLOOKUP($E966,[1]Productos!A:P,2,FALSE)</f>
        <v>CORONITA</v>
      </c>
      <c r="H966" s="21" t="str">
        <f>VLOOKUP($E966,[1]Productos!A:P,3,FALSE)</f>
        <v>BEBIDAS</v>
      </c>
      <c r="I966" s="21" t="str">
        <f>VLOOKUP($E966,[1]Productos!A:P,4,FALSE)</f>
        <v>CERVEZAS</v>
      </c>
      <c r="K966" s="1">
        <v>4000</v>
      </c>
      <c r="L966" s="1">
        <v>4000</v>
      </c>
      <c r="M966" s="21">
        <v>5</v>
      </c>
      <c r="N966" s="21" t="e">
        <f>VLOOKUP(M966,[1]!tbl_empleados[#Data],4,0)&amp;" "&amp;VLOOKUP(M966,[1]!tbl_empleados[#Data],5,0)</f>
        <v>#REF!</v>
      </c>
      <c r="O966">
        <f t="shared" si="102"/>
        <v>2024</v>
      </c>
      <c r="P966" t="str">
        <f t="shared" si="103"/>
        <v>mayo</v>
      </c>
    </row>
    <row r="967" spans="1:16" x14ac:dyDescent="0.3">
      <c r="A967" t="s">
        <v>428</v>
      </c>
      <c r="B967" s="21">
        <v>9</v>
      </c>
      <c r="C967" s="77">
        <v>45420</v>
      </c>
      <c r="D967" s="78">
        <v>0.87847222222222221</v>
      </c>
      <c r="E967" s="21">
        <v>44</v>
      </c>
      <c r="F967">
        <v>1</v>
      </c>
      <c r="G967" t="str">
        <f>VLOOKUP($E967,[1]Productos!A:P,2,FALSE)</f>
        <v>HEINEKEN</v>
      </c>
      <c r="H967" s="21" t="str">
        <f>VLOOKUP($E967,[1]Productos!A:P,3,FALSE)</f>
        <v>BEBIDAS</v>
      </c>
      <c r="I967" s="21" t="str">
        <f>VLOOKUP($E967,[1]Productos!A:P,4,FALSE)</f>
        <v>CERVEZAS</v>
      </c>
      <c r="K967" s="1">
        <v>4000</v>
      </c>
      <c r="L967" s="1">
        <v>4000</v>
      </c>
      <c r="M967" s="21">
        <v>5</v>
      </c>
      <c r="N967" s="21" t="e">
        <f>VLOOKUP(M967,[1]!tbl_empleados[#Data],4,0)&amp;" "&amp;VLOOKUP(M967,[1]!tbl_empleados[#Data],5,0)</f>
        <v>#REF!</v>
      </c>
      <c r="O967">
        <f t="shared" si="102"/>
        <v>2024</v>
      </c>
      <c r="P967" t="str">
        <f t="shared" si="103"/>
        <v>mayo</v>
      </c>
    </row>
    <row r="968" spans="1:16" x14ac:dyDescent="0.3">
      <c r="A968" t="s">
        <v>428</v>
      </c>
      <c r="B968" s="21">
        <v>9</v>
      </c>
      <c r="C968" s="77">
        <v>45420</v>
      </c>
      <c r="D968" s="78">
        <v>0.88055555555555554</v>
      </c>
      <c r="E968" s="21">
        <v>45</v>
      </c>
      <c r="F968">
        <v>1</v>
      </c>
      <c r="G968" t="str">
        <f>VLOOKUP($E968,[1]Productos!A:P,2,FALSE)</f>
        <v>POKER</v>
      </c>
      <c r="H968" s="21" t="str">
        <f>VLOOKUP($E968,[1]Productos!A:P,3,FALSE)</f>
        <v>BEBIDAS</v>
      </c>
      <c r="I968" s="21" t="str">
        <f>VLOOKUP($E968,[1]Productos!A:P,4,FALSE)</f>
        <v>CERVEZAS</v>
      </c>
      <c r="K968" s="1">
        <v>3000</v>
      </c>
      <c r="L968" s="1">
        <v>3000</v>
      </c>
      <c r="M968" s="21">
        <v>5</v>
      </c>
      <c r="N968" s="21" t="e">
        <f>VLOOKUP(M968,[1]!tbl_empleados[#Data],4,0)&amp;" "&amp;VLOOKUP(M968,[1]!tbl_empleados[#Data],5,0)</f>
        <v>#REF!</v>
      </c>
      <c r="O968">
        <f t="shared" si="102"/>
        <v>2024</v>
      </c>
      <c r="P968" t="str">
        <f t="shared" si="103"/>
        <v>mayo</v>
      </c>
    </row>
    <row r="969" spans="1:16" x14ac:dyDescent="0.3">
      <c r="A969" t="s">
        <v>428</v>
      </c>
      <c r="B969" s="21">
        <v>9</v>
      </c>
      <c r="C969" s="77">
        <v>45420</v>
      </c>
      <c r="D969" s="78">
        <v>0.8833333333333333</v>
      </c>
      <c r="E969" s="21">
        <v>44</v>
      </c>
      <c r="F969">
        <v>1</v>
      </c>
      <c r="G969" t="str">
        <f>VLOOKUP($E969,[1]Productos!A:P,2,FALSE)</f>
        <v>HEINEKEN</v>
      </c>
      <c r="H969" s="21" t="str">
        <f>VLOOKUP($E969,[1]Productos!A:P,3,FALSE)</f>
        <v>BEBIDAS</v>
      </c>
      <c r="I969" s="21" t="str">
        <f>VLOOKUP($E969,[1]Productos!A:P,4,FALSE)</f>
        <v>CERVEZAS</v>
      </c>
      <c r="K969" s="1">
        <v>4000</v>
      </c>
      <c r="L969" s="1">
        <v>4000</v>
      </c>
      <c r="M969" s="21">
        <v>5</v>
      </c>
      <c r="N969" s="21" t="e">
        <f>VLOOKUP(M969,[1]!tbl_empleados[#Data],4,0)&amp;" "&amp;VLOOKUP(M969,[1]!tbl_empleados[#Data],5,0)</f>
        <v>#REF!</v>
      </c>
      <c r="O969">
        <f t="shared" si="102"/>
        <v>2024</v>
      </c>
      <c r="P969" t="str">
        <f t="shared" si="103"/>
        <v>mayo</v>
      </c>
    </row>
    <row r="970" spans="1:16" x14ac:dyDescent="0.3">
      <c r="A970" t="s">
        <v>428</v>
      </c>
      <c r="B970" s="21">
        <v>9</v>
      </c>
      <c r="C970" s="77">
        <v>45420</v>
      </c>
      <c r="D970" s="78">
        <v>0.88958333333333339</v>
      </c>
      <c r="E970" s="21">
        <v>44</v>
      </c>
      <c r="F970">
        <v>1</v>
      </c>
      <c r="G970" t="str">
        <f>VLOOKUP($E970,[1]Productos!A:P,2,FALSE)</f>
        <v>HEINEKEN</v>
      </c>
      <c r="H970" s="21" t="str">
        <f>VLOOKUP($E970,[1]Productos!A:P,3,FALSE)</f>
        <v>BEBIDAS</v>
      </c>
      <c r="I970" s="21" t="str">
        <f>VLOOKUP($E970,[1]Productos!A:P,4,FALSE)</f>
        <v>CERVEZAS</v>
      </c>
      <c r="K970" s="1">
        <v>4000</v>
      </c>
      <c r="L970" s="1">
        <v>4000</v>
      </c>
      <c r="M970" s="21">
        <v>5</v>
      </c>
      <c r="N970" s="21" t="e">
        <f>VLOOKUP(M970,[1]!tbl_empleados[#Data],4,0)&amp;" "&amp;VLOOKUP(M970,[1]!tbl_empleados[#Data],5,0)</f>
        <v>#REF!</v>
      </c>
      <c r="O970">
        <f t="shared" si="102"/>
        <v>2024</v>
      </c>
      <c r="P970" t="str">
        <f t="shared" si="103"/>
        <v>mayo</v>
      </c>
    </row>
    <row r="971" spans="1:16" x14ac:dyDescent="0.3">
      <c r="A971" t="s">
        <v>428</v>
      </c>
      <c r="B971" s="21">
        <v>9</v>
      </c>
      <c r="C971" s="77">
        <v>45420</v>
      </c>
      <c r="D971" s="78">
        <v>0.89097222222222217</v>
      </c>
      <c r="E971" s="21">
        <v>44</v>
      </c>
      <c r="F971">
        <v>1</v>
      </c>
      <c r="G971" t="str">
        <f>VLOOKUP($E971,[1]Productos!A:P,2,FALSE)</f>
        <v>HEINEKEN</v>
      </c>
      <c r="H971" s="21" t="str">
        <f>VLOOKUP($E971,[1]Productos!A:P,3,FALSE)</f>
        <v>BEBIDAS</v>
      </c>
      <c r="I971" s="21" t="str">
        <f>VLOOKUP($E971,[1]Productos!A:P,4,FALSE)</f>
        <v>CERVEZAS</v>
      </c>
      <c r="K971" s="1">
        <v>4000</v>
      </c>
      <c r="L971" s="1">
        <v>4000</v>
      </c>
      <c r="M971" s="21">
        <v>5</v>
      </c>
      <c r="N971" s="21" t="e">
        <f>VLOOKUP(M971,[1]!tbl_empleados[#Data],4,0)&amp;" "&amp;VLOOKUP(M971,[1]!tbl_empleados[#Data],5,0)</f>
        <v>#REF!</v>
      </c>
      <c r="O971">
        <f t="shared" si="102"/>
        <v>2024</v>
      </c>
      <c r="P971" t="str">
        <f t="shared" si="103"/>
        <v>mayo</v>
      </c>
    </row>
    <row r="972" spans="1:16" x14ac:dyDescent="0.3">
      <c r="A972" t="s">
        <v>428</v>
      </c>
      <c r="B972" s="21">
        <v>9</v>
      </c>
      <c r="C972" s="77">
        <v>45420</v>
      </c>
      <c r="D972" s="78">
        <v>0.89374999999999993</v>
      </c>
      <c r="E972" s="21">
        <v>45</v>
      </c>
      <c r="F972">
        <v>1</v>
      </c>
      <c r="G972" t="str">
        <f>VLOOKUP($E972,[1]Productos!A:P,2,FALSE)</f>
        <v>POKER</v>
      </c>
      <c r="H972" s="21" t="str">
        <f>VLOOKUP($E972,[1]Productos!A:P,3,FALSE)</f>
        <v>BEBIDAS</v>
      </c>
      <c r="I972" s="21" t="str">
        <f>VLOOKUP($E972,[1]Productos!A:P,4,FALSE)</f>
        <v>CERVEZAS</v>
      </c>
      <c r="K972" s="1">
        <v>3000</v>
      </c>
      <c r="L972" s="1">
        <v>3000</v>
      </c>
      <c r="M972" s="21">
        <v>5</v>
      </c>
      <c r="N972" s="21" t="e">
        <f>VLOOKUP(M972,[1]!tbl_empleados[#Data],4,0)&amp;" "&amp;VLOOKUP(M972,[1]!tbl_empleados[#Data],5,0)</f>
        <v>#REF!</v>
      </c>
      <c r="O972">
        <f t="shared" si="102"/>
        <v>2024</v>
      </c>
      <c r="P972" t="str">
        <f t="shared" si="103"/>
        <v>mayo</v>
      </c>
    </row>
    <row r="973" spans="1:16" x14ac:dyDescent="0.3">
      <c r="A973" t="s">
        <v>428</v>
      </c>
      <c r="B973" s="21">
        <v>9</v>
      </c>
      <c r="C973" s="77">
        <v>45420</v>
      </c>
      <c r="D973" s="78">
        <v>0.89444444444444438</v>
      </c>
      <c r="E973" s="21">
        <v>39</v>
      </c>
      <c r="F973">
        <v>1</v>
      </c>
      <c r="G973" t="str">
        <f>VLOOKUP($E973,[1]Productos!A:P,2,FALSE)</f>
        <v>CORONITA</v>
      </c>
      <c r="H973" s="21" t="str">
        <f>VLOOKUP($E973,[1]Productos!A:P,3,FALSE)</f>
        <v>BEBIDAS</v>
      </c>
      <c r="I973" s="21" t="str">
        <f>VLOOKUP($E973,[1]Productos!A:P,4,FALSE)</f>
        <v>CERVEZAS</v>
      </c>
      <c r="K973" s="1">
        <v>4000</v>
      </c>
      <c r="L973" s="1">
        <v>4000</v>
      </c>
      <c r="M973" s="21">
        <v>5</v>
      </c>
      <c r="N973" s="21" t="e">
        <f>VLOOKUP(M973,[1]!tbl_empleados[#Data],4,0)&amp;" "&amp;VLOOKUP(M973,[1]!tbl_empleados[#Data],5,0)</f>
        <v>#REF!</v>
      </c>
      <c r="O973">
        <f t="shared" si="102"/>
        <v>2024</v>
      </c>
      <c r="P973" t="str">
        <f t="shared" si="103"/>
        <v>mayo</v>
      </c>
    </row>
    <row r="974" spans="1:16" x14ac:dyDescent="0.3">
      <c r="A974" t="s">
        <v>428</v>
      </c>
      <c r="B974" s="21">
        <v>9</v>
      </c>
      <c r="C974" s="77">
        <v>45420</v>
      </c>
      <c r="D974" s="78">
        <v>0.89444444444444438</v>
      </c>
      <c r="E974" s="21">
        <v>44</v>
      </c>
      <c r="F974">
        <v>1</v>
      </c>
      <c r="G974" t="str">
        <f>VLOOKUP($E974,[1]Productos!A:P,2,FALSE)</f>
        <v>HEINEKEN</v>
      </c>
      <c r="H974" s="21" t="str">
        <f>VLOOKUP($E974,[1]Productos!A:P,3,FALSE)</f>
        <v>BEBIDAS</v>
      </c>
      <c r="I974" s="21" t="str">
        <f>VLOOKUP($E974,[1]Productos!A:P,4,FALSE)</f>
        <v>CERVEZAS</v>
      </c>
      <c r="K974" s="1">
        <v>4000</v>
      </c>
      <c r="L974" s="1">
        <v>4000</v>
      </c>
      <c r="M974" s="21">
        <v>5</v>
      </c>
      <c r="N974" s="21" t="e">
        <f>VLOOKUP(M974,[1]!tbl_empleados[#Data],4,0)&amp;" "&amp;VLOOKUP(M974,[1]!tbl_empleados[#Data],5,0)</f>
        <v>#REF!</v>
      </c>
      <c r="O974">
        <f t="shared" si="102"/>
        <v>2024</v>
      </c>
      <c r="P974" t="str">
        <f t="shared" si="103"/>
        <v>mayo</v>
      </c>
    </row>
    <row r="975" spans="1:16" x14ac:dyDescent="0.3">
      <c r="A975" t="s">
        <v>428</v>
      </c>
      <c r="B975" s="21">
        <v>9</v>
      </c>
      <c r="C975" s="77">
        <v>45420</v>
      </c>
      <c r="D975" s="78">
        <v>0.89444444444444438</v>
      </c>
      <c r="E975" s="21">
        <v>44</v>
      </c>
      <c r="F975">
        <v>2</v>
      </c>
      <c r="G975" t="str">
        <f>VLOOKUP($E975,[1]Productos!A:P,2,FALSE)</f>
        <v>HEINEKEN</v>
      </c>
      <c r="H975" s="21" t="str">
        <f>VLOOKUP($E975,[1]Productos!A:P,3,FALSE)</f>
        <v>BEBIDAS</v>
      </c>
      <c r="I975" s="21" t="str">
        <f>VLOOKUP($E975,[1]Productos!A:P,4,FALSE)</f>
        <v>CERVEZAS</v>
      </c>
      <c r="K975" s="1">
        <v>4000</v>
      </c>
      <c r="L975" s="1">
        <v>8000</v>
      </c>
      <c r="M975" s="21">
        <v>5</v>
      </c>
      <c r="N975" s="21" t="e">
        <f>VLOOKUP(M975,[1]!tbl_empleados[#Data],4,0)&amp;" "&amp;VLOOKUP(M975,[1]!tbl_empleados[#Data],5,0)</f>
        <v>#REF!</v>
      </c>
      <c r="O975">
        <f t="shared" si="102"/>
        <v>2024</v>
      </c>
      <c r="P975" t="str">
        <f t="shared" si="103"/>
        <v>mayo</v>
      </c>
    </row>
    <row r="976" spans="1:16" x14ac:dyDescent="0.3">
      <c r="A976" t="s">
        <v>428</v>
      </c>
      <c r="B976" s="21">
        <v>9</v>
      </c>
      <c r="C976" s="77">
        <v>45420</v>
      </c>
      <c r="D976" s="78">
        <v>0.90763888888888899</v>
      </c>
      <c r="E976" s="21">
        <v>44</v>
      </c>
      <c r="F976">
        <v>1</v>
      </c>
      <c r="G976" t="str">
        <f>VLOOKUP($E976,[1]Productos!A:P,2,FALSE)</f>
        <v>HEINEKEN</v>
      </c>
      <c r="H976" s="21" t="str">
        <f>VLOOKUP($E976,[1]Productos!A:P,3,FALSE)</f>
        <v>BEBIDAS</v>
      </c>
      <c r="I976" s="21" t="str">
        <f>VLOOKUP($E976,[1]Productos!A:P,4,FALSE)</f>
        <v>CERVEZAS</v>
      </c>
      <c r="K976" s="1">
        <v>4000</v>
      </c>
      <c r="L976" s="1">
        <v>4000</v>
      </c>
      <c r="M976" s="21">
        <v>5</v>
      </c>
      <c r="N976" s="21" t="e">
        <f>VLOOKUP(M976,[1]!tbl_empleados[#Data],4,0)&amp;" "&amp;VLOOKUP(M976,[1]!tbl_empleados[#Data],5,0)</f>
        <v>#REF!</v>
      </c>
      <c r="O976">
        <f t="shared" si="102"/>
        <v>2024</v>
      </c>
      <c r="P976" t="str">
        <f t="shared" si="103"/>
        <v>mayo</v>
      </c>
    </row>
    <row r="977" spans="1:16" x14ac:dyDescent="0.3">
      <c r="A977" t="s">
        <v>428</v>
      </c>
      <c r="B977" s="21">
        <v>9</v>
      </c>
      <c r="C977" s="77">
        <v>45420</v>
      </c>
      <c r="D977" s="78">
        <v>0.91527777777777775</v>
      </c>
      <c r="E977" s="21">
        <v>44</v>
      </c>
      <c r="F977">
        <v>2</v>
      </c>
      <c r="G977" t="str">
        <f>VLOOKUP($E977,[1]Productos!A:P,2,FALSE)</f>
        <v>HEINEKEN</v>
      </c>
      <c r="H977" s="21" t="str">
        <f>VLOOKUP($E977,[1]Productos!A:P,3,FALSE)</f>
        <v>BEBIDAS</v>
      </c>
      <c r="I977" s="21" t="str">
        <f>VLOOKUP($E977,[1]Productos!A:P,4,FALSE)</f>
        <v>CERVEZAS</v>
      </c>
      <c r="K977" s="1">
        <v>4000</v>
      </c>
      <c r="L977" s="1">
        <v>8000</v>
      </c>
      <c r="M977" s="21">
        <v>5</v>
      </c>
      <c r="N977" s="21" t="e">
        <f>VLOOKUP(M977,[1]!tbl_empleados[#Data],4,0)&amp;" "&amp;VLOOKUP(M977,[1]!tbl_empleados[#Data],5,0)</f>
        <v>#REF!</v>
      </c>
      <c r="O977">
        <f t="shared" si="102"/>
        <v>2024</v>
      </c>
      <c r="P977" t="str">
        <f t="shared" si="103"/>
        <v>mayo</v>
      </c>
    </row>
    <row r="978" spans="1:16" x14ac:dyDescent="0.3">
      <c r="A978" t="s">
        <v>428</v>
      </c>
      <c r="B978" s="21">
        <v>9</v>
      </c>
      <c r="C978" s="77">
        <v>45420</v>
      </c>
      <c r="D978" s="78">
        <v>0.91527777777777775</v>
      </c>
      <c r="E978" s="21">
        <v>45</v>
      </c>
      <c r="F978">
        <v>1</v>
      </c>
      <c r="G978" t="str">
        <f>VLOOKUP($E978,[1]Productos!A:P,2,FALSE)</f>
        <v>POKER</v>
      </c>
      <c r="H978" s="21" t="str">
        <f>VLOOKUP($E978,[1]Productos!A:P,3,FALSE)</f>
        <v>BEBIDAS</v>
      </c>
      <c r="I978" s="21" t="str">
        <f>VLOOKUP($E978,[1]Productos!A:P,4,FALSE)</f>
        <v>CERVEZAS</v>
      </c>
      <c r="K978" s="1">
        <v>3000</v>
      </c>
      <c r="L978" s="1">
        <v>3000</v>
      </c>
      <c r="M978" s="21">
        <v>5</v>
      </c>
      <c r="N978" s="21" t="e">
        <f>VLOOKUP(M978,[1]!tbl_empleados[#Data],4,0)&amp;" "&amp;VLOOKUP(M978,[1]!tbl_empleados[#Data],5,0)</f>
        <v>#REF!</v>
      </c>
      <c r="O978">
        <f t="shared" si="102"/>
        <v>2024</v>
      </c>
      <c r="P978" t="str">
        <f t="shared" si="103"/>
        <v>mayo</v>
      </c>
    </row>
    <row r="979" spans="1:16" x14ac:dyDescent="0.3">
      <c r="A979" t="s">
        <v>428</v>
      </c>
      <c r="B979" s="21">
        <v>9</v>
      </c>
      <c r="C979" s="77">
        <v>45420</v>
      </c>
      <c r="D979" s="78">
        <v>0.91527777777777775</v>
      </c>
      <c r="E979" s="21">
        <v>39</v>
      </c>
      <c r="F979">
        <v>1</v>
      </c>
      <c r="G979" t="str">
        <f>VLOOKUP($E979,[1]Productos!A:P,2,FALSE)</f>
        <v>CORONITA</v>
      </c>
      <c r="H979" s="21" t="str">
        <f>VLOOKUP($E979,[1]Productos!A:P,3,FALSE)</f>
        <v>BEBIDAS</v>
      </c>
      <c r="I979" s="21" t="str">
        <f>VLOOKUP($E979,[1]Productos!A:P,4,FALSE)</f>
        <v>CERVEZAS</v>
      </c>
      <c r="K979" s="1">
        <v>4000</v>
      </c>
      <c r="L979" s="1">
        <v>4000</v>
      </c>
      <c r="M979" s="21">
        <v>5</v>
      </c>
      <c r="N979" s="21" t="e">
        <f>VLOOKUP(M979,[1]!tbl_empleados[#Data],4,0)&amp;" "&amp;VLOOKUP(M979,[1]!tbl_empleados[#Data],5,0)</f>
        <v>#REF!</v>
      </c>
      <c r="O979">
        <f t="shared" si="102"/>
        <v>2024</v>
      </c>
      <c r="P979" t="str">
        <f t="shared" si="103"/>
        <v>mayo</v>
      </c>
    </row>
    <row r="980" spans="1:16" x14ac:dyDescent="0.3">
      <c r="A980" t="s">
        <v>428</v>
      </c>
      <c r="B980" s="21">
        <v>9</v>
      </c>
      <c r="C980" s="77">
        <v>45420</v>
      </c>
      <c r="D980" s="78">
        <v>0.92291666666666661</v>
      </c>
      <c r="E980" s="21">
        <v>39</v>
      </c>
      <c r="F980">
        <v>1</v>
      </c>
      <c r="G980" t="str">
        <f>VLOOKUP($E980,[1]Productos!A:P,2,FALSE)</f>
        <v>CORONITA</v>
      </c>
      <c r="H980" s="21" t="str">
        <f>VLOOKUP($E980,[1]Productos!A:P,3,FALSE)</f>
        <v>BEBIDAS</v>
      </c>
      <c r="I980" s="21" t="str">
        <f>VLOOKUP($E980,[1]Productos!A:P,4,FALSE)</f>
        <v>CERVEZAS</v>
      </c>
      <c r="K980" s="1">
        <v>4000</v>
      </c>
      <c r="L980" s="1">
        <v>4000</v>
      </c>
      <c r="M980" s="21">
        <v>5</v>
      </c>
      <c r="N980" s="21" t="e">
        <f>VLOOKUP(M980,[1]!tbl_empleados[#Data],4,0)&amp;" "&amp;VLOOKUP(M980,[1]!tbl_empleados[#Data],5,0)</f>
        <v>#REF!</v>
      </c>
      <c r="O980">
        <f t="shared" si="102"/>
        <v>2024</v>
      </c>
      <c r="P980" t="str">
        <f t="shared" si="103"/>
        <v>mayo</v>
      </c>
    </row>
    <row r="981" spans="1:16" x14ac:dyDescent="0.3">
      <c r="A981" t="s">
        <v>428</v>
      </c>
      <c r="B981" s="21">
        <v>9</v>
      </c>
      <c r="C981" s="77">
        <v>45420</v>
      </c>
      <c r="D981" s="78">
        <v>0.92291666666666661</v>
      </c>
      <c r="E981" s="21">
        <v>44</v>
      </c>
      <c r="F981">
        <v>1</v>
      </c>
      <c r="G981" t="str">
        <f>VLOOKUP($E981,[1]Productos!A:P,2,FALSE)</f>
        <v>HEINEKEN</v>
      </c>
      <c r="H981" s="21" t="str">
        <f>VLOOKUP($E981,[1]Productos!A:P,3,FALSE)</f>
        <v>BEBIDAS</v>
      </c>
      <c r="I981" s="21" t="str">
        <f>VLOOKUP($E981,[1]Productos!A:P,4,FALSE)</f>
        <v>CERVEZAS</v>
      </c>
      <c r="K981" s="1">
        <v>4000</v>
      </c>
      <c r="L981" s="1">
        <v>4000</v>
      </c>
      <c r="M981" s="21">
        <v>5</v>
      </c>
      <c r="N981" s="21" t="e">
        <f>VLOOKUP(M981,[1]!tbl_empleados[#Data],4,0)&amp;" "&amp;VLOOKUP(M981,[1]!tbl_empleados[#Data],5,0)</f>
        <v>#REF!</v>
      </c>
      <c r="O981">
        <f t="shared" si="102"/>
        <v>2024</v>
      </c>
      <c r="P981" t="str">
        <f t="shared" si="103"/>
        <v>mayo</v>
      </c>
    </row>
    <row r="982" spans="1:16" x14ac:dyDescent="0.3">
      <c r="A982" t="s">
        <v>428</v>
      </c>
      <c r="B982" s="21">
        <v>9</v>
      </c>
      <c r="C982" s="77">
        <v>45420</v>
      </c>
      <c r="D982" s="78">
        <v>0.9291666666666667</v>
      </c>
      <c r="E982" s="21">
        <v>39</v>
      </c>
      <c r="F982">
        <v>1</v>
      </c>
      <c r="G982" t="str">
        <f>VLOOKUP($E982,[1]Productos!A:P,2,FALSE)</f>
        <v>CORONITA</v>
      </c>
      <c r="H982" s="21" t="str">
        <f>VLOOKUP($E982,[1]Productos!A:P,3,FALSE)</f>
        <v>BEBIDAS</v>
      </c>
      <c r="I982" s="21" t="str">
        <f>VLOOKUP($E982,[1]Productos!A:P,4,FALSE)</f>
        <v>CERVEZAS</v>
      </c>
      <c r="K982" s="1">
        <v>4000</v>
      </c>
      <c r="L982" s="1">
        <v>4000</v>
      </c>
      <c r="M982" s="21">
        <v>5</v>
      </c>
      <c r="N982" s="21" t="e">
        <f>VLOOKUP(M982,[1]!tbl_empleados[#Data],4,0)&amp;" "&amp;VLOOKUP(M982,[1]!tbl_empleados[#Data],5,0)</f>
        <v>#REF!</v>
      </c>
      <c r="O982">
        <f t="shared" si="102"/>
        <v>2024</v>
      </c>
      <c r="P982" t="str">
        <f t="shared" si="103"/>
        <v>mayo</v>
      </c>
    </row>
    <row r="983" spans="1:16" x14ac:dyDescent="0.3">
      <c r="A983" t="s">
        <v>428</v>
      </c>
      <c r="B983" s="21">
        <v>9</v>
      </c>
      <c r="C983" s="77">
        <v>45420</v>
      </c>
      <c r="D983" s="78">
        <v>0.9291666666666667</v>
      </c>
      <c r="E983" s="21">
        <v>45</v>
      </c>
      <c r="F983">
        <v>1</v>
      </c>
      <c r="G983" t="str">
        <f>VLOOKUP($E983,[1]Productos!A:P,2,FALSE)</f>
        <v>POKER</v>
      </c>
      <c r="H983" s="21" t="str">
        <f>VLOOKUP($E983,[1]Productos!A:P,3,FALSE)</f>
        <v>BEBIDAS</v>
      </c>
      <c r="I983" s="21" t="str">
        <f>VLOOKUP($E983,[1]Productos!A:P,4,FALSE)</f>
        <v>CERVEZAS</v>
      </c>
      <c r="K983" s="1">
        <v>3000</v>
      </c>
      <c r="L983" s="1">
        <v>3000</v>
      </c>
      <c r="M983" s="21">
        <v>5</v>
      </c>
      <c r="N983" s="21" t="e">
        <f>VLOOKUP(M983,[1]!tbl_empleados[#Data],4,0)&amp;" "&amp;VLOOKUP(M983,[1]!tbl_empleados[#Data],5,0)</f>
        <v>#REF!</v>
      </c>
      <c r="O983">
        <f t="shared" si="102"/>
        <v>2024</v>
      </c>
      <c r="P983" t="str">
        <f t="shared" si="103"/>
        <v>mayo</v>
      </c>
    </row>
    <row r="984" spans="1:16" x14ac:dyDescent="0.3">
      <c r="A984" t="s">
        <v>428</v>
      </c>
      <c r="B984" s="21">
        <v>9</v>
      </c>
      <c r="C984" s="77">
        <v>45420</v>
      </c>
      <c r="D984" s="78">
        <v>0.93263888888888891</v>
      </c>
      <c r="E984" s="21">
        <v>44</v>
      </c>
      <c r="F984">
        <v>2</v>
      </c>
      <c r="G984" t="str">
        <f>VLOOKUP($E984,[1]Productos!A:P,2,FALSE)</f>
        <v>HEINEKEN</v>
      </c>
      <c r="H984" s="21" t="str">
        <f>VLOOKUP($E984,[1]Productos!A:P,3,FALSE)</f>
        <v>BEBIDAS</v>
      </c>
      <c r="I984" s="21" t="str">
        <f>VLOOKUP($E984,[1]Productos!A:P,4,FALSE)</f>
        <v>CERVEZAS</v>
      </c>
      <c r="K984" s="1">
        <v>4000</v>
      </c>
      <c r="L984" s="1">
        <v>8000</v>
      </c>
      <c r="M984" s="21">
        <v>5</v>
      </c>
      <c r="N984" s="21" t="e">
        <f>VLOOKUP(M984,[1]!tbl_empleados[#Data],4,0)&amp;" "&amp;VLOOKUP(M984,[1]!tbl_empleados[#Data],5,0)</f>
        <v>#REF!</v>
      </c>
      <c r="O984">
        <f t="shared" si="102"/>
        <v>2024</v>
      </c>
      <c r="P984" t="str">
        <f t="shared" si="103"/>
        <v>mayo</v>
      </c>
    </row>
    <row r="985" spans="1:16" x14ac:dyDescent="0.3">
      <c r="A985" t="s">
        <v>428</v>
      </c>
      <c r="B985" s="21">
        <v>9</v>
      </c>
      <c r="C985" s="77">
        <v>45420</v>
      </c>
      <c r="D985" s="78">
        <v>0.95208333333333339</v>
      </c>
      <c r="E985" s="21">
        <v>45</v>
      </c>
      <c r="F985">
        <v>1</v>
      </c>
      <c r="G985" t="str">
        <f>VLOOKUP($E985,[1]Productos!A:P,2,FALSE)</f>
        <v>POKER</v>
      </c>
      <c r="H985" s="21" t="str">
        <f>VLOOKUP($E985,[1]Productos!A:P,3,FALSE)</f>
        <v>BEBIDAS</v>
      </c>
      <c r="I985" s="21" t="str">
        <f>VLOOKUP($E985,[1]Productos!A:P,4,FALSE)</f>
        <v>CERVEZAS</v>
      </c>
      <c r="K985" s="1">
        <v>3000</v>
      </c>
      <c r="L985" s="1">
        <v>3000</v>
      </c>
      <c r="M985" s="21">
        <v>5</v>
      </c>
      <c r="N985" s="21" t="e">
        <f>VLOOKUP(M985,[1]!tbl_empleados[#Data],4,0)&amp;" "&amp;VLOOKUP(M985,[1]!tbl_empleados[#Data],5,0)</f>
        <v>#REF!</v>
      </c>
      <c r="O985">
        <f t="shared" si="102"/>
        <v>2024</v>
      </c>
      <c r="P985" t="str">
        <f t="shared" si="103"/>
        <v>mayo</v>
      </c>
    </row>
    <row r="986" spans="1:16" x14ac:dyDescent="0.3">
      <c r="A986" t="s">
        <v>428</v>
      </c>
      <c r="B986" s="21">
        <v>9</v>
      </c>
      <c r="C986" s="77">
        <v>45420</v>
      </c>
      <c r="D986" s="78">
        <v>0.97083333333333333</v>
      </c>
      <c r="E986" s="21">
        <v>45</v>
      </c>
      <c r="F986">
        <v>1</v>
      </c>
      <c r="G986" t="str">
        <f>VLOOKUP($E986,[1]Productos!A:P,2,FALSE)</f>
        <v>POKER</v>
      </c>
      <c r="H986" s="21" t="str">
        <f>VLOOKUP($E986,[1]Productos!A:P,3,FALSE)</f>
        <v>BEBIDAS</v>
      </c>
      <c r="I986" s="21" t="str">
        <f>VLOOKUP($E986,[1]Productos!A:P,4,FALSE)</f>
        <v>CERVEZAS</v>
      </c>
      <c r="K986" s="1">
        <v>3000</v>
      </c>
      <c r="L986" s="1">
        <v>3000</v>
      </c>
      <c r="M986" s="21">
        <v>5</v>
      </c>
      <c r="N986" s="21" t="e">
        <f>VLOOKUP(M986,[1]!tbl_empleados[#Data],4,0)&amp;" "&amp;VLOOKUP(M986,[1]!tbl_empleados[#Data],5,0)</f>
        <v>#REF!</v>
      </c>
      <c r="O986">
        <f t="shared" si="102"/>
        <v>2024</v>
      </c>
      <c r="P986" t="str">
        <f t="shared" si="103"/>
        <v>mayo</v>
      </c>
    </row>
    <row r="987" spans="1:16" x14ac:dyDescent="0.3">
      <c r="A987" t="s">
        <v>427</v>
      </c>
      <c r="B987" s="21">
        <v>5</v>
      </c>
      <c r="C987" s="77">
        <v>45420</v>
      </c>
      <c r="D987" s="78">
        <v>0.99305555555555547</v>
      </c>
      <c r="E987" s="21">
        <v>44</v>
      </c>
      <c r="F987">
        <v>1</v>
      </c>
      <c r="G987" t="str">
        <f>VLOOKUP($E987,[1]Productos!A:P,2,FALSE)</f>
        <v>HEINEKEN</v>
      </c>
      <c r="H987" s="21" t="str">
        <f>VLOOKUP($E987,[1]Productos!A:P,3,FALSE)</f>
        <v>BEBIDAS</v>
      </c>
      <c r="I987" s="21" t="str">
        <f>VLOOKUP($E987,[1]Productos!A:P,4,FALSE)</f>
        <v>CERVEZAS</v>
      </c>
      <c r="K987" s="1">
        <v>4000</v>
      </c>
      <c r="L987" s="1">
        <v>4000</v>
      </c>
      <c r="M987" s="21">
        <v>5</v>
      </c>
      <c r="N987" s="21" t="e">
        <f>VLOOKUP(M987,[1]!tbl_empleados[#Data],4,0)&amp;" "&amp;VLOOKUP(M987,[1]!tbl_empleados[#Data],5,0)</f>
        <v>#REF!</v>
      </c>
      <c r="O987">
        <f t="shared" si="102"/>
        <v>2024</v>
      </c>
      <c r="P987" t="str">
        <f t="shared" si="103"/>
        <v>mayo</v>
      </c>
    </row>
    <row r="988" spans="1:16" x14ac:dyDescent="0.3">
      <c r="A988" t="s">
        <v>429</v>
      </c>
      <c r="B988" s="21">
        <v>9</v>
      </c>
      <c r="C988" s="77">
        <v>45421</v>
      </c>
      <c r="D988" s="78">
        <v>2.0833333333333333E-3</v>
      </c>
      <c r="E988" s="21">
        <v>39</v>
      </c>
      <c r="F988">
        <v>12</v>
      </c>
      <c r="G988" t="str">
        <f>VLOOKUP($E988,[1]Productos!A:P,2,FALSE)</f>
        <v>CORONITA</v>
      </c>
      <c r="H988" s="21" t="str">
        <f>VLOOKUP($E988,[1]Productos!A:P,3,FALSE)</f>
        <v>BEBIDAS</v>
      </c>
      <c r="I988" s="21" t="str">
        <f>VLOOKUP($E988,[1]Productos!A:P,4,FALSE)</f>
        <v>CERVEZAS</v>
      </c>
      <c r="K988" s="1">
        <v>4000</v>
      </c>
      <c r="L988" s="1">
        <v>48000</v>
      </c>
      <c r="M988" s="21">
        <v>5</v>
      </c>
      <c r="N988" s="21" t="e">
        <f>VLOOKUP(M988,[1]!tbl_empleados[#Data],4,0)&amp;" "&amp;VLOOKUP(M988,[1]!tbl_empleados[#Data],5,0)</f>
        <v>#REF!</v>
      </c>
      <c r="O988">
        <f t="shared" si="102"/>
        <v>2024</v>
      </c>
      <c r="P988" t="str">
        <f t="shared" si="103"/>
        <v>mayo</v>
      </c>
    </row>
    <row r="989" spans="1:16" x14ac:dyDescent="0.3">
      <c r="A989" t="s">
        <v>429</v>
      </c>
      <c r="B989" s="21">
        <v>9</v>
      </c>
      <c r="C989" s="77">
        <v>45421</v>
      </c>
      <c r="D989" s="78">
        <v>2.0833333333333333E-3</v>
      </c>
      <c r="E989" s="21">
        <v>44</v>
      </c>
      <c r="F989">
        <v>35</v>
      </c>
      <c r="G989" t="str">
        <f>VLOOKUP($E989,[1]Productos!A:P,2,FALSE)</f>
        <v>HEINEKEN</v>
      </c>
      <c r="H989" s="21" t="str">
        <f>VLOOKUP($E989,[1]Productos!A:P,3,FALSE)</f>
        <v>BEBIDAS</v>
      </c>
      <c r="I989" s="21" t="str">
        <f>VLOOKUP($E989,[1]Productos!A:P,4,FALSE)</f>
        <v>CERVEZAS</v>
      </c>
      <c r="K989" s="1">
        <v>4000</v>
      </c>
      <c r="L989" s="1">
        <v>140000</v>
      </c>
      <c r="M989" s="21">
        <v>5</v>
      </c>
      <c r="N989" s="21" t="e">
        <f>VLOOKUP(M989,[1]!tbl_empleados[#Data],4,0)&amp;" "&amp;VLOOKUP(M989,[1]!tbl_empleados[#Data],5,0)</f>
        <v>#REF!</v>
      </c>
      <c r="O989">
        <f t="shared" ref="O989:O991" si="104">YEAR(C989)</f>
        <v>2024</v>
      </c>
      <c r="P989" t="str">
        <f t="shared" ref="P989:P991" si="105">TEXT((C989),"mmmm")</f>
        <v>mayo</v>
      </c>
    </row>
    <row r="990" spans="1:16" x14ac:dyDescent="0.3">
      <c r="A990" t="s">
        <v>430</v>
      </c>
      <c r="B990" s="21">
        <v>2</v>
      </c>
      <c r="C990" s="77">
        <v>45421</v>
      </c>
      <c r="D990" s="78">
        <v>2.7777777777777779E-3</v>
      </c>
      <c r="E990" s="21">
        <v>45</v>
      </c>
      <c r="F990">
        <v>12</v>
      </c>
      <c r="G990" t="str">
        <f>VLOOKUP($E990,[1]Productos!A:P,2,FALSE)</f>
        <v>POKER</v>
      </c>
      <c r="H990" s="21" t="str">
        <f>VLOOKUP($E990,[1]Productos!A:P,3,FALSE)</f>
        <v>BEBIDAS</v>
      </c>
      <c r="I990" s="21" t="str">
        <f>VLOOKUP($E990,[1]Productos!A:P,4,FALSE)</f>
        <v>CERVEZAS</v>
      </c>
      <c r="K990" s="1">
        <v>3000</v>
      </c>
      <c r="L990" s="1">
        <v>36000</v>
      </c>
      <c r="M990" s="21">
        <v>5</v>
      </c>
      <c r="N990" s="21" t="e">
        <f>VLOOKUP(M990,[1]!tbl_empleados[#Data],4,0)&amp;" "&amp;VLOOKUP(M990,[1]!tbl_empleados[#Data],5,0)</f>
        <v>#REF!</v>
      </c>
      <c r="O990">
        <f t="shared" si="104"/>
        <v>2024</v>
      </c>
      <c r="P990" t="str">
        <f t="shared" si="105"/>
        <v>mayo</v>
      </c>
    </row>
    <row r="991" spans="1:16" x14ac:dyDescent="0.3">
      <c r="A991" t="s">
        <v>430</v>
      </c>
      <c r="B991" s="21">
        <v>2</v>
      </c>
      <c r="C991" s="77">
        <v>45421</v>
      </c>
      <c r="D991" s="78">
        <v>2.7777777777777779E-3</v>
      </c>
      <c r="E991" s="21">
        <v>39</v>
      </c>
      <c r="F991">
        <v>4</v>
      </c>
      <c r="G991" t="str">
        <f>VLOOKUP($E991,[1]Productos!A:P,2,FALSE)</f>
        <v>CORONITA</v>
      </c>
      <c r="H991" s="21" t="str">
        <f>VLOOKUP($E991,[1]Productos!A:P,3,FALSE)</f>
        <v>BEBIDAS</v>
      </c>
      <c r="I991" s="21" t="str">
        <f>VLOOKUP($E991,[1]Productos!A:P,4,FALSE)</f>
        <v>CERVEZAS</v>
      </c>
      <c r="K991" s="1">
        <v>4000</v>
      </c>
      <c r="L991" s="1">
        <v>16000</v>
      </c>
      <c r="M991" s="21">
        <v>5</v>
      </c>
      <c r="N991" s="21" t="e">
        <f>VLOOKUP(M991,[1]!tbl_empleados[#Data],4,0)&amp;" "&amp;VLOOKUP(M991,[1]!tbl_empleados[#Data],5,0)</f>
        <v>#REF!</v>
      </c>
      <c r="O991">
        <f t="shared" si="104"/>
        <v>2024</v>
      </c>
      <c r="P991" t="str">
        <f t="shared" si="105"/>
        <v>mayo</v>
      </c>
    </row>
    <row r="992" spans="1:16" x14ac:dyDescent="0.3">
      <c r="A992" t="s">
        <v>431</v>
      </c>
      <c r="B992" s="21">
        <v>1</v>
      </c>
      <c r="C992" s="77">
        <v>45421</v>
      </c>
      <c r="D992" s="78">
        <v>0.8979166666666667</v>
      </c>
      <c r="E992" s="21">
        <v>38</v>
      </c>
      <c r="F992">
        <v>7</v>
      </c>
      <c r="G992" t="str">
        <f>VLOOKUP($E992,[1]Productos!A:P,2,FALSE)</f>
        <v>COSTEÑITA</v>
      </c>
      <c r="H992" s="21" t="str">
        <f>VLOOKUP($E992,[1]Productos!A:P,3,FALSE)</f>
        <v>BEBIDAS</v>
      </c>
      <c r="I992" s="21" t="str">
        <f>VLOOKUP($E992,[1]Productos!A:P,4,FALSE)</f>
        <v>CERVEZAS</v>
      </c>
      <c r="K992" s="1">
        <v>3000</v>
      </c>
      <c r="L992" s="1">
        <v>21000</v>
      </c>
      <c r="M992" s="21">
        <v>5</v>
      </c>
      <c r="N992" s="21" t="e">
        <f>VLOOKUP(M992,[1]!tbl_empleados[#Data],4,0)&amp;" "&amp;VLOOKUP(M992,[1]!tbl_empleados[#Data],5,0)</f>
        <v>#REF!</v>
      </c>
      <c r="O992">
        <f>YEAR(C992)</f>
        <v>2024</v>
      </c>
      <c r="P992" t="str">
        <f>TEXT((C992),"mmmm")</f>
        <v>mayo</v>
      </c>
    </row>
    <row r="993" spans="1:16" x14ac:dyDescent="0.3">
      <c r="A993" t="s">
        <v>432</v>
      </c>
      <c r="B993" s="21">
        <v>17</v>
      </c>
      <c r="C993" s="77">
        <v>45421</v>
      </c>
      <c r="D993" s="78">
        <v>0.9</v>
      </c>
      <c r="E993" s="21">
        <v>39</v>
      </c>
      <c r="F993">
        <v>1</v>
      </c>
      <c r="G993" t="str">
        <f>VLOOKUP($E993,[1]Productos!A:P,2,FALSE)</f>
        <v>CORONITA</v>
      </c>
      <c r="H993" s="21" t="str">
        <f>VLOOKUP($E993,[1]Productos!A:P,3,FALSE)</f>
        <v>BEBIDAS</v>
      </c>
      <c r="I993" s="21" t="str">
        <f>VLOOKUP($E993,[1]Productos!A:P,4,FALSE)</f>
        <v>CERVEZAS</v>
      </c>
      <c r="K993" s="1">
        <v>4000</v>
      </c>
      <c r="L993" s="1">
        <v>4000</v>
      </c>
      <c r="M993" s="21">
        <v>5</v>
      </c>
      <c r="N993" s="21" t="e">
        <f>VLOOKUP(M993,[1]!tbl_empleados[#Data],4,0)&amp;" "&amp;VLOOKUP(M993,[1]!tbl_empleados[#Data],5,0)</f>
        <v>#REF!</v>
      </c>
      <c r="O993">
        <f>YEAR(C993)</f>
        <v>2024</v>
      </c>
      <c r="P993" t="str">
        <f>TEXT((C993),"mmmm")</f>
        <v>mayo</v>
      </c>
    </row>
    <row r="994" spans="1:16" x14ac:dyDescent="0.3">
      <c r="A994" t="s">
        <v>433</v>
      </c>
      <c r="B994" s="21">
        <v>4</v>
      </c>
      <c r="C994" s="77">
        <v>45421</v>
      </c>
      <c r="D994" s="78">
        <v>0.89861111111111114</v>
      </c>
      <c r="E994" s="21">
        <v>18</v>
      </c>
      <c r="F994">
        <v>1</v>
      </c>
      <c r="G994" t="str">
        <f>VLOOKUP($E994,[1]Productos!A:P,2,FALSE)</f>
        <v>COROZO</v>
      </c>
      <c r="H994" s="21" t="str">
        <f>VLOOKUP($E994,[1]Productos!A:P,3,FALSE)</f>
        <v>BEBIDAS</v>
      </c>
      <c r="I994" s="21" t="str">
        <f>VLOOKUP($E994,[1]Productos!A:P,4,FALSE)</f>
        <v>SODAS SABORIZADAS</v>
      </c>
      <c r="K994" s="1">
        <v>12000</v>
      </c>
      <c r="L994" s="1">
        <v>12000</v>
      </c>
      <c r="M994" s="21">
        <v>5</v>
      </c>
      <c r="N994" s="21" t="e">
        <f>VLOOKUP(M994,[1]!tbl_empleados[#Data],4,0)&amp;" "&amp;VLOOKUP(M994,[1]!tbl_empleados[#Data],5,0)</f>
        <v>#REF!</v>
      </c>
      <c r="O994">
        <f t="shared" ref="O994:O1008" si="106">YEAR(C994)</f>
        <v>2024</v>
      </c>
      <c r="P994" t="str">
        <f t="shared" ref="P994:P1008" si="107">TEXT((C994),"mmmm")</f>
        <v>mayo</v>
      </c>
    </row>
    <row r="995" spans="1:16" x14ac:dyDescent="0.3">
      <c r="A995" t="s">
        <v>433</v>
      </c>
      <c r="B995" s="21">
        <v>4</v>
      </c>
      <c r="C995" s="77">
        <v>45421</v>
      </c>
      <c r="D995" s="78">
        <v>0.89861111111111114</v>
      </c>
      <c r="E995" s="21">
        <v>15</v>
      </c>
      <c r="F995">
        <v>1</v>
      </c>
      <c r="G995" t="str">
        <f>VLOOKUP($E995,[1]Productos!A:P,2,FALSE)</f>
        <v>MARACUYÁ</v>
      </c>
      <c r="H995" s="21" t="str">
        <f>VLOOKUP($E995,[1]Productos!A:P,3,FALSE)</f>
        <v>BEBIDAS</v>
      </c>
      <c r="I995" s="21" t="str">
        <f>VLOOKUP($E995,[1]Productos!A:P,4,FALSE)</f>
        <v>SODAS SABORIZADAS</v>
      </c>
      <c r="K995" s="1">
        <v>12000</v>
      </c>
      <c r="L995" s="1">
        <v>12000</v>
      </c>
      <c r="M995" s="21">
        <v>5</v>
      </c>
      <c r="N995" s="21" t="e">
        <f>VLOOKUP(M995,[1]!tbl_empleados[#Data],4,0)&amp;" "&amp;VLOOKUP(M995,[1]!tbl_empleados[#Data],5,0)</f>
        <v>#REF!</v>
      </c>
      <c r="O995">
        <f t="shared" si="106"/>
        <v>2024</v>
      </c>
      <c r="P995" t="str">
        <f t="shared" si="107"/>
        <v>mayo</v>
      </c>
    </row>
    <row r="996" spans="1:16" x14ac:dyDescent="0.3">
      <c r="A996" t="s">
        <v>433</v>
      </c>
      <c r="B996" s="21">
        <v>4</v>
      </c>
      <c r="C996" s="77">
        <v>45421</v>
      </c>
      <c r="D996" s="78">
        <v>0.89861111111111114</v>
      </c>
      <c r="E996" s="21">
        <v>20</v>
      </c>
      <c r="F996">
        <v>1</v>
      </c>
      <c r="G996" t="str">
        <f>VLOOKUP($E996,[1]Productos!A:P,2,FALSE)</f>
        <v>SODA TRADICIONAL</v>
      </c>
      <c r="H996" s="21" t="str">
        <f>VLOOKUP($E996,[1]Productos!A:P,3,FALSE)</f>
        <v>BEBIDAS</v>
      </c>
      <c r="I996" s="21" t="str">
        <f>VLOOKUP($E996,[1]Productos!A:P,4,FALSE)</f>
        <v>SODAS SABORIZADAS</v>
      </c>
      <c r="K996" s="1">
        <v>10000</v>
      </c>
      <c r="L996" s="1">
        <v>10000</v>
      </c>
      <c r="M996" s="21">
        <v>5</v>
      </c>
      <c r="N996" s="21" t="e">
        <f>VLOOKUP(M996,[1]!tbl_empleados[#Data],4,0)&amp;" "&amp;VLOOKUP(M996,[1]!tbl_empleados[#Data],5,0)</f>
        <v>#REF!</v>
      </c>
      <c r="O996">
        <f t="shared" si="106"/>
        <v>2024</v>
      </c>
      <c r="P996" t="str">
        <f t="shared" si="107"/>
        <v>mayo</v>
      </c>
    </row>
    <row r="997" spans="1:16" x14ac:dyDescent="0.3">
      <c r="A997" t="s">
        <v>434</v>
      </c>
      <c r="B997" s="21">
        <v>1</v>
      </c>
      <c r="C997" s="77">
        <v>45422</v>
      </c>
      <c r="D997" s="78">
        <v>0.7729166666666667</v>
      </c>
      <c r="E997" s="21">
        <v>38</v>
      </c>
      <c r="F997">
        <v>4</v>
      </c>
      <c r="G997" t="str">
        <f>VLOOKUP($E997,[1]Productos!A:P,2,FALSE)</f>
        <v>COSTEÑITA</v>
      </c>
      <c r="H997" s="21" t="str">
        <f>VLOOKUP($E997,[1]Productos!A:P,3,FALSE)</f>
        <v>BEBIDAS</v>
      </c>
      <c r="I997" s="21" t="str">
        <f>VLOOKUP($E997,[1]Productos!A:P,4,FALSE)</f>
        <v>CERVEZAS</v>
      </c>
      <c r="K997" s="1">
        <v>3000</v>
      </c>
      <c r="L997" s="1">
        <v>12000</v>
      </c>
      <c r="M997" s="21">
        <v>5</v>
      </c>
      <c r="N997" s="21" t="e">
        <f>VLOOKUP(M997,[1]!tbl_empleados[#Data],4,0)&amp;" "&amp;VLOOKUP(M997,[1]!tbl_empleados[#Data],5,0)</f>
        <v>#REF!</v>
      </c>
      <c r="O997">
        <f t="shared" si="106"/>
        <v>2024</v>
      </c>
      <c r="P997" t="str">
        <f t="shared" si="107"/>
        <v>mayo</v>
      </c>
    </row>
    <row r="998" spans="1:16" x14ac:dyDescent="0.3">
      <c r="A998" t="s">
        <v>434</v>
      </c>
      <c r="B998" s="21">
        <v>1</v>
      </c>
      <c r="C998" s="77">
        <v>45422</v>
      </c>
      <c r="D998" s="78">
        <v>0.78402777777777777</v>
      </c>
      <c r="E998" s="21">
        <v>38</v>
      </c>
      <c r="F998">
        <v>2</v>
      </c>
      <c r="G998" t="str">
        <f>VLOOKUP($E998,[1]Productos!A:P,2,FALSE)</f>
        <v>COSTEÑITA</v>
      </c>
      <c r="H998" s="21" t="str">
        <f>VLOOKUP($E998,[1]Productos!A:P,3,FALSE)</f>
        <v>BEBIDAS</v>
      </c>
      <c r="I998" s="21" t="str">
        <f>VLOOKUP($E998,[1]Productos!A:P,4,FALSE)</f>
        <v>CERVEZAS</v>
      </c>
      <c r="K998" s="1">
        <v>3000</v>
      </c>
      <c r="L998" s="1">
        <v>6000</v>
      </c>
      <c r="M998" s="21">
        <v>5</v>
      </c>
      <c r="N998" s="21" t="e">
        <f>VLOOKUP(M998,[1]!tbl_empleados[#Data],4,0)&amp;" "&amp;VLOOKUP(M998,[1]!tbl_empleados[#Data],5,0)</f>
        <v>#REF!</v>
      </c>
      <c r="O998">
        <f t="shared" si="106"/>
        <v>2024</v>
      </c>
      <c r="P998" t="str">
        <f t="shared" si="107"/>
        <v>mayo</v>
      </c>
    </row>
    <row r="999" spans="1:16" x14ac:dyDescent="0.3">
      <c r="A999" t="s">
        <v>435</v>
      </c>
      <c r="B999" s="21">
        <v>2</v>
      </c>
      <c r="C999" s="77">
        <v>45422</v>
      </c>
      <c r="D999" s="78">
        <v>0.77361111111111114</v>
      </c>
      <c r="E999" s="21">
        <v>91</v>
      </c>
      <c r="F999">
        <v>2</v>
      </c>
      <c r="G999" t="str">
        <f>VLOOKUP($E999,[1]Productos!A:P,2,FALSE)</f>
        <v>SMIRNOFF</v>
      </c>
      <c r="H999" s="21" t="str">
        <f>VLOOKUP($E999,[1]Productos!A:P,3,FALSE)</f>
        <v>BEBIDAS</v>
      </c>
      <c r="I999" s="21" t="str">
        <f>VLOOKUP($E999,[1]Productos!A:P,4,FALSE)</f>
        <v>CERVEZAS</v>
      </c>
      <c r="K999" s="1">
        <v>12000</v>
      </c>
      <c r="L999" s="1">
        <v>24000</v>
      </c>
      <c r="M999" s="21">
        <v>5</v>
      </c>
      <c r="N999" s="21" t="e">
        <f>VLOOKUP(M999,[1]!tbl_empleados[#Data],4,0)&amp;" "&amp;VLOOKUP(M999,[1]!tbl_empleados[#Data],5,0)</f>
        <v>#REF!</v>
      </c>
      <c r="O999">
        <f t="shared" si="106"/>
        <v>2024</v>
      </c>
      <c r="P999" t="str">
        <f t="shared" si="107"/>
        <v>mayo</v>
      </c>
    </row>
    <row r="1000" spans="1:16" x14ac:dyDescent="0.3">
      <c r="A1000" t="s">
        <v>435</v>
      </c>
      <c r="B1000" s="21">
        <v>2</v>
      </c>
      <c r="C1000" s="77">
        <v>45422</v>
      </c>
      <c r="D1000" s="78">
        <v>0.77361111111111114</v>
      </c>
      <c r="E1000" s="21">
        <v>42</v>
      </c>
      <c r="F1000">
        <v>1</v>
      </c>
      <c r="G1000" t="str">
        <f>VLOOKUP($E1000,[1]Productos!A:P,2,FALSE)</f>
        <v>CLUB COLOMBIA</v>
      </c>
      <c r="H1000" s="21" t="str">
        <f>VLOOKUP($E1000,[1]Productos!A:P,3,FALSE)</f>
        <v>BEBIDAS</v>
      </c>
      <c r="I1000" s="21" t="str">
        <f>VLOOKUP($E1000,[1]Productos!A:P,4,FALSE)</f>
        <v>CERVEZAS</v>
      </c>
      <c r="K1000" s="1">
        <v>5000</v>
      </c>
      <c r="L1000" s="1">
        <v>5000</v>
      </c>
      <c r="M1000" s="21">
        <v>5</v>
      </c>
      <c r="N1000" s="21" t="e">
        <f>VLOOKUP(M1000,[1]!tbl_empleados[#Data],4,0)&amp;" "&amp;VLOOKUP(M1000,[1]!tbl_empleados[#Data],5,0)</f>
        <v>#REF!</v>
      </c>
      <c r="O1000">
        <f t="shared" si="106"/>
        <v>2024</v>
      </c>
      <c r="P1000" t="str">
        <f t="shared" si="107"/>
        <v>mayo</v>
      </c>
    </row>
    <row r="1001" spans="1:16" x14ac:dyDescent="0.3">
      <c r="A1001" t="s">
        <v>436</v>
      </c>
      <c r="B1001" s="21">
        <v>4</v>
      </c>
      <c r="C1001" s="77">
        <v>45422</v>
      </c>
      <c r="D1001" s="78">
        <v>0.77361111111111114</v>
      </c>
      <c r="E1001" s="21">
        <v>40</v>
      </c>
      <c r="F1001">
        <v>3</v>
      </c>
      <c r="G1001" t="str">
        <f>VLOOKUP($E1001,[1]Productos!A:P,2,FALSE)</f>
        <v>AGUILA NEGRA</v>
      </c>
      <c r="H1001" s="21" t="str">
        <f>VLOOKUP($E1001,[1]Productos!A:P,3,FALSE)</f>
        <v>BEBIDAS</v>
      </c>
      <c r="I1001" s="21" t="str">
        <f>VLOOKUP($E1001,[1]Productos!A:P,4,FALSE)</f>
        <v>CERVEZAS</v>
      </c>
      <c r="K1001" s="1">
        <v>3500</v>
      </c>
      <c r="L1001" s="1">
        <v>10500</v>
      </c>
      <c r="M1001" s="21">
        <v>5</v>
      </c>
      <c r="N1001" s="21" t="e">
        <f>VLOOKUP(M1001,[1]!tbl_empleados[#Data],4,0)&amp;" "&amp;VLOOKUP(M1001,[1]!tbl_empleados[#Data],5,0)</f>
        <v>#REF!</v>
      </c>
      <c r="O1001">
        <f t="shared" si="106"/>
        <v>2024</v>
      </c>
      <c r="P1001" t="str">
        <f t="shared" si="107"/>
        <v>mayo</v>
      </c>
    </row>
    <row r="1002" spans="1:16" x14ac:dyDescent="0.3">
      <c r="A1002" t="s">
        <v>436</v>
      </c>
      <c r="B1002" s="21">
        <v>4</v>
      </c>
      <c r="C1002" s="77">
        <v>45422</v>
      </c>
      <c r="D1002" s="78">
        <v>0.77361111111111114</v>
      </c>
      <c r="E1002" s="21">
        <v>38</v>
      </c>
      <c r="F1002">
        <v>2</v>
      </c>
      <c r="G1002" t="str">
        <f>VLOOKUP($E1002,[1]Productos!A:P,2,FALSE)</f>
        <v>COSTEÑITA</v>
      </c>
      <c r="H1002" s="21" t="str">
        <f>VLOOKUP($E1002,[1]Productos!A:P,3,FALSE)</f>
        <v>BEBIDAS</v>
      </c>
      <c r="I1002" s="21" t="str">
        <f>VLOOKUP($E1002,[1]Productos!A:P,4,FALSE)</f>
        <v>CERVEZAS</v>
      </c>
      <c r="K1002" s="1">
        <v>3000</v>
      </c>
      <c r="L1002" s="1">
        <v>6000</v>
      </c>
      <c r="M1002" s="21">
        <v>5</v>
      </c>
      <c r="N1002" s="21" t="e">
        <f>VLOOKUP(M1002,[1]!tbl_empleados[#Data],4,0)&amp;" "&amp;VLOOKUP(M1002,[1]!tbl_empleados[#Data],5,0)</f>
        <v>#REF!</v>
      </c>
      <c r="O1002">
        <f t="shared" si="106"/>
        <v>2024</v>
      </c>
      <c r="P1002" t="str">
        <f t="shared" si="107"/>
        <v>mayo</v>
      </c>
    </row>
    <row r="1003" spans="1:16" x14ac:dyDescent="0.3">
      <c r="A1003" t="s">
        <v>436</v>
      </c>
      <c r="B1003" s="21">
        <v>4</v>
      </c>
      <c r="C1003" s="77">
        <v>45422</v>
      </c>
      <c r="D1003" s="78">
        <v>0.78402777777777777</v>
      </c>
      <c r="E1003" s="21">
        <v>40</v>
      </c>
      <c r="F1003">
        <v>1</v>
      </c>
      <c r="G1003" t="str">
        <f>VLOOKUP($E1003,[1]Productos!A:P,2,FALSE)</f>
        <v>AGUILA NEGRA</v>
      </c>
      <c r="H1003" s="21" t="str">
        <f>VLOOKUP($E1003,[1]Productos!A:P,3,FALSE)</f>
        <v>BEBIDAS</v>
      </c>
      <c r="I1003" s="21" t="str">
        <f>VLOOKUP($E1003,[1]Productos!A:P,4,FALSE)</f>
        <v>CERVEZAS</v>
      </c>
      <c r="K1003" s="1">
        <v>3500</v>
      </c>
      <c r="L1003" s="1">
        <v>3500</v>
      </c>
      <c r="M1003" s="21">
        <v>5</v>
      </c>
      <c r="N1003" s="21" t="e">
        <f>VLOOKUP(M1003,[1]!tbl_empleados[#Data],4,0)&amp;" "&amp;VLOOKUP(M1003,[1]!tbl_empleados[#Data],5,0)</f>
        <v>#REF!</v>
      </c>
      <c r="O1003">
        <f t="shared" si="106"/>
        <v>2024</v>
      </c>
      <c r="P1003" t="str">
        <f t="shared" si="107"/>
        <v>mayo</v>
      </c>
    </row>
    <row r="1004" spans="1:16" x14ac:dyDescent="0.3">
      <c r="A1004" t="s">
        <v>434</v>
      </c>
      <c r="B1004" s="21">
        <v>1</v>
      </c>
      <c r="C1004" s="77">
        <v>45422</v>
      </c>
      <c r="D1004" s="78">
        <v>0.79166666666666663</v>
      </c>
      <c r="E1004" s="21">
        <v>38</v>
      </c>
      <c r="F1004">
        <v>2</v>
      </c>
      <c r="G1004" t="str">
        <f>VLOOKUP($E1004,[1]Productos!A:P,2,FALSE)</f>
        <v>COSTEÑITA</v>
      </c>
      <c r="H1004" s="21" t="str">
        <f>VLOOKUP($E1004,[1]Productos!A:P,3,FALSE)</f>
        <v>BEBIDAS</v>
      </c>
      <c r="I1004" s="21" t="str">
        <f>VLOOKUP($E1004,[1]Productos!A:P,4,FALSE)</f>
        <v>CERVEZAS</v>
      </c>
      <c r="K1004" s="1">
        <v>3000</v>
      </c>
      <c r="L1004" s="1">
        <v>6000</v>
      </c>
      <c r="M1004" s="21">
        <v>5</v>
      </c>
      <c r="N1004" s="21" t="e">
        <f>VLOOKUP(M1004,[1]!tbl_empleados[#Data],4,0)&amp;" "&amp;VLOOKUP(M1004,[1]!tbl_empleados[#Data],5,0)</f>
        <v>#REF!</v>
      </c>
      <c r="O1004">
        <f t="shared" si="106"/>
        <v>2024</v>
      </c>
      <c r="P1004" t="str">
        <f t="shared" si="107"/>
        <v>mayo</v>
      </c>
    </row>
    <row r="1005" spans="1:16" x14ac:dyDescent="0.3">
      <c r="A1005" t="s">
        <v>437</v>
      </c>
      <c r="B1005" s="21">
        <v>4</v>
      </c>
      <c r="C1005" s="77">
        <v>45422</v>
      </c>
      <c r="D1005" s="78">
        <v>0.79236111111111107</v>
      </c>
      <c r="E1005" s="21">
        <v>40</v>
      </c>
      <c r="F1005">
        <v>5</v>
      </c>
      <c r="G1005" t="str">
        <f>VLOOKUP($E1005,[1]Productos!A:P,2,FALSE)</f>
        <v>AGUILA NEGRA</v>
      </c>
      <c r="H1005" s="21" t="str">
        <f>VLOOKUP($E1005,[1]Productos!A:P,3,FALSE)</f>
        <v>BEBIDAS</v>
      </c>
      <c r="I1005" s="21" t="str">
        <f>VLOOKUP($E1005,[1]Productos!A:P,4,FALSE)</f>
        <v>CERVEZAS</v>
      </c>
      <c r="K1005" s="1">
        <v>3500</v>
      </c>
      <c r="L1005" s="1">
        <v>17500</v>
      </c>
      <c r="M1005" s="21">
        <v>5</v>
      </c>
      <c r="N1005" s="21" t="e">
        <f>VLOOKUP(M1005,[1]!tbl_empleados[#Data],4,0)&amp;" "&amp;VLOOKUP(M1005,[1]!tbl_empleados[#Data],5,0)</f>
        <v>#REF!</v>
      </c>
      <c r="O1005">
        <f t="shared" si="106"/>
        <v>2024</v>
      </c>
      <c r="P1005" t="str">
        <f t="shared" si="107"/>
        <v>mayo</v>
      </c>
    </row>
    <row r="1006" spans="1:16" x14ac:dyDescent="0.3">
      <c r="A1006" t="s">
        <v>437</v>
      </c>
      <c r="B1006" s="21">
        <v>4</v>
      </c>
      <c r="C1006" s="77">
        <v>45422</v>
      </c>
      <c r="D1006" s="78">
        <v>0.79236111111111107</v>
      </c>
      <c r="E1006" s="21">
        <v>38</v>
      </c>
      <c r="F1006">
        <v>3</v>
      </c>
      <c r="G1006" t="str">
        <f>VLOOKUP($E1006,[1]Productos!A:P,2,FALSE)</f>
        <v>COSTEÑITA</v>
      </c>
      <c r="H1006" s="21" t="str">
        <f>VLOOKUP($E1006,[1]Productos!A:P,3,FALSE)</f>
        <v>BEBIDAS</v>
      </c>
      <c r="I1006" s="21" t="str">
        <f>VLOOKUP($E1006,[1]Productos!A:P,4,FALSE)</f>
        <v>CERVEZAS</v>
      </c>
      <c r="K1006" s="1">
        <v>3000</v>
      </c>
      <c r="L1006" s="1">
        <v>9000</v>
      </c>
      <c r="M1006" s="21">
        <v>5</v>
      </c>
      <c r="N1006" s="21" t="e">
        <f>VLOOKUP(M1006,[1]!tbl_empleados[#Data],4,0)&amp;" "&amp;VLOOKUP(M1006,[1]!tbl_empleados[#Data],5,0)</f>
        <v>#REF!</v>
      </c>
      <c r="O1006">
        <f t="shared" si="106"/>
        <v>2024</v>
      </c>
      <c r="P1006" t="str">
        <f t="shared" si="107"/>
        <v>mayo</v>
      </c>
    </row>
    <row r="1007" spans="1:16" x14ac:dyDescent="0.3">
      <c r="A1007" t="s">
        <v>437</v>
      </c>
      <c r="B1007" s="21">
        <v>4</v>
      </c>
      <c r="C1007" s="77">
        <v>45422</v>
      </c>
      <c r="D1007" s="78">
        <v>0.80694444444444446</v>
      </c>
      <c r="E1007" s="21">
        <v>40</v>
      </c>
      <c r="F1007">
        <v>1</v>
      </c>
      <c r="G1007" t="str">
        <f>VLOOKUP($E1007,[1]Productos!A:P,2,FALSE)</f>
        <v>AGUILA NEGRA</v>
      </c>
      <c r="H1007" s="21" t="str">
        <f>VLOOKUP($E1007,[1]Productos!A:P,3,FALSE)</f>
        <v>BEBIDAS</v>
      </c>
      <c r="I1007" s="21" t="str">
        <f>VLOOKUP($E1007,[1]Productos!A:P,4,FALSE)</f>
        <v>CERVEZAS</v>
      </c>
      <c r="K1007" s="1">
        <v>3500</v>
      </c>
      <c r="L1007" s="1">
        <v>3500</v>
      </c>
      <c r="M1007" s="21">
        <v>5</v>
      </c>
      <c r="N1007" s="21" t="e">
        <f>VLOOKUP(M1007,[1]!tbl_empleados[#Data],4,0)&amp;" "&amp;VLOOKUP(M1007,[1]!tbl_empleados[#Data],5,0)</f>
        <v>#REF!</v>
      </c>
      <c r="O1007">
        <f t="shared" si="106"/>
        <v>2024</v>
      </c>
      <c r="P1007" t="str">
        <f t="shared" si="107"/>
        <v>mayo</v>
      </c>
    </row>
    <row r="1008" spans="1:16" x14ac:dyDescent="0.3">
      <c r="A1008" t="s">
        <v>437</v>
      </c>
      <c r="B1008" s="21">
        <v>4</v>
      </c>
      <c r="C1008" s="77">
        <v>45422</v>
      </c>
      <c r="D1008" s="78">
        <v>0.81944444444444453</v>
      </c>
      <c r="E1008" s="21">
        <v>38</v>
      </c>
      <c r="F1008">
        <v>1</v>
      </c>
      <c r="G1008" t="str">
        <f>VLOOKUP($E1008,[1]Productos!A:P,2,FALSE)</f>
        <v>COSTEÑITA</v>
      </c>
      <c r="H1008" s="21" t="str">
        <f>VLOOKUP($E1008,[1]Productos!A:P,3,FALSE)</f>
        <v>BEBIDAS</v>
      </c>
      <c r="I1008" s="21" t="str">
        <f>VLOOKUP($E1008,[1]Productos!A:P,4,FALSE)</f>
        <v>CERVEZAS</v>
      </c>
      <c r="K1008" s="1">
        <v>3000</v>
      </c>
      <c r="L1008" s="1">
        <v>3000</v>
      </c>
      <c r="M1008" s="21">
        <v>5</v>
      </c>
      <c r="N1008" s="21" t="e">
        <f>VLOOKUP(M1008,[1]!tbl_empleados[#Data],4,0)&amp;" "&amp;VLOOKUP(M1008,[1]!tbl_empleados[#Data],5,0)</f>
        <v>#REF!</v>
      </c>
      <c r="O1008">
        <f t="shared" si="106"/>
        <v>2024</v>
      </c>
      <c r="P1008" t="str">
        <f t="shared" si="107"/>
        <v>mayo</v>
      </c>
    </row>
    <row r="1009" spans="1:16" x14ac:dyDescent="0.3">
      <c r="A1009" t="s">
        <v>438</v>
      </c>
      <c r="B1009" s="21">
        <v>17</v>
      </c>
      <c r="C1009" s="77">
        <v>45422</v>
      </c>
      <c r="D1009" s="78">
        <v>0.87986111111111109</v>
      </c>
      <c r="E1009" s="21">
        <v>44</v>
      </c>
      <c r="F1009">
        <v>2</v>
      </c>
      <c r="G1009" t="str">
        <f>VLOOKUP($E1009,[1]Productos!A:P,2,FALSE)</f>
        <v>HEINEKEN</v>
      </c>
      <c r="H1009" s="21" t="str">
        <f>VLOOKUP($E1009,[1]Productos!A:P,3,FALSE)</f>
        <v>BEBIDAS</v>
      </c>
      <c r="I1009" s="21" t="str">
        <f>VLOOKUP($E1009,[1]Productos!A:P,4,FALSE)</f>
        <v>CERVEZAS</v>
      </c>
      <c r="K1009" s="1">
        <v>4000</v>
      </c>
      <c r="L1009" s="1">
        <v>8000</v>
      </c>
      <c r="M1009" s="21">
        <v>5</v>
      </c>
      <c r="N1009" s="21" t="e">
        <f>VLOOKUP(M1009,[1]!tbl_empleados[#Data],4,0)&amp;" "&amp;VLOOKUP(M1009,[1]!tbl_empleados[#Data],5,0)</f>
        <v>#REF!</v>
      </c>
      <c r="O1009">
        <f>YEAR(C1009)</f>
        <v>2024</v>
      </c>
      <c r="P1009" t="str">
        <f>TEXT((C1009),"mmmm")</f>
        <v>mayo</v>
      </c>
    </row>
    <row r="1010" spans="1:16" x14ac:dyDescent="0.3">
      <c r="A1010" t="s">
        <v>439</v>
      </c>
      <c r="B1010" s="21">
        <v>2</v>
      </c>
      <c r="C1010" s="77">
        <v>45422</v>
      </c>
      <c r="D1010" s="78">
        <v>0.8569444444444444</v>
      </c>
      <c r="E1010" s="21">
        <v>45</v>
      </c>
      <c r="F1010">
        <v>4</v>
      </c>
      <c r="G1010" t="str">
        <f>VLOOKUP($E1010,[1]Productos!A:P,2,FALSE)</f>
        <v>POKER</v>
      </c>
      <c r="H1010" s="21" t="str">
        <f>VLOOKUP($E1010,[1]Productos!A:P,3,FALSE)</f>
        <v>BEBIDAS</v>
      </c>
      <c r="I1010" s="21" t="str">
        <f>VLOOKUP($E1010,[1]Productos!A:P,4,FALSE)</f>
        <v>CERVEZAS</v>
      </c>
      <c r="K1010" s="1">
        <v>3000</v>
      </c>
      <c r="L1010" s="1">
        <v>12000</v>
      </c>
      <c r="M1010" s="21">
        <v>5</v>
      </c>
      <c r="N1010" s="21" t="e">
        <f>VLOOKUP(M1010,[1]!tbl_empleados[#Data],4,0)&amp;" "&amp;VLOOKUP(M1010,[1]!tbl_empleados[#Data],5,0)</f>
        <v>#REF!</v>
      </c>
      <c r="O1010">
        <f t="shared" ref="O1010:O1070" si="108">YEAR(C1010)</f>
        <v>2024</v>
      </c>
      <c r="P1010" t="str">
        <f t="shared" ref="P1010:P1070" si="109">TEXT((C1010),"mmmm")</f>
        <v>mayo</v>
      </c>
    </row>
    <row r="1011" spans="1:16" x14ac:dyDescent="0.3">
      <c r="A1011" t="s">
        <v>439</v>
      </c>
      <c r="B1011" s="21">
        <v>2</v>
      </c>
      <c r="C1011" s="77">
        <v>45422</v>
      </c>
      <c r="D1011" s="78">
        <v>0.87430555555555556</v>
      </c>
      <c r="E1011" s="21">
        <v>45</v>
      </c>
      <c r="F1011">
        <v>4</v>
      </c>
      <c r="G1011" t="str">
        <f>VLOOKUP($E1011,[1]Productos!A:P,2,FALSE)</f>
        <v>POKER</v>
      </c>
      <c r="H1011" s="21" t="str">
        <f>VLOOKUP($E1011,[1]Productos!A:P,3,FALSE)</f>
        <v>BEBIDAS</v>
      </c>
      <c r="I1011" s="21" t="str">
        <f>VLOOKUP($E1011,[1]Productos!A:P,4,FALSE)</f>
        <v>CERVEZAS</v>
      </c>
      <c r="K1011" s="1">
        <v>3000</v>
      </c>
      <c r="L1011" s="1">
        <v>12000</v>
      </c>
      <c r="M1011" s="21">
        <v>5</v>
      </c>
      <c r="N1011" s="21" t="e">
        <f>VLOOKUP(M1011,[1]!tbl_empleados[#Data],4,0)&amp;" "&amp;VLOOKUP(M1011,[1]!tbl_empleados[#Data],5,0)</f>
        <v>#REF!</v>
      </c>
      <c r="O1011">
        <f t="shared" si="108"/>
        <v>2024</v>
      </c>
      <c r="P1011" t="str">
        <f t="shared" si="109"/>
        <v>mayo</v>
      </c>
    </row>
    <row r="1012" spans="1:16" x14ac:dyDescent="0.3">
      <c r="A1012" t="s">
        <v>440</v>
      </c>
      <c r="B1012" s="21">
        <v>4</v>
      </c>
      <c r="C1012" s="77">
        <v>45422</v>
      </c>
      <c r="D1012" s="78">
        <v>0.8847222222222223</v>
      </c>
      <c r="E1012" s="21">
        <v>46</v>
      </c>
      <c r="F1012">
        <v>3</v>
      </c>
      <c r="G1012" t="str">
        <f>VLOOKUP($E1012,[1]Productos!A:P,2,FALSE)</f>
        <v>BUDWEISER</v>
      </c>
      <c r="H1012" s="21" t="str">
        <f>VLOOKUP($E1012,[1]Productos!A:P,3,FALSE)</f>
        <v>BEBIDAS</v>
      </c>
      <c r="I1012" s="21" t="str">
        <f>VLOOKUP($E1012,[1]Productos!A:P,4,FALSE)</f>
        <v>CERVEZAS</v>
      </c>
      <c r="K1012" s="1">
        <v>3000</v>
      </c>
      <c r="L1012" s="1">
        <v>9000</v>
      </c>
      <c r="M1012" s="21">
        <v>5</v>
      </c>
      <c r="N1012" s="21" t="e">
        <f>VLOOKUP(M1012,[1]!tbl_empleados[#Data],4,0)&amp;" "&amp;VLOOKUP(M1012,[1]!tbl_empleados[#Data],5,0)</f>
        <v>#REF!</v>
      </c>
      <c r="O1012">
        <f t="shared" si="108"/>
        <v>2024</v>
      </c>
      <c r="P1012" t="str">
        <f t="shared" si="109"/>
        <v>mayo</v>
      </c>
    </row>
    <row r="1013" spans="1:16" x14ac:dyDescent="0.3">
      <c r="A1013" t="s">
        <v>440</v>
      </c>
      <c r="B1013" s="21">
        <v>4</v>
      </c>
      <c r="C1013" s="77">
        <v>45422</v>
      </c>
      <c r="D1013" s="78">
        <v>0.88680555555555562</v>
      </c>
      <c r="E1013" s="21">
        <v>46</v>
      </c>
      <c r="F1013">
        <v>1</v>
      </c>
      <c r="G1013" t="str">
        <f>VLOOKUP($E1013,[1]Productos!A:P,2,FALSE)</f>
        <v>BUDWEISER</v>
      </c>
      <c r="H1013" s="21" t="str">
        <f>VLOOKUP($E1013,[1]Productos!A:P,3,FALSE)</f>
        <v>BEBIDAS</v>
      </c>
      <c r="I1013" s="21" t="str">
        <f>VLOOKUP($E1013,[1]Productos!A:P,4,FALSE)</f>
        <v>CERVEZAS</v>
      </c>
      <c r="K1013" s="1">
        <v>3000</v>
      </c>
      <c r="L1013" s="1">
        <v>3000</v>
      </c>
      <c r="M1013" s="21">
        <v>5</v>
      </c>
      <c r="N1013" s="21" t="e">
        <f>VLOOKUP(M1013,[1]!tbl_empleados[#Data],4,0)&amp;" "&amp;VLOOKUP(M1013,[1]!tbl_empleados[#Data],5,0)</f>
        <v>#REF!</v>
      </c>
      <c r="O1013">
        <f t="shared" si="108"/>
        <v>2024</v>
      </c>
      <c r="P1013" t="str">
        <f t="shared" si="109"/>
        <v>mayo</v>
      </c>
    </row>
    <row r="1014" spans="1:16" x14ac:dyDescent="0.3">
      <c r="A1014" t="s">
        <v>440</v>
      </c>
      <c r="B1014" s="21">
        <v>4</v>
      </c>
      <c r="C1014" s="77">
        <v>45422</v>
      </c>
      <c r="D1014" s="78">
        <v>0.89583333333333337</v>
      </c>
      <c r="E1014" s="21">
        <v>46</v>
      </c>
      <c r="F1014">
        <v>1</v>
      </c>
      <c r="G1014" t="str">
        <f>VLOOKUP($E1014,[1]Productos!A:P,2,FALSE)</f>
        <v>BUDWEISER</v>
      </c>
      <c r="H1014" s="21" t="str">
        <f>VLOOKUP($E1014,[1]Productos!A:P,3,FALSE)</f>
        <v>BEBIDAS</v>
      </c>
      <c r="I1014" s="21" t="str">
        <f>VLOOKUP($E1014,[1]Productos!A:P,4,FALSE)</f>
        <v>CERVEZAS</v>
      </c>
      <c r="K1014" s="1">
        <v>3000</v>
      </c>
      <c r="L1014" s="1">
        <v>3000</v>
      </c>
      <c r="M1014" s="21">
        <v>5</v>
      </c>
      <c r="N1014" s="21" t="e">
        <f>VLOOKUP(M1014,[1]!tbl_empleados[#Data],4,0)&amp;" "&amp;VLOOKUP(M1014,[1]!tbl_empleados[#Data],5,0)</f>
        <v>#REF!</v>
      </c>
      <c r="O1014">
        <f t="shared" si="108"/>
        <v>2024</v>
      </c>
      <c r="P1014" t="str">
        <f t="shared" si="109"/>
        <v>mayo</v>
      </c>
    </row>
    <row r="1015" spans="1:16" x14ac:dyDescent="0.3">
      <c r="A1015" t="s">
        <v>441</v>
      </c>
      <c r="B1015" s="21">
        <v>6</v>
      </c>
      <c r="C1015" s="77">
        <v>45422</v>
      </c>
      <c r="D1015" s="78">
        <v>0.90555555555555556</v>
      </c>
      <c r="E1015" s="21">
        <v>39</v>
      </c>
      <c r="F1015">
        <v>1</v>
      </c>
      <c r="G1015" t="str">
        <f>VLOOKUP($E1015,[1]Productos!A:P,2,FALSE)</f>
        <v>CORONITA</v>
      </c>
      <c r="H1015" s="21" t="str">
        <f>VLOOKUP($E1015,[1]Productos!A:P,3,FALSE)</f>
        <v>BEBIDAS</v>
      </c>
      <c r="I1015" s="21" t="str">
        <f>VLOOKUP($E1015,[1]Productos!A:P,4,FALSE)</f>
        <v>CERVEZAS</v>
      </c>
      <c r="K1015" s="1">
        <v>4000</v>
      </c>
      <c r="L1015" s="1">
        <v>4000</v>
      </c>
      <c r="M1015" s="21">
        <v>5</v>
      </c>
      <c r="N1015" s="21" t="e">
        <f>VLOOKUP(M1015,[1]!tbl_empleados[#Data],4,0)&amp;" "&amp;VLOOKUP(M1015,[1]!tbl_empleados[#Data],5,0)</f>
        <v>#REF!</v>
      </c>
      <c r="O1015">
        <f t="shared" si="108"/>
        <v>2024</v>
      </c>
      <c r="P1015" t="str">
        <f t="shared" si="109"/>
        <v>mayo</v>
      </c>
    </row>
    <row r="1016" spans="1:16" x14ac:dyDescent="0.3">
      <c r="A1016" t="s">
        <v>441</v>
      </c>
      <c r="B1016" s="21">
        <v>6</v>
      </c>
      <c r="C1016" s="77">
        <v>45422</v>
      </c>
      <c r="D1016" s="78">
        <v>0.90555555555555556</v>
      </c>
      <c r="E1016" s="21">
        <v>47</v>
      </c>
      <c r="F1016">
        <v>1</v>
      </c>
      <c r="G1016" t="str">
        <f>VLOOKUP($E1016,[1]Productos!A:P,2,FALSE)</f>
        <v>MICHELADA</v>
      </c>
      <c r="H1016" s="21" t="str">
        <f>VLOOKUP($E1016,[1]Productos!A:P,3,FALSE)</f>
        <v>BEBIDAS</v>
      </c>
      <c r="I1016" s="21" t="str">
        <f>VLOOKUP($E1016,[1]Productos!A:P,4,FALSE)</f>
        <v>CERVEZAS</v>
      </c>
      <c r="K1016" s="1">
        <v>2000</v>
      </c>
      <c r="L1016" s="1">
        <v>2000</v>
      </c>
      <c r="M1016" s="21">
        <v>5</v>
      </c>
      <c r="N1016" s="21" t="e">
        <f>VLOOKUP(M1016,[1]!tbl_empleados[#Data],4,0)&amp;" "&amp;VLOOKUP(M1016,[1]!tbl_empleados[#Data],5,0)</f>
        <v>#REF!</v>
      </c>
      <c r="O1016">
        <f t="shared" si="108"/>
        <v>2024</v>
      </c>
      <c r="P1016" t="str">
        <f t="shared" si="109"/>
        <v>mayo</v>
      </c>
    </row>
    <row r="1017" spans="1:16" x14ac:dyDescent="0.3">
      <c r="A1017" t="s">
        <v>441</v>
      </c>
      <c r="B1017" s="21">
        <v>6</v>
      </c>
      <c r="C1017" s="77">
        <v>45422</v>
      </c>
      <c r="D1017" s="78">
        <v>0.92013888888888884</v>
      </c>
      <c r="E1017" s="21">
        <v>44</v>
      </c>
      <c r="F1017">
        <v>1</v>
      </c>
      <c r="G1017" t="str">
        <f>VLOOKUP($E1017,[1]Productos!A:P,2,FALSE)</f>
        <v>HEINEKEN</v>
      </c>
      <c r="H1017" s="21" t="str">
        <f>VLOOKUP($E1017,[1]Productos!A:P,3,FALSE)</f>
        <v>BEBIDAS</v>
      </c>
      <c r="I1017" s="21" t="str">
        <f>VLOOKUP($E1017,[1]Productos!A:P,4,FALSE)</f>
        <v>CERVEZAS</v>
      </c>
      <c r="K1017" s="1">
        <v>4000</v>
      </c>
      <c r="L1017" s="1">
        <v>4000</v>
      </c>
      <c r="M1017" s="21">
        <v>5</v>
      </c>
      <c r="N1017" s="21" t="e">
        <f>VLOOKUP(M1017,[1]!tbl_empleados[#Data],4,0)&amp;" "&amp;VLOOKUP(M1017,[1]!tbl_empleados[#Data],5,0)</f>
        <v>#REF!</v>
      </c>
      <c r="O1017">
        <f t="shared" si="108"/>
        <v>2024</v>
      </c>
      <c r="P1017" t="str">
        <f t="shared" si="109"/>
        <v>mayo</v>
      </c>
    </row>
    <row r="1018" spans="1:16" x14ac:dyDescent="0.3">
      <c r="A1018" t="s">
        <v>441</v>
      </c>
      <c r="B1018" s="21">
        <v>6</v>
      </c>
      <c r="C1018" s="77">
        <v>45422</v>
      </c>
      <c r="D1018" s="78">
        <v>0.92083333333333339</v>
      </c>
      <c r="E1018" s="21">
        <v>44</v>
      </c>
      <c r="F1018">
        <v>1</v>
      </c>
      <c r="G1018" t="str">
        <f>VLOOKUP($E1018,[1]Productos!A:P,2,FALSE)</f>
        <v>HEINEKEN</v>
      </c>
      <c r="H1018" s="21" t="str">
        <f>VLOOKUP($E1018,[1]Productos!A:P,3,FALSE)</f>
        <v>BEBIDAS</v>
      </c>
      <c r="I1018" s="21" t="str">
        <f>VLOOKUP($E1018,[1]Productos!A:P,4,FALSE)</f>
        <v>CERVEZAS</v>
      </c>
      <c r="K1018" s="1">
        <v>4000</v>
      </c>
      <c r="L1018" s="1">
        <v>4000</v>
      </c>
      <c r="M1018" s="21">
        <v>5</v>
      </c>
      <c r="N1018" s="21" t="e">
        <f>VLOOKUP(M1018,[1]!tbl_empleados[#Data],4,0)&amp;" "&amp;VLOOKUP(M1018,[1]!tbl_empleados[#Data],5,0)</f>
        <v>#REF!</v>
      </c>
      <c r="O1018">
        <f t="shared" si="108"/>
        <v>2024</v>
      </c>
      <c r="P1018" t="str">
        <f t="shared" si="109"/>
        <v>mayo</v>
      </c>
    </row>
    <row r="1019" spans="1:16" x14ac:dyDescent="0.3">
      <c r="A1019" t="s">
        <v>442</v>
      </c>
      <c r="B1019" s="21">
        <v>5</v>
      </c>
      <c r="C1019" s="77">
        <v>45422</v>
      </c>
      <c r="D1019" s="78">
        <v>0.88055555555555554</v>
      </c>
      <c r="E1019" s="21">
        <v>45</v>
      </c>
      <c r="F1019">
        <v>1</v>
      </c>
      <c r="G1019" t="str">
        <f>VLOOKUP($E1019,[1]Productos!A:P,2,FALSE)</f>
        <v>POKER</v>
      </c>
      <c r="H1019" s="21" t="str">
        <f>VLOOKUP($E1019,[1]Productos!A:P,3,FALSE)</f>
        <v>BEBIDAS</v>
      </c>
      <c r="I1019" s="21" t="str">
        <f>VLOOKUP($E1019,[1]Productos!A:P,4,FALSE)</f>
        <v>CERVEZAS</v>
      </c>
      <c r="K1019" s="1">
        <v>3000</v>
      </c>
      <c r="L1019" s="1">
        <v>3000</v>
      </c>
      <c r="M1019" s="21">
        <v>5</v>
      </c>
      <c r="N1019" s="21" t="e">
        <f>VLOOKUP(M1019,[1]!tbl_empleados[#Data],4,0)&amp;" "&amp;VLOOKUP(M1019,[1]!tbl_empleados[#Data],5,0)</f>
        <v>#REF!</v>
      </c>
      <c r="O1019">
        <f t="shared" si="108"/>
        <v>2024</v>
      </c>
      <c r="P1019" t="str">
        <f t="shared" si="109"/>
        <v>mayo</v>
      </c>
    </row>
    <row r="1020" spans="1:16" x14ac:dyDescent="0.3">
      <c r="A1020" t="s">
        <v>442</v>
      </c>
      <c r="B1020" s="21">
        <v>5</v>
      </c>
      <c r="C1020" s="77">
        <v>45422</v>
      </c>
      <c r="D1020" s="78">
        <v>0.8847222222222223</v>
      </c>
      <c r="E1020" s="21">
        <v>45</v>
      </c>
      <c r="F1020">
        <v>1</v>
      </c>
      <c r="G1020" t="str">
        <f>VLOOKUP($E1020,[1]Productos!A:P,2,FALSE)</f>
        <v>POKER</v>
      </c>
      <c r="H1020" s="21" t="str">
        <f>VLOOKUP($E1020,[1]Productos!A:P,3,FALSE)</f>
        <v>BEBIDAS</v>
      </c>
      <c r="I1020" s="21" t="str">
        <f>VLOOKUP($E1020,[1]Productos!A:P,4,FALSE)</f>
        <v>CERVEZAS</v>
      </c>
      <c r="K1020" s="1">
        <v>3000</v>
      </c>
      <c r="L1020" s="1">
        <v>3000</v>
      </c>
      <c r="M1020" s="21">
        <v>5</v>
      </c>
      <c r="N1020" s="21" t="e">
        <f>VLOOKUP(M1020,[1]!tbl_empleados[#Data],4,0)&amp;" "&amp;VLOOKUP(M1020,[1]!tbl_empleados[#Data],5,0)</f>
        <v>#REF!</v>
      </c>
      <c r="O1020">
        <f t="shared" si="108"/>
        <v>2024</v>
      </c>
      <c r="P1020" t="str">
        <f t="shared" si="109"/>
        <v>mayo</v>
      </c>
    </row>
    <row r="1021" spans="1:16" x14ac:dyDescent="0.3">
      <c r="A1021" t="s">
        <v>442</v>
      </c>
      <c r="B1021" s="21">
        <v>5</v>
      </c>
      <c r="C1021" s="77">
        <v>45422</v>
      </c>
      <c r="D1021" s="78">
        <v>0.88888888888888884</v>
      </c>
      <c r="E1021" s="21">
        <v>13</v>
      </c>
      <c r="F1021">
        <v>1</v>
      </c>
      <c r="G1021" t="str">
        <f>VLOOKUP($E1021,[1]Productos!A:P,2,FALSE)</f>
        <v>BLUE HAWAII</v>
      </c>
      <c r="H1021" s="21" t="str">
        <f>VLOOKUP($E1021,[1]Productos!A:P,3,FALSE)</f>
        <v>BEBIDAS</v>
      </c>
      <c r="I1021" s="21" t="str">
        <f>VLOOKUP($E1021,[1]Productos!A:P,4,FALSE)</f>
        <v>CÓCTELES</v>
      </c>
      <c r="K1021" s="1">
        <v>17000</v>
      </c>
      <c r="L1021" s="1">
        <v>17000</v>
      </c>
      <c r="M1021" s="21">
        <v>5</v>
      </c>
      <c r="N1021" s="21" t="e">
        <f>VLOOKUP(M1021,[1]!tbl_empleados[#Data],4,0)&amp;" "&amp;VLOOKUP(M1021,[1]!tbl_empleados[#Data],5,0)</f>
        <v>#REF!</v>
      </c>
      <c r="O1021">
        <f t="shared" si="108"/>
        <v>2024</v>
      </c>
      <c r="P1021" t="str">
        <f t="shared" si="109"/>
        <v>mayo</v>
      </c>
    </row>
    <row r="1022" spans="1:16" x14ac:dyDescent="0.3">
      <c r="A1022" t="s">
        <v>442</v>
      </c>
      <c r="B1022" s="21">
        <v>5</v>
      </c>
      <c r="C1022" s="77">
        <v>45422</v>
      </c>
      <c r="D1022" s="78">
        <v>0.88888888888888884</v>
      </c>
      <c r="E1022" s="21">
        <v>10</v>
      </c>
      <c r="F1022">
        <v>1</v>
      </c>
      <c r="G1022" t="str">
        <f>VLOOKUP($E1022,[1]Productos!A:P,2,FALSE)</f>
        <v>BLUE LAGOON</v>
      </c>
      <c r="H1022" s="21" t="str">
        <f>VLOOKUP($E1022,[1]Productos!A:P,3,FALSE)</f>
        <v>BEBIDAS</v>
      </c>
      <c r="I1022" s="21" t="str">
        <f>VLOOKUP($E1022,[1]Productos!A:P,4,FALSE)</f>
        <v>CÓCTELES</v>
      </c>
      <c r="K1022" s="1">
        <v>17000</v>
      </c>
      <c r="L1022" s="1">
        <v>17000</v>
      </c>
      <c r="M1022" s="21">
        <v>5</v>
      </c>
      <c r="N1022" s="21" t="e">
        <f>VLOOKUP(M1022,[1]!tbl_empleados[#Data],4,0)&amp;" "&amp;VLOOKUP(M1022,[1]!tbl_empleados[#Data],5,0)</f>
        <v>#REF!</v>
      </c>
      <c r="O1022">
        <f t="shared" si="108"/>
        <v>2024</v>
      </c>
      <c r="P1022" t="str">
        <f t="shared" si="109"/>
        <v>mayo</v>
      </c>
    </row>
    <row r="1023" spans="1:16" x14ac:dyDescent="0.3">
      <c r="A1023" t="s">
        <v>442</v>
      </c>
      <c r="B1023" s="21">
        <v>5</v>
      </c>
      <c r="C1023" s="77">
        <v>45422</v>
      </c>
      <c r="D1023" s="78">
        <v>0.90625</v>
      </c>
      <c r="E1023" s="21">
        <v>38</v>
      </c>
      <c r="F1023">
        <v>2</v>
      </c>
      <c r="G1023" t="str">
        <f>VLOOKUP($E1023,[1]Productos!A:P,2,FALSE)</f>
        <v>COSTEÑITA</v>
      </c>
      <c r="H1023" s="21" t="str">
        <f>VLOOKUP($E1023,[1]Productos!A:P,3,FALSE)</f>
        <v>BEBIDAS</v>
      </c>
      <c r="I1023" s="21" t="str">
        <f>VLOOKUP($E1023,[1]Productos!A:P,4,FALSE)</f>
        <v>CERVEZAS</v>
      </c>
      <c r="K1023" s="1">
        <v>3000</v>
      </c>
      <c r="L1023" s="1">
        <v>6000</v>
      </c>
      <c r="M1023" s="21">
        <v>5</v>
      </c>
      <c r="N1023" s="21" t="e">
        <f>VLOOKUP(M1023,[1]!tbl_empleados[#Data],4,0)&amp;" "&amp;VLOOKUP(M1023,[1]!tbl_empleados[#Data],5,0)</f>
        <v>#REF!</v>
      </c>
      <c r="O1023">
        <f t="shared" si="108"/>
        <v>2024</v>
      </c>
      <c r="P1023" t="str">
        <f t="shared" si="109"/>
        <v>mayo</v>
      </c>
    </row>
    <row r="1024" spans="1:16" x14ac:dyDescent="0.3">
      <c r="A1024" t="s">
        <v>442</v>
      </c>
      <c r="B1024" s="21">
        <v>5</v>
      </c>
      <c r="C1024" s="77">
        <v>45422</v>
      </c>
      <c r="D1024" s="78">
        <v>0.9159722222222223</v>
      </c>
      <c r="E1024" s="21">
        <v>45</v>
      </c>
      <c r="F1024">
        <v>1</v>
      </c>
      <c r="G1024" t="str">
        <f>VLOOKUP($E1024,[1]Productos!A:P,2,FALSE)</f>
        <v>POKER</v>
      </c>
      <c r="H1024" s="21" t="str">
        <f>VLOOKUP($E1024,[1]Productos!A:P,3,FALSE)</f>
        <v>BEBIDAS</v>
      </c>
      <c r="I1024" s="21" t="str">
        <f>VLOOKUP($E1024,[1]Productos!A:P,4,FALSE)</f>
        <v>CERVEZAS</v>
      </c>
      <c r="K1024" s="1">
        <v>3000</v>
      </c>
      <c r="L1024" s="1">
        <v>3000</v>
      </c>
      <c r="M1024" s="21">
        <v>5</v>
      </c>
      <c r="N1024" s="21" t="e">
        <f>VLOOKUP(M1024,[1]!tbl_empleados[#Data],4,0)&amp;" "&amp;VLOOKUP(M1024,[1]!tbl_empleados[#Data],5,0)</f>
        <v>#REF!</v>
      </c>
      <c r="O1024">
        <f t="shared" si="108"/>
        <v>2024</v>
      </c>
      <c r="P1024" t="str">
        <f t="shared" si="109"/>
        <v>mayo</v>
      </c>
    </row>
    <row r="1025" spans="1:16" x14ac:dyDescent="0.3">
      <c r="A1025" t="s">
        <v>442</v>
      </c>
      <c r="B1025" s="21">
        <v>5</v>
      </c>
      <c r="C1025" s="77">
        <v>45422</v>
      </c>
      <c r="D1025" s="78">
        <v>0.92569444444444438</v>
      </c>
      <c r="E1025" s="21">
        <v>38</v>
      </c>
      <c r="F1025">
        <v>3</v>
      </c>
      <c r="G1025" t="str">
        <f>VLOOKUP($E1025,[1]Productos!A:P,2,FALSE)</f>
        <v>COSTEÑITA</v>
      </c>
      <c r="H1025" s="21" t="str">
        <f>VLOOKUP($E1025,[1]Productos!A:P,3,FALSE)</f>
        <v>BEBIDAS</v>
      </c>
      <c r="I1025" s="21" t="str">
        <f>VLOOKUP($E1025,[1]Productos!A:P,4,FALSE)</f>
        <v>CERVEZAS</v>
      </c>
      <c r="K1025" s="1">
        <v>3000</v>
      </c>
      <c r="L1025" s="1">
        <v>9000</v>
      </c>
      <c r="M1025" s="21">
        <v>5</v>
      </c>
      <c r="N1025" s="21" t="e">
        <f>VLOOKUP(M1025,[1]!tbl_empleados[#Data],4,0)&amp;" "&amp;VLOOKUP(M1025,[1]!tbl_empleados[#Data],5,0)</f>
        <v>#REF!</v>
      </c>
      <c r="O1025">
        <f t="shared" si="108"/>
        <v>2024</v>
      </c>
      <c r="P1025" t="str">
        <f t="shared" si="109"/>
        <v>mayo</v>
      </c>
    </row>
    <row r="1026" spans="1:16" x14ac:dyDescent="0.3">
      <c r="A1026" t="s">
        <v>442</v>
      </c>
      <c r="B1026" s="21">
        <v>5</v>
      </c>
      <c r="C1026" s="77">
        <v>45422</v>
      </c>
      <c r="D1026" s="78">
        <v>0.9291666666666667</v>
      </c>
      <c r="E1026" s="21">
        <v>45</v>
      </c>
      <c r="F1026">
        <v>1</v>
      </c>
      <c r="G1026" t="str">
        <f>VLOOKUP($E1026,[1]Productos!A:P,2,FALSE)</f>
        <v>POKER</v>
      </c>
      <c r="H1026" s="21" t="str">
        <f>VLOOKUP($E1026,[1]Productos!A:P,3,FALSE)</f>
        <v>BEBIDAS</v>
      </c>
      <c r="I1026" s="21" t="str">
        <f>VLOOKUP($E1026,[1]Productos!A:P,4,FALSE)</f>
        <v>CERVEZAS</v>
      </c>
      <c r="K1026" s="1">
        <v>3000</v>
      </c>
      <c r="L1026" s="1">
        <v>3000</v>
      </c>
      <c r="M1026" s="21">
        <v>5</v>
      </c>
      <c r="N1026" s="21" t="e">
        <f>VLOOKUP(M1026,[1]!tbl_empleados[#Data],4,0)&amp;" "&amp;VLOOKUP(M1026,[1]!tbl_empleados[#Data],5,0)</f>
        <v>#REF!</v>
      </c>
      <c r="O1026">
        <f t="shared" si="108"/>
        <v>2024</v>
      </c>
      <c r="P1026" t="str">
        <f t="shared" si="109"/>
        <v>mayo</v>
      </c>
    </row>
    <row r="1027" spans="1:16" x14ac:dyDescent="0.3">
      <c r="A1027" t="s">
        <v>442</v>
      </c>
      <c r="B1027" s="21">
        <v>5</v>
      </c>
      <c r="C1027" s="77">
        <v>45422</v>
      </c>
      <c r="D1027" s="78">
        <v>0.93194444444444446</v>
      </c>
      <c r="E1027" s="21">
        <v>38</v>
      </c>
      <c r="F1027">
        <v>1</v>
      </c>
      <c r="G1027" t="str">
        <f>VLOOKUP($E1027,[1]Productos!A:P,2,FALSE)</f>
        <v>COSTEÑITA</v>
      </c>
      <c r="H1027" s="21" t="str">
        <f>VLOOKUP($E1027,[1]Productos!A:P,3,FALSE)</f>
        <v>BEBIDAS</v>
      </c>
      <c r="I1027" s="21" t="str">
        <f>VLOOKUP($E1027,[1]Productos!A:P,4,FALSE)</f>
        <v>CERVEZAS</v>
      </c>
      <c r="K1027" s="1">
        <v>3000</v>
      </c>
      <c r="L1027" s="1">
        <v>3000</v>
      </c>
      <c r="M1027" s="21">
        <v>5</v>
      </c>
      <c r="N1027" s="21" t="e">
        <f>VLOOKUP(M1027,[1]!tbl_empleados[#Data],4,0)&amp;" "&amp;VLOOKUP(M1027,[1]!tbl_empleados[#Data],5,0)</f>
        <v>#REF!</v>
      </c>
      <c r="O1027">
        <f t="shared" si="108"/>
        <v>2024</v>
      </c>
      <c r="P1027" t="str">
        <f t="shared" si="109"/>
        <v>mayo</v>
      </c>
    </row>
    <row r="1028" spans="1:16" x14ac:dyDescent="0.3">
      <c r="A1028" t="s">
        <v>442</v>
      </c>
      <c r="B1028" s="21">
        <v>5</v>
      </c>
      <c r="C1028" s="77">
        <v>45422</v>
      </c>
      <c r="D1028" s="78">
        <v>0.9555555555555556</v>
      </c>
      <c r="E1028" s="21">
        <v>45</v>
      </c>
      <c r="F1028">
        <v>1</v>
      </c>
      <c r="G1028" t="str">
        <f>VLOOKUP($E1028,[1]Productos!A:P,2,FALSE)</f>
        <v>POKER</v>
      </c>
      <c r="H1028" s="21" t="str">
        <f>VLOOKUP($E1028,[1]Productos!A:P,3,FALSE)</f>
        <v>BEBIDAS</v>
      </c>
      <c r="I1028" s="21" t="str">
        <f>VLOOKUP($E1028,[1]Productos!A:P,4,FALSE)</f>
        <v>CERVEZAS</v>
      </c>
      <c r="K1028" s="1">
        <v>3000</v>
      </c>
      <c r="L1028" s="1">
        <v>3000</v>
      </c>
      <c r="M1028" s="21">
        <v>5</v>
      </c>
      <c r="N1028" s="21" t="e">
        <f>VLOOKUP(M1028,[1]!tbl_empleados[#Data],4,0)&amp;" "&amp;VLOOKUP(M1028,[1]!tbl_empleados[#Data],5,0)</f>
        <v>#REF!</v>
      </c>
      <c r="O1028">
        <f t="shared" si="108"/>
        <v>2024</v>
      </c>
      <c r="P1028" t="str">
        <f t="shared" si="109"/>
        <v>mayo</v>
      </c>
    </row>
    <row r="1029" spans="1:16" x14ac:dyDescent="0.3">
      <c r="A1029" t="s">
        <v>442</v>
      </c>
      <c r="B1029" s="21">
        <v>5</v>
      </c>
      <c r="C1029" s="77">
        <v>45422</v>
      </c>
      <c r="D1029" s="78">
        <v>0.9555555555555556</v>
      </c>
      <c r="E1029" s="21">
        <v>38</v>
      </c>
      <c r="F1029">
        <v>1</v>
      </c>
      <c r="G1029" t="str">
        <f>VLOOKUP($E1029,[1]Productos!A:P,2,FALSE)</f>
        <v>COSTEÑITA</v>
      </c>
      <c r="H1029" s="21" t="str">
        <f>VLOOKUP($E1029,[1]Productos!A:P,3,FALSE)</f>
        <v>BEBIDAS</v>
      </c>
      <c r="I1029" s="21" t="str">
        <f>VLOOKUP($E1029,[1]Productos!A:P,4,FALSE)</f>
        <v>CERVEZAS</v>
      </c>
      <c r="K1029" s="1">
        <v>3000</v>
      </c>
      <c r="L1029" s="1">
        <v>3000</v>
      </c>
      <c r="M1029" s="21">
        <v>5</v>
      </c>
      <c r="N1029" s="21" t="e">
        <f>VLOOKUP(M1029,[1]!tbl_empleados[#Data],4,0)&amp;" "&amp;VLOOKUP(M1029,[1]!tbl_empleados[#Data],5,0)</f>
        <v>#REF!</v>
      </c>
      <c r="O1029">
        <f t="shared" si="108"/>
        <v>2024</v>
      </c>
      <c r="P1029" t="str">
        <f t="shared" si="109"/>
        <v>mayo</v>
      </c>
    </row>
    <row r="1030" spans="1:16" x14ac:dyDescent="0.3">
      <c r="A1030" t="s">
        <v>442</v>
      </c>
      <c r="B1030" s="21">
        <v>5</v>
      </c>
      <c r="C1030" s="77">
        <v>45422</v>
      </c>
      <c r="D1030" s="78">
        <v>0.97152777777777777</v>
      </c>
      <c r="E1030" s="21">
        <v>45</v>
      </c>
      <c r="F1030">
        <v>1</v>
      </c>
      <c r="G1030" t="str">
        <f>VLOOKUP($E1030,[1]Productos!A:P,2,FALSE)</f>
        <v>POKER</v>
      </c>
      <c r="H1030" s="21" t="str">
        <f>VLOOKUP($E1030,[1]Productos!A:P,3,FALSE)</f>
        <v>BEBIDAS</v>
      </c>
      <c r="I1030" s="21" t="str">
        <f>VLOOKUP($E1030,[1]Productos!A:P,4,FALSE)</f>
        <v>CERVEZAS</v>
      </c>
      <c r="K1030" s="1">
        <v>3000</v>
      </c>
      <c r="L1030" s="1">
        <v>3000</v>
      </c>
      <c r="M1030" s="21">
        <v>5</v>
      </c>
      <c r="N1030" s="21" t="e">
        <f>VLOOKUP(M1030,[1]!tbl_empleados[#Data],4,0)&amp;" "&amp;VLOOKUP(M1030,[1]!tbl_empleados[#Data],5,0)</f>
        <v>#REF!</v>
      </c>
      <c r="O1030">
        <f t="shared" si="108"/>
        <v>2024</v>
      </c>
      <c r="P1030" t="str">
        <f t="shared" si="109"/>
        <v>mayo</v>
      </c>
    </row>
    <row r="1031" spans="1:16" x14ac:dyDescent="0.3">
      <c r="A1031" t="s">
        <v>442</v>
      </c>
      <c r="B1031" s="21">
        <v>5</v>
      </c>
      <c r="C1031" s="77">
        <v>45422</v>
      </c>
      <c r="D1031" s="78">
        <v>0.98888888888888893</v>
      </c>
      <c r="E1031" s="21">
        <v>45</v>
      </c>
      <c r="F1031">
        <v>1</v>
      </c>
      <c r="G1031" t="str">
        <f>VLOOKUP($E1031,[1]Productos!A:P,2,FALSE)</f>
        <v>POKER</v>
      </c>
      <c r="H1031" s="21" t="str">
        <f>VLOOKUP($E1031,[1]Productos!A:P,3,FALSE)</f>
        <v>BEBIDAS</v>
      </c>
      <c r="I1031" s="21" t="str">
        <f>VLOOKUP($E1031,[1]Productos!A:P,4,FALSE)</f>
        <v>CERVEZAS</v>
      </c>
      <c r="K1031" s="1">
        <v>3000</v>
      </c>
      <c r="L1031" s="1">
        <v>3000</v>
      </c>
      <c r="M1031" s="21">
        <v>5</v>
      </c>
      <c r="N1031" s="21" t="e">
        <f>VLOOKUP(M1031,[1]!tbl_empleados[#Data],4,0)&amp;" "&amp;VLOOKUP(M1031,[1]!tbl_empleados[#Data],5,0)</f>
        <v>#REF!</v>
      </c>
      <c r="O1031">
        <f t="shared" si="108"/>
        <v>2024</v>
      </c>
      <c r="P1031" t="str">
        <f t="shared" si="109"/>
        <v>mayo</v>
      </c>
    </row>
    <row r="1032" spans="1:16" x14ac:dyDescent="0.3">
      <c r="A1032" t="s">
        <v>442</v>
      </c>
      <c r="B1032" s="21">
        <v>5</v>
      </c>
      <c r="C1032" s="77">
        <v>45422</v>
      </c>
      <c r="D1032" s="78">
        <v>0.98888888888888893</v>
      </c>
      <c r="E1032" s="21">
        <v>38</v>
      </c>
      <c r="F1032">
        <v>1</v>
      </c>
      <c r="G1032" t="str">
        <f>VLOOKUP($E1032,[1]Productos!A:P,2,FALSE)</f>
        <v>COSTEÑITA</v>
      </c>
      <c r="H1032" s="21" t="str">
        <f>VLOOKUP($E1032,[1]Productos!A:P,3,FALSE)</f>
        <v>BEBIDAS</v>
      </c>
      <c r="I1032" s="21" t="str">
        <f>VLOOKUP($E1032,[1]Productos!A:P,4,FALSE)</f>
        <v>CERVEZAS</v>
      </c>
      <c r="K1032" s="1">
        <v>3000</v>
      </c>
      <c r="L1032" s="1">
        <v>3000</v>
      </c>
      <c r="M1032" s="21">
        <v>5</v>
      </c>
      <c r="N1032" s="21" t="e">
        <f>VLOOKUP(M1032,[1]!tbl_empleados[#Data],4,0)&amp;" "&amp;VLOOKUP(M1032,[1]!tbl_empleados[#Data],5,0)</f>
        <v>#REF!</v>
      </c>
      <c r="O1032">
        <f t="shared" si="108"/>
        <v>2024</v>
      </c>
      <c r="P1032" t="str">
        <f t="shared" si="109"/>
        <v>mayo</v>
      </c>
    </row>
    <row r="1033" spans="1:16" x14ac:dyDescent="0.3">
      <c r="A1033" t="s">
        <v>442</v>
      </c>
      <c r="B1033" s="21">
        <v>5</v>
      </c>
      <c r="C1033" s="77">
        <v>45422</v>
      </c>
      <c r="D1033" s="78">
        <v>0.98888888888888893</v>
      </c>
      <c r="E1033" s="21">
        <v>45</v>
      </c>
      <c r="F1033">
        <v>1</v>
      </c>
      <c r="G1033" t="str">
        <f>VLOOKUP($E1033,[1]Productos!A:P,2,FALSE)</f>
        <v>POKER</v>
      </c>
      <c r="H1033" s="21" t="str">
        <f>VLOOKUP($E1033,[1]Productos!A:P,3,FALSE)</f>
        <v>BEBIDAS</v>
      </c>
      <c r="I1033" s="21" t="str">
        <f>VLOOKUP($E1033,[1]Productos!A:P,4,FALSE)</f>
        <v>CERVEZAS</v>
      </c>
      <c r="K1033" s="1">
        <v>3000</v>
      </c>
      <c r="L1033" s="1">
        <v>3000</v>
      </c>
      <c r="M1033" s="21">
        <v>5</v>
      </c>
      <c r="N1033" s="21" t="e">
        <f>VLOOKUP(M1033,[1]!tbl_empleados[#Data],4,0)&amp;" "&amp;VLOOKUP(M1033,[1]!tbl_empleados[#Data],5,0)</f>
        <v>#REF!</v>
      </c>
      <c r="O1033">
        <f t="shared" si="108"/>
        <v>2024</v>
      </c>
      <c r="P1033" t="str">
        <f t="shared" si="109"/>
        <v>mayo</v>
      </c>
    </row>
    <row r="1034" spans="1:16" x14ac:dyDescent="0.3">
      <c r="A1034" t="s">
        <v>442</v>
      </c>
      <c r="B1034" s="21">
        <v>5</v>
      </c>
      <c r="C1034" s="77">
        <v>45422</v>
      </c>
      <c r="D1034" s="78">
        <v>0.98958333333333337</v>
      </c>
      <c r="E1034" s="21">
        <v>38</v>
      </c>
      <c r="F1034">
        <v>2</v>
      </c>
      <c r="G1034" t="str">
        <f>VLOOKUP($E1034,[1]Productos!A:P,2,FALSE)</f>
        <v>COSTEÑITA</v>
      </c>
      <c r="H1034" s="21" t="str">
        <f>VLOOKUP($E1034,[1]Productos!A:P,3,FALSE)</f>
        <v>BEBIDAS</v>
      </c>
      <c r="I1034" s="21" t="str">
        <f>VLOOKUP($E1034,[1]Productos!A:P,4,FALSE)</f>
        <v>CERVEZAS</v>
      </c>
      <c r="K1034" s="1">
        <v>3000</v>
      </c>
      <c r="L1034" s="1">
        <v>6000</v>
      </c>
      <c r="M1034" s="21">
        <v>5</v>
      </c>
      <c r="N1034" s="21" t="e">
        <f>VLOOKUP(M1034,[1]!tbl_empleados[#Data],4,0)&amp;" "&amp;VLOOKUP(M1034,[1]!tbl_empleados[#Data],5,0)</f>
        <v>#REF!</v>
      </c>
      <c r="O1034">
        <f t="shared" si="108"/>
        <v>2024</v>
      </c>
      <c r="P1034" t="str">
        <f t="shared" si="109"/>
        <v>mayo</v>
      </c>
    </row>
    <row r="1035" spans="1:16" x14ac:dyDescent="0.3">
      <c r="A1035" t="s">
        <v>443</v>
      </c>
      <c r="B1035" s="21">
        <v>4</v>
      </c>
      <c r="C1035" s="77">
        <v>45422</v>
      </c>
      <c r="D1035" s="78">
        <v>0.90763888888888899</v>
      </c>
      <c r="E1035" s="21">
        <v>39</v>
      </c>
      <c r="F1035">
        <v>2</v>
      </c>
      <c r="G1035" t="str">
        <f>VLOOKUP($E1035,[1]Productos!A:P,2,FALSE)</f>
        <v>CORONITA</v>
      </c>
      <c r="H1035" s="21" t="str">
        <f>VLOOKUP($E1035,[1]Productos!A:P,3,FALSE)</f>
        <v>BEBIDAS</v>
      </c>
      <c r="I1035" s="21" t="str">
        <f>VLOOKUP($E1035,[1]Productos!A:P,4,FALSE)</f>
        <v>CERVEZAS</v>
      </c>
      <c r="K1035" s="1">
        <v>4000</v>
      </c>
      <c r="L1035" s="1">
        <v>8000</v>
      </c>
      <c r="M1035" s="21">
        <v>5</v>
      </c>
      <c r="N1035" s="21" t="e">
        <f>VLOOKUP(M1035,[1]!tbl_empleados[#Data],4,0)&amp;" "&amp;VLOOKUP(M1035,[1]!tbl_empleados[#Data],5,0)</f>
        <v>#REF!</v>
      </c>
      <c r="O1035">
        <f t="shared" si="108"/>
        <v>2024</v>
      </c>
      <c r="P1035" t="str">
        <f t="shared" si="109"/>
        <v>mayo</v>
      </c>
    </row>
    <row r="1036" spans="1:16" x14ac:dyDescent="0.3">
      <c r="A1036" t="s">
        <v>443</v>
      </c>
      <c r="B1036" s="21">
        <v>4</v>
      </c>
      <c r="C1036" s="77">
        <v>45422</v>
      </c>
      <c r="D1036" s="78">
        <v>0.9145833333333333</v>
      </c>
      <c r="E1036" s="21">
        <v>39</v>
      </c>
      <c r="F1036">
        <v>2</v>
      </c>
      <c r="G1036" t="str">
        <f>VLOOKUP($E1036,[1]Productos!A:P,2,FALSE)</f>
        <v>CORONITA</v>
      </c>
      <c r="H1036" s="21" t="str">
        <f>VLOOKUP($E1036,[1]Productos!A:P,3,FALSE)</f>
        <v>BEBIDAS</v>
      </c>
      <c r="I1036" s="21" t="str">
        <f>VLOOKUP($E1036,[1]Productos!A:P,4,FALSE)</f>
        <v>CERVEZAS</v>
      </c>
      <c r="K1036" s="1">
        <v>4000</v>
      </c>
      <c r="L1036" s="1">
        <v>8000</v>
      </c>
      <c r="M1036" s="21">
        <v>5</v>
      </c>
      <c r="N1036" s="21" t="e">
        <f>VLOOKUP(M1036,[1]!tbl_empleados[#Data],4,0)&amp;" "&amp;VLOOKUP(M1036,[1]!tbl_empleados[#Data],5,0)</f>
        <v>#REF!</v>
      </c>
      <c r="O1036">
        <f t="shared" si="108"/>
        <v>2024</v>
      </c>
      <c r="P1036" t="str">
        <f t="shared" si="109"/>
        <v>mayo</v>
      </c>
    </row>
    <row r="1037" spans="1:16" x14ac:dyDescent="0.3">
      <c r="A1037" t="s">
        <v>443</v>
      </c>
      <c r="B1037" s="21">
        <v>4</v>
      </c>
      <c r="C1037" s="77">
        <v>45422</v>
      </c>
      <c r="D1037" s="78">
        <v>0.92847222222222225</v>
      </c>
      <c r="E1037" s="21">
        <v>39</v>
      </c>
      <c r="F1037">
        <v>1</v>
      </c>
      <c r="G1037" t="str">
        <f>VLOOKUP($E1037,[1]Productos!A:P,2,FALSE)</f>
        <v>CORONITA</v>
      </c>
      <c r="H1037" s="21" t="str">
        <f>VLOOKUP($E1037,[1]Productos!A:P,3,FALSE)</f>
        <v>BEBIDAS</v>
      </c>
      <c r="I1037" s="21" t="str">
        <f>VLOOKUP($E1037,[1]Productos!A:P,4,FALSE)</f>
        <v>CERVEZAS</v>
      </c>
      <c r="K1037" s="1">
        <v>4000</v>
      </c>
      <c r="L1037" s="1">
        <v>4000</v>
      </c>
      <c r="M1037" s="21">
        <v>5</v>
      </c>
      <c r="N1037" s="21" t="e">
        <f>VLOOKUP(M1037,[1]!tbl_empleados[#Data],4,0)&amp;" "&amp;VLOOKUP(M1037,[1]!tbl_empleados[#Data],5,0)</f>
        <v>#REF!</v>
      </c>
      <c r="O1037">
        <f t="shared" si="108"/>
        <v>2024</v>
      </c>
      <c r="P1037" t="str">
        <f t="shared" si="109"/>
        <v>mayo</v>
      </c>
    </row>
    <row r="1038" spans="1:16" x14ac:dyDescent="0.3">
      <c r="A1038" t="s">
        <v>443</v>
      </c>
      <c r="B1038" s="21">
        <v>4</v>
      </c>
      <c r="C1038" s="77">
        <v>45422</v>
      </c>
      <c r="D1038" s="78">
        <v>0.93819444444444444</v>
      </c>
      <c r="E1038" s="21">
        <v>39</v>
      </c>
      <c r="F1038">
        <v>2</v>
      </c>
      <c r="G1038" t="str">
        <f>VLOOKUP($E1038,[1]Productos!A:P,2,FALSE)</f>
        <v>CORONITA</v>
      </c>
      <c r="H1038" s="21" t="str">
        <f>VLOOKUP($E1038,[1]Productos!A:P,3,FALSE)</f>
        <v>BEBIDAS</v>
      </c>
      <c r="I1038" s="21" t="str">
        <f>VLOOKUP($E1038,[1]Productos!A:P,4,FALSE)</f>
        <v>CERVEZAS</v>
      </c>
      <c r="K1038" s="1">
        <v>4000</v>
      </c>
      <c r="L1038" s="1">
        <v>8000</v>
      </c>
      <c r="M1038" s="21">
        <v>5</v>
      </c>
      <c r="N1038" s="21" t="e">
        <f>VLOOKUP(M1038,[1]!tbl_empleados[#Data],4,0)&amp;" "&amp;VLOOKUP(M1038,[1]!tbl_empleados[#Data],5,0)</f>
        <v>#REF!</v>
      </c>
      <c r="O1038">
        <f t="shared" si="108"/>
        <v>2024</v>
      </c>
      <c r="P1038" t="str">
        <f t="shared" si="109"/>
        <v>mayo</v>
      </c>
    </row>
    <row r="1039" spans="1:16" x14ac:dyDescent="0.3">
      <c r="A1039" t="s">
        <v>443</v>
      </c>
      <c r="B1039" s="21">
        <v>4</v>
      </c>
      <c r="C1039" s="77">
        <v>45422</v>
      </c>
      <c r="D1039" s="78">
        <v>0.93819444444444444</v>
      </c>
      <c r="E1039" s="21">
        <v>40</v>
      </c>
      <c r="F1039">
        <v>1</v>
      </c>
      <c r="G1039" t="str">
        <f>VLOOKUP($E1039,[1]Productos!A:P,2,FALSE)</f>
        <v>AGUILA NEGRA</v>
      </c>
      <c r="H1039" s="21" t="str">
        <f>VLOOKUP($E1039,[1]Productos!A:P,3,FALSE)</f>
        <v>BEBIDAS</v>
      </c>
      <c r="I1039" s="21" t="str">
        <f>VLOOKUP($E1039,[1]Productos!A:P,4,FALSE)</f>
        <v>CERVEZAS</v>
      </c>
      <c r="K1039" s="1">
        <v>3500</v>
      </c>
      <c r="L1039" s="1">
        <v>3500</v>
      </c>
      <c r="M1039" s="21">
        <v>5</v>
      </c>
      <c r="N1039" s="21" t="e">
        <f>VLOOKUP(M1039,[1]!tbl_empleados[#Data],4,0)&amp;" "&amp;VLOOKUP(M1039,[1]!tbl_empleados[#Data],5,0)</f>
        <v>#REF!</v>
      </c>
      <c r="O1039">
        <f t="shared" si="108"/>
        <v>2024</v>
      </c>
      <c r="P1039" t="str">
        <f t="shared" si="109"/>
        <v>mayo</v>
      </c>
    </row>
    <row r="1040" spans="1:16" x14ac:dyDescent="0.3">
      <c r="A1040" t="s">
        <v>443</v>
      </c>
      <c r="B1040" s="21">
        <v>4</v>
      </c>
      <c r="C1040" s="77">
        <v>45422</v>
      </c>
      <c r="D1040" s="78">
        <v>0.9472222222222223</v>
      </c>
      <c r="E1040" s="21">
        <v>39</v>
      </c>
      <c r="F1040">
        <v>1</v>
      </c>
      <c r="G1040" t="str">
        <f>VLOOKUP($E1040,[1]Productos!A:P,2,FALSE)</f>
        <v>CORONITA</v>
      </c>
      <c r="H1040" s="21" t="str">
        <f>VLOOKUP($E1040,[1]Productos!A:P,3,FALSE)</f>
        <v>BEBIDAS</v>
      </c>
      <c r="I1040" s="21" t="str">
        <f>VLOOKUP($E1040,[1]Productos!A:P,4,FALSE)</f>
        <v>CERVEZAS</v>
      </c>
      <c r="K1040" s="1">
        <v>4000</v>
      </c>
      <c r="L1040" s="1">
        <v>4000</v>
      </c>
      <c r="M1040" s="21">
        <v>5</v>
      </c>
      <c r="N1040" s="21" t="e">
        <f>VLOOKUP(M1040,[1]!tbl_empleados[#Data],4,0)&amp;" "&amp;VLOOKUP(M1040,[1]!tbl_empleados[#Data],5,0)</f>
        <v>#REF!</v>
      </c>
      <c r="O1040">
        <f t="shared" si="108"/>
        <v>2024</v>
      </c>
      <c r="P1040" t="str">
        <f t="shared" si="109"/>
        <v>mayo</v>
      </c>
    </row>
    <row r="1041" spans="1:16" x14ac:dyDescent="0.3">
      <c r="A1041" t="s">
        <v>443</v>
      </c>
      <c r="B1041" s="21">
        <v>4</v>
      </c>
      <c r="C1041" s="77">
        <v>45422</v>
      </c>
      <c r="D1041" s="78">
        <v>0.9472222222222223</v>
      </c>
      <c r="E1041" s="21">
        <v>40</v>
      </c>
      <c r="F1041">
        <v>1</v>
      </c>
      <c r="G1041" t="str">
        <f>VLOOKUP($E1041,[1]Productos!A:P,2,FALSE)</f>
        <v>AGUILA NEGRA</v>
      </c>
      <c r="H1041" s="21" t="str">
        <f>VLOOKUP($E1041,[1]Productos!A:P,3,FALSE)</f>
        <v>BEBIDAS</v>
      </c>
      <c r="I1041" s="21" t="str">
        <f>VLOOKUP($E1041,[1]Productos!A:P,4,FALSE)</f>
        <v>CERVEZAS</v>
      </c>
      <c r="K1041" s="1">
        <v>3500</v>
      </c>
      <c r="L1041" s="1">
        <v>3500</v>
      </c>
      <c r="M1041" s="21">
        <v>5</v>
      </c>
      <c r="N1041" s="21" t="e">
        <f>VLOOKUP(M1041,[1]!tbl_empleados[#Data],4,0)&amp;" "&amp;VLOOKUP(M1041,[1]!tbl_empleados[#Data],5,0)</f>
        <v>#REF!</v>
      </c>
      <c r="O1041">
        <f t="shared" si="108"/>
        <v>2024</v>
      </c>
      <c r="P1041" t="str">
        <f t="shared" si="109"/>
        <v>mayo</v>
      </c>
    </row>
    <row r="1042" spans="1:16" x14ac:dyDescent="0.3">
      <c r="A1042" t="s">
        <v>443</v>
      </c>
      <c r="B1042" s="21">
        <v>4</v>
      </c>
      <c r="C1042" s="77">
        <v>45422</v>
      </c>
      <c r="D1042" s="78">
        <v>0.9590277777777777</v>
      </c>
      <c r="E1042" s="21">
        <v>39</v>
      </c>
      <c r="F1042">
        <v>1</v>
      </c>
      <c r="G1042" t="str">
        <f>VLOOKUP($E1042,[1]Productos!A:P,2,FALSE)</f>
        <v>CORONITA</v>
      </c>
      <c r="H1042" s="21" t="str">
        <f>VLOOKUP($E1042,[1]Productos!A:P,3,FALSE)</f>
        <v>BEBIDAS</v>
      </c>
      <c r="I1042" s="21" t="str">
        <f>VLOOKUP($E1042,[1]Productos!A:P,4,FALSE)</f>
        <v>CERVEZAS</v>
      </c>
      <c r="K1042" s="1">
        <v>4000</v>
      </c>
      <c r="L1042" s="1">
        <v>4000</v>
      </c>
      <c r="M1042" s="21">
        <v>5</v>
      </c>
      <c r="N1042" s="21" t="e">
        <f>VLOOKUP(M1042,[1]!tbl_empleados[#Data],4,0)&amp;" "&amp;VLOOKUP(M1042,[1]!tbl_empleados[#Data],5,0)</f>
        <v>#REF!</v>
      </c>
      <c r="O1042">
        <f t="shared" si="108"/>
        <v>2024</v>
      </c>
      <c r="P1042" t="str">
        <f t="shared" si="109"/>
        <v>mayo</v>
      </c>
    </row>
    <row r="1043" spans="1:16" x14ac:dyDescent="0.3">
      <c r="A1043" t="s">
        <v>443</v>
      </c>
      <c r="B1043" s="21">
        <v>4</v>
      </c>
      <c r="C1043" s="77">
        <v>45422</v>
      </c>
      <c r="D1043" s="78">
        <v>0.9590277777777777</v>
      </c>
      <c r="E1043" s="21">
        <v>40</v>
      </c>
      <c r="F1043">
        <v>1</v>
      </c>
      <c r="G1043" t="str">
        <f>VLOOKUP($E1043,[1]Productos!A:P,2,FALSE)</f>
        <v>AGUILA NEGRA</v>
      </c>
      <c r="H1043" s="21" t="str">
        <f>VLOOKUP($E1043,[1]Productos!A:P,3,FALSE)</f>
        <v>BEBIDAS</v>
      </c>
      <c r="I1043" s="21" t="str">
        <f>VLOOKUP($E1043,[1]Productos!A:P,4,FALSE)</f>
        <v>CERVEZAS</v>
      </c>
      <c r="K1043" s="1">
        <v>3500</v>
      </c>
      <c r="L1043" s="1">
        <v>3500</v>
      </c>
      <c r="M1043" s="21">
        <v>5</v>
      </c>
      <c r="N1043" s="21" t="e">
        <f>VLOOKUP(M1043,[1]!tbl_empleados[#Data],4,0)&amp;" "&amp;VLOOKUP(M1043,[1]!tbl_empleados[#Data],5,0)</f>
        <v>#REF!</v>
      </c>
      <c r="O1043">
        <f t="shared" si="108"/>
        <v>2024</v>
      </c>
      <c r="P1043" t="str">
        <f t="shared" si="109"/>
        <v>mayo</v>
      </c>
    </row>
    <row r="1044" spans="1:16" x14ac:dyDescent="0.3">
      <c r="A1044" t="s">
        <v>443</v>
      </c>
      <c r="B1044" s="21">
        <v>4</v>
      </c>
      <c r="C1044" s="77">
        <v>45422</v>
      </c>
      <c r="D1044" s="78">
        <v>0.97152777777777777</v>
      </c>
      <c r="E1044" s="21">
        <v>39</v>
      </c>
      <c r="F1044">
        <v>1</v>
      </c>
      <c r="G1044" t="str">
        <f>VLOOKUP($E1044,[1]Productos!A:P,2,FALSE)</f>
        <v>CORONITA</v>
      </c>
      <c r="H1044" s="21" t="str">
        <f>VLOOKUP($E1044,[1]Productos!A:P,3,FALSE)</f>
        <v>BEBIDAS</v>
      </c>
      <c r="I1044" s="21" t="str">
        <f>VLOOKUP($E1044,[1]Productos!A:P,4,FALSE)</f>
        <v>CERVEZAS</v>
      </c>
      <c r="K1044" s="1">
        <v>4000</v>
      </c>
      <c r="L1044" s="1">
        <v>4000</v>
      </c>
      <c r="M1044" s="21">
        <v>5</v>
      </c>
      <c r="N1044" s="21" t="e">
        <f>VLOOKUP(M1044,[1]!tbl_empleados[#Data],4,0)&amp;" "&amp;VLOOKUP(M1044,[1]!tbl_empleados[#Data],5,0)</f>
        <v>#REF!</v>
      </c>
      <c r="O1044">
        <f t="shared" si="108"/>
        <v>2024</v>
      </c>
      <c r="P1044" t="str">
        <f t="shared" si="109"/>
        <v>mayo</v>
      </c>
    </row>
    <row r="1045" spans="1:16" x14ac:dyDescent="0.3">
      <c r="A1045" t="s">
        <v>443</v>
      </c>
      <c r="B1045" s="21">
        <v>4</v>
      </c>
      <c r="C1045" s="77">
        <v>45422</v>
      </c>
      <c r="D1045" s="78">
        <v>0.97152777777777777</v>
      </c>
      <c r="E1045" s="21">
        <v>42</v>
      </c>
      <c r="F1045">
        <v>1</v>
      </c>
      <c r="G1045" t="str">
        <f>VLOOKUP($E1045,[1]Productos!A:P,2,FALSE)</f>
        <v>CLUB COLOMBIA</v>
      </c>
      <c r="H1045" s="21" t="str">
        <f>VLOOKUP($E1045,[1]Productos!A:P,3,FALSE)</f>
        <v>BEBIDAS</v>
      </c>
      <c r="I1045" s="21" t="str">
        <f>VLOOKUP($E1045,[1]Productos!A:P,4,FALSE)</f>
        <v>CERVEZAS</v>
      </c>
      <c r="K1045" s="1">
        <v>5000</v>
      </c>
      <c r="L1045" s="1">
        <v>5000</v>
      </c>
      <c r="M1045" s="21">
        <v>5</v>
      </c>
      <c r="N1045" s="21" t="e">
        <f>VLOOKUP(M1045,[1]!tbl_empleados[#Data],4,0)&amp;" "&amp;VLOOKUP(M1045,[1]!tbl_empleados[#Data],5,0)</f>
        <v>#REF!</v>
      </c>
      <c r="O1045">
        <f t="shared" si="108"/>
        <v>2024</v>
      </c>
      <c r="P1045" t="str">
        <f t="shared" si="109"/>
        <v>mayo</v>
      </c>
    </row>
    <row r="1046" spans="1:16" x14ac:dyDescent="0.3">
      <c r="A1046" t="s">
        <v>443</v>
      </c>
      <c r="B1046" s="21">
        <v>4</v>
      </c>
      <c r="C1046" s="77">
        <v>45422</v>
      </c>
      <c r="D1046" s="78">
        <v>0.98333333333333339</v>
      </c>
      <c r="E1046" s="21">
        <v>39</v>
      </c>
      <c r="F1046">
        <v>1</v>
      </c>
      <c r="G1046" t="str">
        <f>VLOOKUP($E1046,[1]Productos!A:P,2,FALSE)</f>
        <v>CORONITA</v>
      </c>
      <c r="H1046" s="21" t="str">
        <f>VLOOKUP($E1046,[1]Productos!A:P,3,FALSE)</f>
        <v>BEBIDAS</v>
      </c>
      <c r="I1046" s="21" t="str">
        <f>VLOOKUP($E1046,[1]Productos!A:P,4,FALSE)</f>
        <v>CERVEZAS</v>
      </c>
      <c r="K1046" s="1">
        <v>4000</v>
      </c>
      <c r="L1046" s="1">
        <v>4000</v>
      </c>
      <c r="M1046" s="21">
        <v>5</v>
      </c>
      <c r="N1046" s="21" t="e">
        <f>VLOOKUP(M1046,[1]!tbl_empleados[#Data],4,0)&amp;" "&amp;VLOOKUP(M1046,[1]!tbl_empleados[#Data],5,0)</f>
        <v>#REF!</v>
      </c>
      <c r="O1046">
        <f t="shared" si="108"/>
        <v>2024</v>
      </c>
      <c r="P1046" t="str">
        <f t="shared" si="109"/>
        <v>mayo</v>
      </c>
    </row>
    <row r="1047" spans="1:16" x14ac:dyDescent="0.3">
      <c r="A1047" t="s">
        <v>443</v>
      </c>
      <c r="B1047" s="21">
        <v>4</v>
      </c>
      <c r="C1047" s="77">
        <v>45422</v>
      </c>
      <c r="D1047" s="78">
        <v>0.98333333333333339</v>
      </c>
      <c r="E1047" s="21">
        <v>40</v>
      </c>
      <c r="F1047">
        <v>1</v>
      </c>
      <c r="G1047" t="str">
        <f>VLOOKUP($E1047,[1]Productos!A:P,2,FALSE)</f>
        <v>AGUILA NEGRA</v>
      </c>
      <c r="H1047" s="21" t="str">
        <f>VLOOKUP($E1047,[1]Productos!A:P,3,FALSE)</f>
        <v>BEBIDAS</v>
      </c>
      <c r="I1047" s="21" t="str">
        <f>VLOOKUP($E1047,[1]Productos!A:P,4,FALSE)</f>
        <v>CERVEZAS</v>
      </c>
      <c r="K1047" s="1">
        <v>3500</v>
      </c>
      <c r="L1047" s="1">
        <v>3500</v>
      </c>
      <c r="M1047" s="21">
        <v>5</v>
      </c>
      <c r="N1047" s="21" t="e">
        <f>VLOOKUP(M1047,[1]!tbl_empleados[#Data],4,0)&amp;" "&amp;VLOOKUP(M1047,[1]!tbl_empleados[#Data],5,0)</f>
        <v>#REF!</v>
      </c>
      <c r="O1047">
        <f t="shared" si="108"/>
        <v>2024</v>
      </c>
      <c r="P1047" t="str">
        <f t="shared" si="109"/>
        <v>mayo</v>
      </c>
    </row>
    <row r="1048" spans="1:16" x14ac:dyDescent="0.3">
      <c r="A1048" t="s">
        <v>444</v>
      </c>
      <c r="B1048" s="21">
        <v>9</v>
      </c>
      <c r="C1048" s="77">
        <v>45422</v>
      </c>
      <c r="D1048" s="78">
        <v>0.87152777777777779</v>
      </c>
      <c r="E1048" s="21">
        <v>50</v>
      </c>
      <c r="F1048">
        <v>1</v>
      </c>
      <c r="G1048" t="str">
        <f>VLOOKUP($E1048,[1]Productos!A:P,2,FALSE)</f>
        <v>AGUARDIENTE SIN AZUCAR (LIMOSINA TAPA VERDE)</v>
      </c>
      <c r="H1048" s="21" t="str">
        <f>VLOOKUP($E1048,[1]Productos!A:P,3,FALSE)</f>
        <v>LICORES</v>
      </c>
      <c r="I1048" s="21" t="str">
        <f>VLOOKUP($E1048,[1]Productos!A:P,4,FALSE)</f>
        <v>AGUARDIENTE</v>
      </c>
      <c r="K1048" s="1">
        <v>90000</v>
      </c>
      <c r="L1048" s="1">
        <v>90000</v>
      </c>
      <c r="M1048" s="21">
        <v>5</v>
      </c>
      <c r="N1048" s="21" t="e">
        <f>VLOOKUP(M1048,[1]!tbl_empleados[#Data],4,0)&amp;" "&amp;VLOOKUP(M1048,[1]!tbl_empleados[#Data],5,0)</f>
        <v>#REF!</v>
      </c>
      <c r="O1048">
        <f t="shared" si="108"/>
        <v>2024</v>
      </c>
      <c r="P1048" t="str">
        <f t="shared" si="109"/>
        <v>mayo</v>
      </c>
    </row>
    <row r="1049" spans="1:16" x14ac:dyDescent="0.3">
      <c r="A1049" t="s">
        <v>444</v>
      </c>
      <c r="B1049" s="21">
        <v>9</v>
      </c>
      <c r="C1049" s="77">
        <v>45422</v>
      </c>
      <c r="D1049" s="78">
        <v>0.92847222222222225</v>
      </c>
      <c r="E1049" s="21">
        <v>29</v>
      </c>
      <c r="F1049">
        <v>1</v>
      </c>
      <c r="G1049" t="str">
        <f>VLOOKUP($E1049,[1]Productos!A:P,2,FALSE)</f>
        <v>AGUA</v>
      </c>
      <c r="H1049" s="21" t="str">
        <f>VLOOKUP($E1049,[1]Productos!A:P,3,FALSE)</f>
        <v>BEBIDAS</v>
      </c>
      <c r="I1049" s="21" t="str">
        <f>VLOOKUP($E1049,[1]Productos!A:P,4,FALSE)</f>
        <v>OTROS</v>
      </c>
      <c r="K1049" s="1">
        <v>2000</v>
      </c>
      <c r="L1049" s="1">
        <v>2000</v>
      </c>
      <c r="M1049" s="21">
        <v>5</v>
      </c>
      <c r="N1049" s="21" t="e">
        <f>VLOOKUP(M1049,[1]!tbl_empleados[#Data],4,0)&amp;" "&amp;VLOOKUP(M1049,[1]!tbl_empleados[#Data],5,0)</f>
        <v>#REF!</v>
      </c>
      <c r="O1049">
        <f t="shared" si="108"/>
        <v>2024</v>
      </c>
      <c r="P1049" t="str">
        <f t="shared" si="109"/>
        <v>mayo</v>
      </c>
    </row>
    <row r="1050" spans="1:16" x14ac:dyDescent="0.3">
      <c r="A1050" t="s">
        <v>444</v>
      </c>
      <c r="B1050" s="21">
        <v>9</v>
      </c>
      <c r="C1050" s="77">
        <v>45422</v>
      </c>
      <c r="D1050" s="78">
        <v>0.94930555555555562</v>
      </c>
      <c r="E1050" s="21">
        <v>50</v>
      </c>
      <c r="F1050">
        <v>1</v>
      </c>
      <c r="G1050" t="str">
        <f>VLOOKUP($E1050,[1]Productos!A:P,2,FALSE)</f>
        <v>AGUARDIENTE SIN AZUCAR (LIMOSINA TAPA VERDE)</v>
      </c>
      <c r="H1050" s="21" t="str">
        <f>VLOOKUP($E1050,[1]Productos!A:P,3,FALSE)</f>
        <v>LICORES</v>
      </c>
      <c r="I1050" s="21" t="str">
        <f>VLOOKUP($E1050,[1]Productos!A:P,4,FALSE)</f>
        <v>AGUARDIENTE</v>
      </c>
      <c r="K1050" s="1">
        <v>90000</v>
      </c>
      <c r="L1050" s="1">
        <v>90000</v>
      </c>
      <c r="M1050" s="21">
        <v>5</v>
      </c>
      <c r="N1050" s="21" t="e">
        <f>VLOOKUP(M1050,[1]!tbl_empleados[#Data],4,0)&amp;" "&amp;VLOOKUP(M1050,[1]!tbl_empleados[#Data],5,0)</f>
        <v>#REF!</v>
      </c>
      <c r="O1050">
        <f t="shared" si="108"/>
        <v>2024</v>
      </c>
      <c r="P1050" t="str">
        <f t="shared" si="109"/>
        <v>mayo</v>
      </c>
    </row>
    <row r="1051" spans="1:16" x14ac:dyDescent="0.3">
      <c r="A1051" t="s">
        <v>445</v>
      </c>
      <c r="B1051" s="21">
        <v>5</v>
      </c>
      <c r="C1051" s="77">
        <v>45423</v>
      </c>
      <c r="D1051" s="78">
        <v>2.7777777777777779E-3</v>
      </c>
      <c r="E1051" s="21">
        <v>38</v>
      </c>
      <c r="F1051">
        <v>1</v>
      </c>
      <c r="G1051" t="str">
        <f>VLOOKUP($E1051,[1]Productos!A:P,2,FALSE)</f>
        <v>COSTEÑITA</v>
      </c>
      <c r="H1051" s="21" t="str">
        <f>VLOOKUP($E1051,[1]Productos!A:P,3,FALSE)</f>
        <v>BEBIDAS</v>
      </c>
      <c r="I1051" s="21" t="str">
        <f>VLOOKUP($E1051,[1]Productos!A:P,4,FALSE)</f>
        <v>CERVEZAS</v>
      </c>
      <c r="K1051" s="1">
        <v>3000</v>
      </c>
      <c r="L1051" s="1">
        <v>3000</v>
      </c>
      <c r="M1051" s="21">
        <v>5</v>
      </c>
      <c r="N1051" s="21" t="e">
        <f>VLOOKUP(M1051,[1]!tbl_empleados[#Data],4,0)&amp;" "&amp;VLOOKUP(M1051,[1]!tbl_empleados[#Data],5,0)</f>
        <v>#REF!</v>
      </c>
      <c r="O1051">
        <f t="shared" si="108"/>
        <v>2024</v>
      </c>
      <c r="P1051" t="str">
        <f t="shared" si="109"/>
        <v>mayo</v>
      </c>
    </row>
    <row r="1052" spans="1:16" x14ac:dyDescent="0.3">
      <c r="A1052" t="s">
        <v>445</v>
      </c>
      <c r="B1052" s="21">
        <v>5</v>
      </c>
      <c r="C1052" s="77">
        <v>45423</v>
      </c>
      <c r="D1052" s="78">
        <v>1.1805555555555555E-2</v>
      </c>
      <c r="E1052" s="21">
        <v>45</v>
      </c>
      <c r="F1052">
        <v>1</v>
      </c>
      <c r="G1052" t="str">
        <f>VLOOKUP($E1052,[1]Productos!A:P,2,FALSE)</f>
        <v>POKER</v>
      </c>
      <c r="H1052" s="21" t="str">
        <f>VLOOKUP($E1052,[1]Productos!A:P,3,FALSE)</f>
        <v>BEBIDAS</v>
      </c>
      <c r="I1052" s="21" t="str">
        <f>VLOOKUP($E1052,[1]Productos!A:P,4,FALSE)</f>
        <v>CERVEZAS</v>
      </c>
      <c r="K1052" s="1">
        <v>3000</v>
      </c>
      <c r="L1052" s="1">
        <v>3000</v>
      </c>
      <c r="M1052" s="21">
        <v>5</v>
      </c>
      <c r="N1052" s="21" t="e">
        <f>VLOOKUP(M1052,[1]!tbl_empleados[#Data],4,0)&amp;" "&amp;VLOOKUP(M1052,[1]!tbl_empleados[#Data],5,0)</f>
        <v>#REF!</v>
      </c>
      <c r="O1052">
        <f t="shared" si="108"/>
        <v>2024</v>
      </c>
      <c r="P1052" t="str">
        <f t="shared" si="109"/>
        <v>mayo</v>
      </c>
    </row>
    <row r="1053" spans="1:16" x14ac:dyDescent="0.3">
      <c r="A1053" t="s">
        <v>446</v>
      </c>
      <c r="B1053" s="21">
        <v>11</v>
      </c>
      <c r="C1053" s="77">
        <v>45422</v>
      </c>
      <c r="D1053" s="78">
        <v>0.875</v>
      </c>
      <c r="E1053" s="21">
        <v>44</v>
      </c>
      <c r="F1053">
        <v>2</v>
      </c>
      <c r="G1053" t="str">
        <f>VLOOKUP($E1053,[1]Productos!A:P,2,FALSE)</f>
        <v>HEINEKEN</v>
      </c>
      <c r="H1053" s="21" t="str">
        <f>VLOOKUP($E1053,[1]Productos!A:P,3,FALSE)</f>
        <v>BEBIDAS</v>
      </c>
      <c r="I1053" s="21" t="str">
        <f>VLOOKUP($E1053,[1]Productos!A:P,4,FALSE)</f>
        <v>CERVEZAS</v>
      </c>
      <c r="K1053" s="1">
        <v>4000</v>
      </c>
      <c r="L1053" s="1">
        <v>8000</v>
      </c>
      <c r="M1053" s="21">
        <v>5</v>
      </c>
      <c r="N1053" s="21" t="e">
        <f>VLOOKUP(M1053,[1]!tbl_empleados[#Data],4,0)&amp;" "&amp;VLOOKUP(M1053,[1]!tbl_empleados[#Data],5,0)</f>
        <v>#REF!</v>
      </c>
      <c r="O1053">
        <f t="shared" si="108"/>
        <v>2024</v>
      </c>
      <c r="P1053" t="str">
        <f t="shared" si="109"/>
        <v>mayo</v>
      </c>
    </row>
    <row r="1054" spans="1:16" x14ac:dyDescent="0.3">
      <c r="A1054" t="s">
        <v>447</v>
      </c>
      <c r="B1054" s="21">
        <v>17</v>
      </c>
      <c r="C1054" s="77">
        <v>45422</v>
      </c>
      <c r="D1054" s="78">
        <v>0.91180555555555554</v>
      </c>
      <c r="E1054" s="21">
        <v>42</v>
      </c>
      <c r="F1054">
        <v>1</v>
      </c>
      <c r="G1054" t="str">
        <f>VLOOKUP($E1054,[1]Productos!A:P,2,FALSE)</f>
        <v>CLUB COLOMBIA</v>
      </c>
      <c r="H1054" s="21" t="str">
        <f>VLOOKUP($E1054,[1]Productos!A:P,3,FALSE)</f>
        <v>BEBIDAS</v>
      </c>
      <c r="I1054" s="21" t="str">
        <f>VLOOKUP($E1054,[1]Productos!A:P,4,FALSE)</f>
        <v>CERVEZAS</v>
      </c>
      <c r="K1054" s="1">
        <v>5000</v>
      </c>
      <c r="L1054" s="1">
        <v>5000</v>
      </c>
      <c r="M1054" s="21">
        <v>5</v>
      </c>
      <c r="N1054" s="21" t="e">
        <f>VLOOKUP(M1054,[1]!tbl_empleados[#Data],4,0)&amp;" "&amp;VLOOKUP(M1054,[1]!tbl_empleados[#Data],5,0)</f>
        <v>#REF!</v>
      </c>
      <c r="O1054">
        <f t="shared" si="108"/>
        <v>2024</v>
      </c>
      <c r="P1054" t="str">
        <f t="shared" si="109"/>
        <v>mayo</v>
      </c>
    </row>
    <row r="1055" spans="1:16" x14ac:dyDescent="0.3">
      <c r="A1055" t="s">
        <v>447</v>
      </c>
      <c r="B1055" s="21">
        <v>17</v>
      </c>
      <c r="C1055" s="77">
        <v>45422</v>
      </c>
      <c r="D1055" s="78">
        <v>0.92847222222222225</v>
      </c>
      <c r="E1055" s="21">
        <v>44</v>
      </c>
      <c r="F1055">
        <v>1</v>
      </c>
      <c r="G1055" t="str">
        <f>VLOOKUP($E1055,[1]Productos!A:P,2,FALSE)</f>
        <v>HEINEKEN</v>
      </c>
      <c r="H1055" s="21" t="str">
        <f>VLOOKUP($E1055,[1]Productos!A:P,3,FALSE)</f>
        <v>BEBIDAS</v>
      </c>
      <c r="I1055" s="21" t="str">
        <f>VLOOKUP($E1055,[1]Productos!A:P,4,FALSE)</f>
        <v>CERVEZAS</v>
      </c>
      <c r="K1055" s="1">
        <v>4000</v>
      </c>
      <c r="L1055" s="1">
        <v>4000</v>
      </c>
      <c r="M1055" s="21">
        <v>5</v>
      </c>
      <c r="N1055" s="21" t="e">
        <f>VLOOKUP(M1055,[1]!tbl_empleados[#Data],4,0)&amp;" "&amp;VLOOKUP(M1055,[1]!tbl_empleados[#Data],5,0)</f>
        <v>#REF!</v>
      </c>
      <c r="O1055">
        <f t="shared" si="108"/>
        <v>2024</v>
      </c>
      <c r="P1055" t="str">
        <f t="shared" si="109"/>
        <v>mayo</v>
      </c>
    </row>
    <row r="1056" spans="1:16" x14ac:dyDescent="0.3">
      <c r="A1056" t="s">
        <v>448</v>
      </c>
      <c r="B1056" s="21">
        <v>3</v>
      </c>
      <c r="C1056" s="77">
        <v>45423</v>
      </c>
      <c r="D1056" s="78">
        <v>1.1805555555555555E-2</v>
      </c>
      <c r="E1056" s="21">
        <v>42</v>
      </c>
      <c r="F1056">
        <v>1</v>
      </c>
      <c r="G1056" t="str">
        <f>VLOOKUP($E1056,[1]Productos!A:P,2,FALSE)</f>
        <v>CLUB COLOMBIA</v>
      </c>
      <c r="H1056" s="21" t="str">
        <f>VLOOKUP($E1056,[1]Productos!A:P,3,FALSE)</f>
        <v>BEBIDAS</v>
      </c>
      <c r="I1056" s="21" t="str">
        <f>VLOOKUP($E1056,[1]Productos!A:P,4,FALSE)</f>
        <v>CERVEZAS</v>
      </c>
      <c r="K1056" s="1">
        <v>5000</v>
      </c>
      <c r="L1056" s="1">
        <v>5000</v>
      </c>
      <c r="M1056" s="21">
        <v>5</v>
      </c>
      <c r="N1056" s="21" t="e">
        <f>VLOOKUP(M1056,[1]!tbl_empleados[#Data],4,0)&amp;" "&amp;VLOOKUP(M1056,[1]!tbl_empleados[#Data],5,0)</f>
        <v>#REF!</v>
      </c>
      <c r="O1056">
        <f t="shared" si="108"/>
        <v>2024</v>
      </c>
      <c r="P1056" t="str">
        <f t="shared" si="109"/>
        <v>mayo</v>
      </c>
    </row>
    <row r="1057" spans="1:16" x14ac:dyDescent="0.3">
      <c r="A1057" t="s">
        <v>445</v>
      </c>
      <c r="B1057" s="21">
        <v>5</v>
      </c>
      <c r="C1057" s="77">
        <v>45423</v>
      </c>
      <c r="D1057" s="78">
        <v>1.3888888888888888E-2</v>
      </c>
      <c r="E1057" s="21">
        <v>38</v>
      </c>
      <c r="F1057">
        <v>1</v>
      </c>
      <c r="G1057" t="str">
        <f>VLOOKUP($E1057,[1]Productos!A:P,2,FALSE)</f>
        <v>COSTEÑITA</v>
      </c>
      <c r="H1057" s="21" t="str">
        <f>VLOOKUP($E1057,[1]Productos!A:P,3,FALSE)</f>
        <v>BEBIDAS</v>
      </c>
      <c r="I1057" s="21" t="str">
        <f>VLOOKUP($E1057,[1]Productos!A:P,4,FALSE)</f>
        <v>CERVEZAS</v>
      </c>
      <c r="K1057" s="1">
        <v>3000</v>
      </c>
      <c r="L1057" s="1">
        <v>3000</v>
      </c>
      <c r="M1057" s="21">
        <v>5</v>
      </c>
      <c r="N1057" s="21" t="e">
        <f>VLOOKUP(M1057,[1]!tbl_empleados[#Data],4,0)&amp;" "&amp;VLOOKUP(M1057,[1]!tbl_empleados[#Data],5,0)</f>
        <v>#REF!</v>
      </c>
      <c r="O1057">
        <f t="shared" si="108"/>
        <v>2024</v>
      </c>
      <c r="P1057" t="str">
        <f t="shared" si="109"/>
        <v>mayo</v>
      </c>
    </row>
    <row r="1058" spans="1:16" x14ac:dyDescent="0.3">
      <c r="A1058" t="s">
        <v>449</v>
      </c>
      <c r="B1058" s="21">
        <v>2</v>
      </c>
      <c r="C1058" s="77">
        <v>45422</v>
      </c>
      <c r="D1058" s="78">
        <v>0.96250000000000002</v>
      </c>
      <c r="E1058" s="21">
        <v>38</v>
      </c>
      <c r="F1058">
        <v>3</v>
      </c>
      <c r="G1058" t="str">
        <f>VLOOKUP($E1058,[1]Productos!A:P,2,FALSE)</f>
        <v>COSTEÑITA</v>
      </c>
      <c r="H1058" s="21" t="str">
        <f>VLOOKUP($E1058,[1]Productos!A:P,3,FALSE)</f>
        <v>BEBIDAS</v>
      </c>
      <c r="I1058" s="21" t="str">
        <f>VLOOKUP($E1058,[1]Productos!A:P,4,FALSE)</f>
        <v>CERVEZAS</v>
      </c>
      <c r="K1058" s="1">
        <v>3000</v>
      </c>
      <c r="L1058" s="1">
        <v>9000</v>
      </c>
      <c r="M1058" s="21">
        <v>5</v>
      </c>
      <c r="N1058" s="21" t="e">
        <f>VLOOKUP(M1058,[1]!tbl_empleados[#Data],4,0)&amp;" "&amp;VLOOKUP(M1058,[1]!tbl_empleados[#Data],5,0)</f>
        <v>#REF!</v>
      </c>
      <c r="O1058">
        <f t="shared" si="108"/>
        <v>2024</v>
      </c>
      <c r="P1058" t="str">
        <f t="shared" si="109"/>
        <v>mayo</v>
      </c>
    </row>
    <row r="1059" spans="1:16" x14ac:dyDescent="0.3">
      <c r="A1059" t="s">
        <v>449</v>
      </c>
      <c r="B1059" s="21">
        <v>2</v>
      </c>
      <c r="C1059" s="77">
        <v>45423</v>
      </c>
      <c r="D1059" s="78">
        <v>2.4999999999999998E-2</v>
      </c>
      <c r="E1059" s="21">
        <v>23</v>
      </c>
      <c r="F1059">
        <v>1</v>
      </c>
      <c r="G1059" t="str">
        <f>VLOOKUP($E1059,[1]Productos!A:P,2,FALSE)</f>
        <v>CEREZADA</v>
      </c>
      <c r="H1059" s="21" t="str">
        <f>VLOOKUP($E1059,[1]Productos!A:P,3,FALSE)</f>
        <v>BEBIDAS</v>
      </c>
      <c r="I1059" s="21" t="str">
        <f>VLOOKUP($E1059,[1]Productos!A:P,4,FALSE)</f>
        <v>LIMONADAS</v>
      </c>
      <c r="K1059" s="1">
        <v>6000</v>
      </c>
      <c r="L1059" s="1">
        <v>6000</v>
      </c>
      <c r="M1059" s="21">
        <v>5</v>
      </c>
      <c r="N1059" s="21" t="e">
        <f>VLOOKUP(M1059,[1]!tbl_empleados[#Data],4,0)&amp;" "&amp;VLOOKUP(M1059,[1]!tbl_empleados[#Data],5,0)</f>
        <v>#REF!</v>
      </c>
      <c r="O1059">
        <f t="shared" si="108"/>
        <v>2024</v>
      </c>
      <c r="P1059" t="str">
        <f t="shared" si="109"/>
        <v>mayo</v>
      </c>
    </row>
    <row r="1060" spans="1:16" x14ac:dyDescent="0.3">
      <c r="A1060" t="s">
        <v>448</v>
      </c>
      <c r="B1060" s="21">
        <v>3</v>
      </c>
      <c r="C1060" s="77">
        <v>45422</v>
      </c>
      <c r="D1060" s="78">
        <v>0.91388888888888886</v>
      </c>
      <c r="E1060" s="21">
        <v>38</v>
      </c>
      <c r="F1060">
        <v>1</v>
      </c>
      <c r="G1060" t="str">
        <f>VLOOKUP($E1060,[1]Productos!A:P,2,FALSE)</f>
        <v>COSTEÑITA</v>
      </c>
      <c r="H1060" s="21" t="str">
        <f>VLOOKUP($E1060,[1]Productos!A:P,3,FALSE)</f>
        <v>BEBIDAS</v>
      </c>
      <c r="I1060" s="21" t="str">
        <f>VLOOKUP($E1060,[1]Productos!A:P,4,FALSE)</f>
        <v>CERVEZAS</v>
      </c>
      <c r="K1060" s="1">
        <v>3000</v>
      </c>
      <c r="L1060" s="1">
        <v>3000</v>
      </c>
      <c r="M1060" s="21">
        <v>5</v>
      </c>
      <c r="N1060" s="21" t="e">
        <f>VLOOKUP(M1060,[1]!tbl_empleados[#Data],4,0)&amp;" "&amp;VLOOKUP(M1060,[1]!tbl_empleados[#Data],5,0)</f>
        <v>#REF!</v>
      </c>
      <c r="O1060">
        <f t="shared" si="108"/>
        <v>2024</v>
      </c>
      <c r="P1060" t="str">
        <f t="shared" si="109"/>
        <v>mayo</v>
      </c>
    </row>
    <row r="1061" spans="1:16" x14ac:dyDescent="0.3">
      <c r="A1061" t="s">
        <v>448</v>
      </c>
      <c r="B1061" s="21">
        <v>3</v>
      </c>
      <c r="C1061" s="77">
        <v>45422</v>
      </c>
      <c r="D1061" s="78">
        <v>0.92569444444444438</v>
      </c>
      <c r="E1061" s="21">
        <v>38</v>
      </c>
      <c r="F1061">
        <v>1</v>
      </c>
      <c r="G1061" t="str">
        <f>VLOOKUP($E1061,[1]Productos!A:P,2,FALSE)</f>
        <v>COSTEÑITA</v>
      </c>
      <c r="H1061" s="21" t="str">
        <f>VLOOKUP($E1061,[1]Productos!A:P,3,FALSE)</f>
        <v>BEBIDAS</v>
      </c>
      <c r="I1061" s="21" t="str">
        <f>VLOOKUP($E1061,[1]Productos!A:P,4,FALSE)</f>
        <v>CERVEZAS</v>
      </c>
      <c r="K1061" s="1">
        <v>3000</v>
      </c>
      <c r="L1061" s="1">
        <v>3000</v>
      </c>
      <c r="M1061" s="21">
        <v>5</v>
      </c>
      <c r="N1061" s="21" t="e">
        <f>VLOOKUP(M1061,[1]!tbl_empleados[#Data],4,0)&amp;" "&amp;VLOOKUP(M1061,[1]!tbl_empleados[#Data],5,0)</f>
        <v>#REF!</v>
      </c>
      <c r="O1061">
        <f t="shared" si="108"/>
        <v>2024</v>
      </c>
      <c r="P1061" t="str">
        <f t="shared" si="109"/>
        <v>mayo</v>
      </c>
    </row>
    <row r="1062" spans="1:16" x14ac:dyDescent="0.3">
      <c r="A1062" t="s">
        <v>448</v>
      </c>
      <c r="B1062" s="21">
        <v>3</v>
      </c>
      <c r="C1062" s="77">
        <v>45422</v>
      </c>
      <c r="D1062" s="78">
        <v>0.92569444444444438</v>
      </c>
      <c r="E1062" s="21">
        <v>42</v>
      </c>
      <c r="F1062">
        <v>1</v>
      </c>
      <c r="G1062" t="str">
        <f>VLOOKUP($E1062,[1]Productos!A:P,2,FALSE)</f>
        <v>CLUB COLOMBIA</v>
      </c>
      <c r="H1062" s="21" t="str">
        <f>VLOOKUP($E1062,[1]Productos!A:P,3,FALSE)</f>
        <v>BEBIDAS</v>
      </c>
      <c r="I1062" s="21" t="str">
        <f>VLOOKUP($E1062,[1]Productos!A:P,4,FALSE)</f>
        <v>CERVEZAS</v>
      </c>
      <c r="K1062" s="1">
        <v>5000</v>
      </c>
      <c r="L1062" s="1">
        <v>5000</v>
      </c>
      <c r="M1062" s="21">
        <v>5</v>
      </c>
      <c r="N1062" s="21" t="e">
        <f>VLOOKUP(M1062,[1]!tbl_empleados[#Data],4,0)&amp;" "&amp;VLOOKUP(M1062,[1]!tbl_empleados[#Data],5,0)</f>
        <v>#REF!</v>
      </c>
      <c r="O1062">
        <f t="shared" si="108"/>
        <v>2024</v>
      </c>
      <c r="P1062" t="str">
        <f t="shared" si="109"/>
        <v>mayo</v>
      </c>
    </row>
    <row r="1063" spans="1:16" x14ac:dyDescent="0.3">
      <c r="A1063" t="s">
        <v>448</v>
      </c>
      <c r="B1063" s="21">
        <v>3</v>
      </c>
      <c r="C1063" s="77">
        <v>45422</v>
      </c>
      <c r="D1063" s="78">
        <v>0.93819444444444444</v>
      </c>
      <c r="E1063" s="21">
        <v>38</v>
      </c>
      <c r="F1063">
        <v>2</v>
      </c>
      <c r="G1063" t="str">
        <f>VLOOKUP($E1063,[1]Productos!A:P,2,FALSE)</f>
        <v>COSTEÑITA</v>
      </c>
      <c r="H1063" s="21" t="str">
        <f>VLOOKUP($E1063,[1]Productos!A:P,3,FALSE)</f>
        <v>BEBIDAS</v>
      </c>
      <c r="I1063" s="21" t="str">
        <f>VLOOKUP($E1063,[1]Productos!A:P,4,FALSE)</f>
        <v>CERVEZAS</v>
      </c>
      <c r="K1063" s="1">
        <v>3000</v>
      </c>
      <c r="L1063" s="1">
        <v>6000</v>
      </c>
      <c r="M1063" s="21">
        <v>5</v>
      </c>
      <c r="N1063" s="21" t="e">
        <f>VLOOKUP(M1063,[1]!tbl_empleados[#Data],4,0)&amp;" "&amp;VLOOKUP(M1063,[1]!tbl_empleados[#Data],5,0)</f>
        <v>#REF!</v>
      </c>
      <c r="O1063">
        <f t="shared" si="108"/>
        <v>2024</v>
      </c>
      <c r="P1063" t="str">
        <f t="shared" si="109"/>
        <v>mayo</v>
      </c>
    </row>
    <row r="1064" spans="1:16" x14ac:dyDescent="0.3">
      <c r="A1064" t="s">
        <v>448</v>
      </c>
      <c r="B1064" s="21">
        <v>3</v>
      </c>
      <c r="C1064" s="77">
        <v>45422</v>
      </c>
      <c r="D1064" s="78">
        <v>0.93819444444444444</v>
      </c>
      <c r="E1064" s="21">
        <v>42</v>
      </c>
      <c r="F1064">
        <v>1</v>
      </c>
      <c r="G1064" t="str">
        <f>VLOOKUP($E1064,[1]Productos!A:P,2,FALSE)</f>
        <v>CLUB COLOMBIA</v>
      </c>
      <c r="H1064" s="21" t="str">
        <f>VLOOKUP($E1064,[1]Productos!A:P,3,FALSE)</f>
        <v>BEBIDAS</v>
      </c>
      <c r="I1064" s="21" t="str">
        <f>VLOOKUP($E1064,[1]Productos!A:P,4,FALSE)</f>
        <v>CERVEZAS</v>
      </c>
      <c r="K1064" s="1">
        <v>5000</v>
      </c>
      <c r="L1064" s="1">
        <v>5000</v>
      </c>
      <c r="M1064" s="21">
        <v>5</v>
      </c>
      <c r="N1064" s="21" t="e">
        <f>VLOOKUP(M1064,[1]!tbl_empleados[#Data],4,0)&amp;" "&amp;VLOOKUP(M1064,[1]!tbl_empleados[#Data],5,0)</f>
        <v>#REF!</v>
      </c>
      <c r="O1064">
        <f t="shared" si="108"/>
        <v>2024</v>
      </c>
      <c r="P1064" t="str">
        <f t="shared" si="109"/>
        <v>mayo</v>
      </c>
    </row>
    <row r="1065" spans="1:16" x14ac:dyDescent="0.3">
      <c r="A1065" t="s">
        <v>448</v>
      </c>
      <c r="B1065" s="21">
        <v>3</v>
      </c>
      <c r="C1065" s="77">
        <v>45422</v>
      </c>
      <c r="D1065" s="78">
        <v>0.94861111111111107</v>
      </c>
      <c r="E1065" s="21">
        <v>38</v>
      </c>
      <c r="F1065">
        <v>1</v>
      </c>
      <c r="G1065" t="str">
        <f>VLOOKUP($E1065,[1]Productos!A:P,2,FALSE)</f>
        <v>COSTEÑITA</v>
      </c>
      <c r="H1065" s="21" t="str">
        <f>VLOOKUP($E1065,[1]Productos!A:P,3,FALSE)</f>
        <v>BEBIDAS</v>
      </c>
      <c r="I1065" s="21" t="str">
        <f>VLOOKUP($E1065,[1]Productos!A:P,4,FALSE)</f>
        <v>CERVEZAS</v>
      </c>
      <c r="K1065" s="1">
        <v>3000</v>
      </c>
      <c r="L1065" s="1">
        <v>3000</v>
      </c>
      <c r="M1065" s="21">
        <v>5</v>
      </c>
      <c r="N1065" s="21" t="e">
        <f>VLOOKUP(M1065,[1]!tbl_empleados[#Data],4,0)&amp;" "&amp;VLOOKUP(M1065,[1]!tbl_empleados[#Data],5,0)</f>
        <v>#REF!</v>
      </c>
      <c r="O1065">
        <f t="shared" si="108"/>
        <v>2024</v>
      </c>
      <c r="P1065" t="str">
        <f t="shared" si="109"/>
        <v>mayo</v>
      </c>
    </row>
    <row r="1066" spans="1:16" x14ac:dyDescent="0.3">
      <c r="A1066" t="s">
        <v>448</v>
      </c>
      <c r="B1066" s="21">
        <v>3</v>
      </c>
      <c r="C1066" s="77">
        <v>45422</v>
      </c>
      <c r="D1066" s="78">
        <v>0.94861111111111107</v>
      </c>
      <c r="E1066" s="21">
        <v>38</v>
      </c>
      <c r="F1066">
        <v>1</v>
      </c>
      <c r="G1066" t="str">
        <f>VLOOKUP($E1066,[1]Productos!A:P,2,FALSE)</f>
        <v>COSTEÑITA</v>
      </c>
      <c r="H1066" s="21" t="str">
        <f>VLOOKUP($E1066,[1]Productos!A:P,3,FALSE)</f>
        <v>BEBIDAS</v>
      </c>
      <c r="I1066" s="21" t="str">
        <f>VLOOKUP($E1066,[1]Productos!A:P,4,FALSE)</f>
        <v>CERVEZAS</v>
      </c>
      <c r="K1066" s="1">
        <v>3000</v>
      </c>
      <c r="L1066" s="1">
        <v>3000</v>
      </c>
      <c r="M1066" s="21">
        <v>5</v>
      </c>
      <c r="N1066" s="21" t="e">
        <f>VLOOKUP(M1066,[1]!tbl_empleados[#Data],4,0)&amp;" "&amp;VLOOKUP(M1066,[1]!tbl_empleados[#Data],5,0)</f>
        <v>#REF!</v>
      </c>
      <c r="O1066">
        <f t="shared" si="108"/>
        <v>2024</v>
      </c>
      <c r="P1066" t="str">
        <f t="shared" si="109"/>
        <v>mayo</v>
      </c>
    </row>
    <row r="1067" spans="1:16" x14ac:dyDescent="0.3">
      <c r="A1067" t="s">
        <v>448</v>
      </c>
      <c r="B1067" s="21">
        <v>3</v>
      </c>
      <c r="C1067" s="77">
        <v>45422</v>
      </c>
      <c r="D1067" s="78">
        <v>0.9555555555555556</v>
      </c>
      <c r="E1067" s="21">
        <v>38</v>
      </c>
      <c r="F1067">
        <v>3</v>
      </c>
      <c r="G1067" t="str">
        <f>VLOOKUP($E1067,[1]Productos!A:P,2,FALSE)</f>
        <v>COSTEÑITA</v>
      </c>
      <c r="H1067" s="21" t="str">
        <f>VLOOKUP($E1067,[1]Productos!A:P,3,FALSE)</f>
        <v>BEBIDAS</v>
      </c>
      <c r="I1067" s="21" t="str">
        <f>VLOOKUP($E1067,[1]Productos!A:P,4,FALSE)</f>
        <v>CERVEZAS</v>
      </c>
      <c r="K1067" s="1">
        <v>3000</v>
      </c>
      <c r="L1067" s="1">
        <v>9000</v>
      </c>
      <c r="M1067" s="21">
        <v>5</v>
      </c>
      <c r="N1067" s="21" t="e">
        <f>VLOOKUP(M1067,[1]!tbl_empleados[#Data],4,0)&amp;" "&amp;VLOOKUP(M1067,[1]!tbl_empleados[#Data],5,0)</f>
        <v>#REF!</v>
      </c>
      <c r="O1067">
        <f t="shared" si="108"/>
        <v>2024</v>
      </c>
      <c r="P1067" t="str">
        <f t="shared" si="109"/>
        <v>mayo</v>
      </c>
    </row>
    <row r="1068" spans="1:16" x14ac:dyDescent="0.3">
      <c r="A1068" t="s">
        <v>448</v>
      </c>
      <c r="B1068" s="21">
        <v>3</v>
      </c>
      <c r="C1068" s="77">
        <v>45422</v>
      </c>
      <c r="D1068" s="78">
        <v>0.97152777777777777</v>
      </c>
      <c r="E1068" s="21">
        <v>38</v>
      </c>
      <c r="F1068">
        <v>3</v>
      </c>
      <c r="G1068" t="str">
        <f>VLOOKUP($E1068,[1]Productos!A:P,2,FALSE)</f>
        <v>COSTEÑITA</v>
      </c>
      <c r="H1068" s="21" t="str">
        <f>VLOOKUP($E1068,[1]Productos!A:P,3,FALSE)</f>
        <v>BEBIDAS</v>
      </c>
      <c r="I1068" s="21" t="str">
        <f>VLOOKUP($E1068,[1]Productos!A:P,4,FALSE)</f>
        <v>CERVEZAS</v>
      </c>
      <c r="K1068" s="1">
        <v>3000</v>
      </c>
      <c r="L1068" s="1">
        <v>9000</v>
      </c>
      <c r="M1068" s="21">
        <v>5</v>
      </c>
      <c r="N1068" s="21" t="e">
        <f>VLOOKUP(M1068,[1]!tbl_empleados[#Data],4,0)&amp;" "&amp;VLOOKUP(M1068,[1]!tbl_empleados[#Data],5,0)</f>
        <v>#REF!</v>
      </c>
      <c r="O1068">
        <f t="shared" si="108"/>
        <v>2024</v>
      </c>
      <c r="P1068" t="str">
        <f t="shared" si="109"/>
        <v>mayo</v>
      </c>
    </row>
    <row r="1069" spans="1:16" x14ac:dyDescent="0.3">
      <c r="A1069" t="s">
        <v>448</v>
      </c>
      <c r="B1069" s="21">
        <v>3</v>
      </c>
      <c r="C1069" s="77">
        <v>45422</v>
      </c>
      <c r="D1069" s="78">
        <v>0.97152777777777777</v>
      </c>
      <c r="E1069" s="21">
        <v>42</v>
      </c>
      <c r="F1069">
        <v>1</v>
      </c>
      <c r="G1069" t="str">
        <f>VLOOKUP($E1069,[1]Productos!A:P,2,FALSE)</f>
        <v>CLUB COLOMBIA</v>
      </c>
      <c r="H1069" s="21" t="str">
        <f>VLOOKUP($E1069,[1]Productos!A:P,3,FALSE)</f>
        <v>BEBIDAS</v>
      </c>
      <c r="I1069" s="21" t="str">
        <f>VLOOKUP($E1069,[1]Productos!A:P,4,FALSE)</f>
        <v>CERVEZAS</v>
      </c>
      <c r="K1069" s="1">
        <v>5000</v>
      </c>
      <c r="L1069" s="1">
        <v>5000</v>
      </c>
      <c r="M1069" s="21">
        <v>5</v>
      </c>
      <c r="N1069" s="21" t="e">
        <f>VLOOKUP(M1069,[1]!tbl_empleados[#Data],4,0)&amp;" "&amp;VLOOKUP(M1069,[1]!tbl_empleados[#Data],5,0)</f>
        <v>#REF!</v>
      </c>
      <c r="O1069">
        <f t="shared" si="108"/>
        <v>2024</v>
      </c>
      <c r="P1069" t="str">
        <f t="shared" si="109"/>
        <v>mayo</v>
      </c>
    </row>
    <row r="1070" spans="1:16" x14ac:dyDescent="0.3">
      <c r="A1070" t="s">
        <v>448</v>
      </c>
      <c r="B1070" s="21">
        <v>3</v>
      </c>
      <c r="C1070" s="77">
        <v>45422</v>
      </c>
      <c r="D1070" s="78">
        <v>0.97361111111111109</v>
      </c>
      <c r="E1070" s="21">
        <v>92</v>
      </c>
      <c r="F1070">
        <v>2</v>
      </c>
      <c r="G1070" t="str">
        <f>VLOOKUP($E1070,[1]Productos!A:P,2,FALSE)</f>
        <v>REDD'S</v>
      </c>
      <c r="H1070" s="21" t="str">
        <f>VLOOKUP($E1070,[1]Productos!A:P,3,FALSE)</f>
        <v>BEBIDAS</v>
      </c>
      <c r="I1070" s="21" t="str">
        <f>VLOOKUP($E1070,[1]Productos!A:P,4,FALSE)</f>
        <v>CERVEZAS</v>
      </c>
      <c r="K1070" s="1">
        <v>5000</v>
      </c>
      <c r="L1070" s="1">
        <v>10000</v>
      </c>
      <c r="M1070" s="21">
        <v>5</v>
      </c>
      <c r="N1070" s="21" t="e">
        <f>VLOOKUP(M1070,[1]!tbl_empleados[#Data],4,0)&amp;" "&amp;VLOOKUP(M1070,[1]!tbl_empleados[#Data],5,0)</f>
        <v>#REF!</v>
      </c>
      <c r="O1070">
        <f t="shared" si="108"/>
        <v>2024</v>
      </c>
      <c r="P1070" t="str">
        <f t="shared" si="109"/>
        <v>mayo</v>
      </c>
    </row>
    <row r="1071" spans="1:16" x14ac:dyDescent="0.3">
      <c r="A1071" t="s">
        <v>448</v>
      </c>
      <c r="B1071" s="21">
        <v>3</v>
      </c>
      <c r="C1071" s="77">
        <v>45422</v>
      </c>
      <c r="D1071" s="78">
        <v>0.98749999999999993</v>
      </c>
      <c r="E1071" s="21">
        <v>38</v>
      </c>
      <c r="F1071">
        <v>3</v>
      </c>
      <c r="G1071" t="str">
        <f>VLOOKUP($E1071,[1]Productos!A:P,2,FALSE)</f>
        <v>COSTEÑITA</v>
      </c>
      <c r="H1071" s="21" t="str">
        <f>VLOOKUP($E1071,[1]Productos!A:P,3,FALSE)</f>
        <v>BEBIDAS</v>
      </c>
      <c r="I1071" s="21" t="str">
        <f>VLOOKUP($E1071,[1]Productos!A:P,4,FALSE)</f>
        <v>CERVEZAS</v>
      </c>
      <c r="K1071" s="1">
        <v>3000</v>
      </c>
      <c r="L1071" s="1">
        <v>9000</v>
      </c>
      <c r="M1071" s="21">
        <v>5</v>
      </c>
      <c r="N1071" s="21" t="e">
        <f>VLOOKUP(M1071,[1]!tbl_empleados[#Data],4,0)&amp;" "&amp;VLOOKUP(M1071,[1]!tbl_empleados[#Data],5,0)</f>
        <v>#REF!</v>
      </c>
      <c r="O1071">
        <f t="shared" ref="O1071:O1085" si="110">YEAR(C1071)</f>
        <v>2024</v>
      </c>
      <c r="P1071" t="str">
        <f t="shared" ref="P1071:P1085" si="111">TEXT((C1071),"mmmm")</f>
        <v>mayo</v>
      </c>
    </row>
    <row r="1072" spans="1:16" x14ac:dyDescent="0.3">
      <c r="A1072" t="s">
        <v>448</v>
      </c>
      <c r="B1072" s="21">
        <v>3</v>
      </c>
      <c r="C1072" s="77">
        <v>45423</v>
      </c>
      <c r="D1072" s="78">
        <v>6.9444444444444447E-4</v>
      </c>
      <c r="E1072" s="21">
        <v>92</v>
      </c>
      <c r="F1072">
        <v>1</v>
      </c>
      <c r="G1072" t="str">
        <f>VLOOKUP($E1072,[1]Productos!A:P,2,FALSE)</f>
        <v>REDD'S</v>
      </c>
      <c r="H1072" s="21" t="str">
        <f>VLOOKUP($E1072,[1]Productos!A:P,3,FALSE)</f>
        <v>BEBIDAS</v>
      </c>
      <c r="I1072" s="21" t="str">
        <f>VLOOKUP($E1072,[1]Productos!A:P,4,FALSE)</f>
        <v>CERVEZAS</v>
      </c>
      <c r="K1072" s="1">
        <v>5000</v>
      </c>
      <c r="L1072" s="1">
        <v>5000</v>
      </c>
      <c r="M1072" s="21">
        <v>5</v>
      </c>
      <c r="N1072" s="21" t="e">
        <f>VLOOKUP(M1072,[1]!tbl_empleados[#Data],4,0)&amp;" "&amp;VLOOKUP(M1072,[1]!tbl_empleados[#Data],5,0)</f>
        <v>#REF!</v>
      </c>
      <c r="O1072">
        <f t="shared" si="110"/>
        <v>2024</v>
      </c>
      <c r="P1072" t="str">
        <f t="shared" si="111"/>
        <v>mayo</v>
      </c>
    </row>
    <row r="1073" spans="1:16" x14ac:dyDescent="0.3">
      <c r="A1073" t="s">
        <v>448</v>
      </c>
      <c r="B1073" s="21">
        <v>3</v>
      </c>
      <c r="C1073" s="77">
        <v>45423</v>
      </c>
      <c r="D1073" s="78">
        <v>6.9444444444444447E-4</v>
      </c>
      <c r="E1073" s="21">
        <v>38</v>
      </c>
      <c r="F1073">
        <v>3</v>
      </c>
      <c r="G1073" t="str">
        <f>VLOOKUP($E1073,[1]Productos!A:P,2,FALSE)</f>
        <v>COSTEÑITA</v>
      </c>
      <c r="H1073" s="21" t="str">
        <f>VLOOKUP($E1073,[1]Productos!A:P,3,FALSE)</f>
        <v>BEBIDAS</v>
      </c>
      <c r="I1073" s="21" t="str">
        <f>VLOOKUP($E1073,[1]Productos!A:P,4,FALSE)</f>
        <v>CERVEZAS</v>
      </c>
      <c r="K1073" s="1">
        <v>3000</v>
      </c>
      <c r="L1073" s="1">
        <v>9000</v>
      </c>
      <c r="M1073" s="21">
        <v>5</v>
      </c>
      <c r="N1073" s="21" t="e">
        <f>VLOOKUP(M1073,[1]!tbl_empleados[#Data],4,0)&amp;" "&amp;VLOOKUP(M1073,[1]!tbl_empleados[#Data],5,0)</f>
        <v>#REF!</v>
      </c>
      <c r="O1073">
        <f t="shared" si="110"/>
        <v>2024</v>
      </c>
      <c r="P1073" t="str">
        <f t="shared" si="111"/>
        <v>mayo</v>
      </c>
    </row>
    <row r="1074" spans="1:16" x14ac:dyDescent="0.3">
      <c r="A1074" t="s">
        <v>448</v>
      </c>
      <c r="B1074" s="21">
        <v>3</v>
      </c>
      <c r="C1074" s="77">
        <v>45423</v>
      </c>
      <c r="D1074" s="78">
        <v>2.0833333333333333E-3</v>
      </c>
      <c r="E1074" s="21">
        <v>38</v>
      </c>
      <c r="F1074">
        <v>3</v>
      </c>
      <c r="G1074" t="str">
        <f>VLOOKUP($E1074,[1]Productos!A:P,2,FALSE)</f>
        <v>COSTEÑITA</v>
      </c>
      <c r="H1074" s="21" t="str">
        <f>VLOOKUP($E1074,[1]Productos!A:P,3,FALSE)</f>
        <v>BEBIDAS</v>
      </c>
      <c r="I1074" s="21" t="str">
        <f>VLOOKUP($E1074,[1]Productos!A:P,4,FALSE)</f>
        <v>CERVEZAS</v>
      </c>
      <c r="K1074" s="1">
        <v>3000</v>
      </c>
      <c r="L1074" s="1">
        <v>9000</v>
      </c>
      <c r="M1074" s="21">
        <v>5</v>
      </c>
      <c r="N1074" s="21" t="e">
        <f>VLOOKUP(M1074,[1]!tbl_empleados[#Data],4,0)&amp;" "&amp;VLOOKUP(M1074,[1]!tbl_empleados[#Data],5,0)</f>
        <v>#REF!</v>
      </c>
      <c r="O1074">
        <f t="shared" si="110"/>
        <v>2024</v>
      </c>
      <c r="P1074" t="str">
        <f t="shared" si="111"/>
        <v>mayo</v>
      </c>
    </row>
    <row r="1075" spans="1:16" x14ac:dyDescent="0.3">
      <c r="A1075" t="s">
        <v>448</v>
      </c>
      <c r="B1075" s="21">
        <v>3</v>
      </c>
      <c r="C1075" s="77">
        <v>45423</v>
      </c>
      <c r="D1075" s="78">
        <v>2.4999999999999998E-2</v>
      </c>
      <c r="E1075" s="21">
        <v>42</v>
      </c>
      <c r="F1075">
        <v>1</v>
      </c>
      <c r="G1075" t="str">
        <f>VLOOKUP($E1075,[1]Productos!A:P,2,FALSE)</f>
        <v>CLUB COLOMBIA</v>
      </c>
      <c r="H1075" s="21" t="str">
        <f>VLOOKUP($E1075,[1]Productos!A:P,3,FALSE)</f>
        <v>BEBIDAS</v>
      </c>
      <c r="I1075" s="21" t="str">
        <f>VLOOKUP($E1075,[1]Productos!A:P,4,FALSE)</f>
        <v>CERVEZAS</v>
      </c>
      <c r="K1075" s="1">
        <v>5000</v>
      </c>
      <c r="L1075" s="1">
        <v>5000</v>
      </c>
      <c r="M1075" s="21">
        <v>5</v>
      </c>
      <c r="N1075" s="21" t="e">
        <f>VLOOKUP(M1075,[1]!tbl_empleados[#Data],4,0)&amp;" "&amp;VLOOKUP(M1075,[1]!tbl_empleados[#Data],5,0)</f>
        <v>#REF!</v>
      </c>
      <c r="O1075">
        <f t="shared" si="110"/>
        <v>2024</v>
      </c>
      <c r="P1075" t="str">
        <f t="shared" si="111"/>
        <v>mayo</v>
      </c>
    </row>
    <row r="1076" spans="1:16" x14ac:dyDescent="0.3">
      <c r="A1076" t="s">
        <v>448</v>
      </c>
      <c r="B1076" s="21">
        <v>3</v>
      </c>
      <c r="C1076" s="77">
        <v>45423</v>
      </c>
      <c r="D1076" s="78">
        <v>3.6805555555555557E-2</v>
      </c>
      <c r="E1076" s="21">
        <v>38</v>
      </c>
      <c r="F1076">
        <v>3</v>
      </c>
      <c r="G1076" t="str">
        <f>VLOOKUP($E1076,[1]Productos!A:P,2,FALSE)</f>
        <v>COSTEÑITA</v>
      </c>
      <c r="H1076" s="21" t="str">
        <f>VLOOKUP($E1076,[1]Productos!A:P,3,FALSE)</f>
        <v>BEBIDAS</v>
      </c>
      <c r="I1076" s="21" t="str">
        <f>VLOOKUP($E1076,[1]Productos!A:P,4,FALSE)</f>
        <v>CERVEZAS</v>
      </c>
      <c r="K1076" s="1">
        <v>3000</v>
      </c>
      <c r="L1076" s="1">
        <v>9000</v>
      </c>
      <c r="M1076" s="21">
        <v>5</v>
      </c>
      <c r="N1076" s="21" t="e">
        <f>VLOOKUP(M1076,[1]!tbl_empleados[#Data],4,0)&amp;" "&amp;VLOOKUP(M1076,[1]!tbl_empleados[#Data],5,0)</f>
        <v>#REF!</v>
      </c>
      <c r="O1076">
        <f t="shared" si="110"/>
        <v>2024</v>
      </c>
      <c r="P1076" t="str">
        <f t="shared" si="111"/>
        <v>mayo</v>
      </c>
    </row>
    <row r="1077" spans="1:16" x14ac:dyDescent="0.3">
      <c r="A1077" t="s">
        <v>448</v>
      </c>
      <c r="B1077" s="21">
        <v>3</v>
      </c>
      <c r="C1077" s="77">
        <v>45423</v>
      </c>
      <c r="D1077" s="78">
        <v>3.6805555555555557E-2</v>
      </c>
      <c r="E1077" s="21">
        <v>42</v>
      </c>
      <c r="F1077">
        <v>1</v>
      </c>
      <c r="G1077" t="str">
        <f>VLOOKUP($E1077,[1]Productos!A:P,2,FALSE)</f>
        <v>CLUB COLOMBIA</v>
      </c>
      <c r="H1077" s="21" t="str">
        <f>VLOOKUP($E1077,[1]Productos!A:P,3,FALSE)</f>
        <v>BEBIDAS</v>
      </c>
      <c r="I1077" s="21" t="str">
        <f>VLOOKUP($E1077,[1]Productos!A:P,4,FALSE)</f>
        <v>CERVEZAS</v>
      </c>
      <c r="K1077" s="1">
        <v>5000</v>
      </c>
      <c r="L1077" s="1">
        <v>5000</v>
      </c>
      <c r="M1077" s="21">
        <v>5</v>
      </c>
      <c r="N1077" s="21" t="e">
        <f>VLOOKUP(M1077,[1]!tbl_empleados[#Data],4,0)&amp;" "&amp;VLOOKUP(M1077,[1]!tbl_empleados[#Data],5,0)</f>
        <v>#REF!</v>
      </c>
      <c r="O1077">
        <f t="shared" si="110"/>
        <v>2024</v>
      </c>
      <c r="P1077" t="str">
        <f t="shared" si="111"/>
        <v>mayo</v>
      </c>
    </row>
    <row r="1078" spans="1:16" x14ac:dyDescent="0.3">
      <c r="A1078" t="s">
        <v>450</v>
      </c>
      <c r="B1078" s="21">
        <v>9</v>
      </c>
      <c r="C1078" s="77">
        <v>45423</v>
      </c>
      <c r="D1078" s="78">
        <v>1.6666666666666666E-2</v>
      </c>
      <c r="E1078" s="21">
        <v>90</v>
      </c>
      <c r="F1078">
        <v>1</v>
      </c>
      <c r="G1078" t="str">
        <f>VLOOKUP($E1078,[1]Productos!A:P,2,FALSE)</f>
        <v>SHOT OLD PARR 12 AÑOS</v>
      </c>
      <c r="H1078" s="21" t="str">
        <f>VLOOKUP($E1078,[1]Productos!A:P,3,FALSE)</f>
        <v>LICORES</v>
      </c>
      <c r="I1078" s="21" t="str">
        <f>VLOOKUP($E1078,[1]Productos!A:P,4,FALSE)</f>
        <v>WHISKY</v>
      </c>
      <c r="K1078" s="1">
        <v>17000</v>
      </c>
      <c r="L1078" s="1">
        <v>17000</v>
      </c>
      <c r="M1078" s="21">
        <v>5</v>
      </c>
      <c r="N1078" s="21" t="e">
        <f>VLOOKUP(M1078,[1]!tbl_empleados[#Data],4,0)&amp;" "&amp;VLOOKUP(M1078,[1]!tbl_empleados[#Data],5,0)</f>
        <v>#REF!</v>
      </c>
      <c r="O1078">
        <f t="shared" si="110"/>
        <v>2024</v>
      </c>
      <c r="P1078" t="str">
        <f t="shared" si="111"/>
        <v>mayo</v>
      </c>
    </row>
    <row r="1079" spans="1:16" x14ac:dyDescent="0.3">
      <c r="A1079" t="s">
        <v>451</v>
      </c>
      <c r="B1079" s="21">
        <v>17</v>
      </c>
      <c r="C1079" s="77">
        <v>45423</v>
      </c>
      <c r="D1079" s="78">
        <v>3.6805555555555557E-2</v>
      </c>
      <c r="E1079" s="21">
        <v>44</v>
      </c>
      <c r="F1079">
        <v>1</v>
      </c>
      <c r="G1079" t="str">
        <f>VLOOKUP($E1079,[1]Productos!A:P,2,FALSE)</f>
        <v>HEINEKEN</v>
      </c>
      <c r="H1079" s="21" t="str">
        <f>VLOOKUP($E1079,[1]Productos!A:P,3,FALSE)</f>
        <v>BEBIDAS</v>
      </c>
      <c r="I1079" s="21" t="str">
        <f>VLOOKUP($E1079,[1]Productos!A:P,4,FALSE)</f>
        <v>CERVEZAS</v>
      </c>
      <c r="K1079" s="1">
        <v>4000</v>
      </c>
      <c r="L1079" s="1">
        <v>4000</v>
      </c>
      <c r="M1079" s="21">
        <v>5</v>
      </c>
      <c r="N1079" s="21" t="e">
        <f>VLOOKUP(M1079,[1]!tbl_empleados[#Data],4,0)&amp;" "&amp;VLOOKUP(M1079,[1]!tbl_empleados[#Data],5,0)</f>
        <v>#REF!</v>
      </c>
      <c r="O1079">
        <f t="shared" si="110"/>
        <v>2024</v>
      </c>
      <c r="P1079" t="str">
        <f t="shared" si="111"/>
        <v>mayo</v>
      </c>
    </row>
    <row r="1080" spans="1:16" x14ac:dyDescent="0.3">
      <c r="A1080" t="s">
        <v>449</v>
      </c>
      <c r="B1080" s="21">
        <v>2</v>
      </c>
      <c r="C1080" s="77">
        <v>45423</v>
      </c>
      <c r="D1080" s="78">
        <v>4.027777777777778E-2</v>
      </c>
      <c r="E1080" s="21">
        <v>38</v>
      </c>
      <c r="F1080">
        <v>2</v>
      </c>
      <c r="G1080" t="str">
        <f>VLOOKUP($E1080,[1]Productos!A:P,2,FALSE)</f>
        <v>COSTEÑITA</v>
      </c>
      <c r="H1080" s="21" t="str">
        <f>VLOOKUP($E1080,[1]Productos!A:P,3,FALSE)</f>
        <v>BEBIDAS</v>
      </c>
      <c r="I1080" s="21" t="str">
        <f>VLOOKUP($E1080,[1]Productos!A:P,4,FALSE)</f>
        <v>CERVEZAS</v>
      </c>
      <c r="K1080" s="1">
        <v>3000</v>
      </c>
      <c r="L1080" s="1">
        <v>6000</v>
      </c>
      <c r="M1080" s="21">
        <v>5</v>
      </c>
      <c r="N1080" s="21" t="e">
        <f>VLOOKUP(M1080,[1]!tbl_empleados[#Data],4,0)&amp;" "&amp;VLOOKUP(M1080,[1]!tbl_empleados[#Data],5,0)</f>
        <v>#REF!</v>
      </c>
      <c r="O1080">
        <f t="shared" si="110"/>
        <v>2024</v>
      </c>
      <c r="P1080" t="str">
        <f t="shared" si="111"/>
        <v>mayo</v>
      </c>
    </row>
    <row r="1081" spans="1:16" x14ac:dyDescent="0.3">
      <c r="A1081" t="s">
        <v>452</v>
      </c>
      <c r="B1081" s="21">
        <v>9</v>
      </c>
      <c r="C1081" s="77">
        <v>45423</v>
      </c>
      <c r="D1081" s="78">
        <v>4.5138888888888888E-2</v>
      </c>
      <c r="E1081" s="21">
        <v>42</v>
      </c>
      <c r="F1081">
        <v>1</v>
      </c>
      <c r="G1081" t="str">
        <f>VLOOKUP($E1081,[1]Productos!A:P,2,FALSE)</f>
        <v>CLUB COLOMBIA</v>
      </c>
      <c r="H1081" s="21" t="str">
        <f>VLOOKUP($E1081,[1]Productos!A:P,3,FALSE)</f>
        <v>BEBIDAS</v>
      </c>
      <c r="I1081" s="21" t="str">
        <f>VLOOKUP($E1081,[1]Productos!A:P,4,FALSE)</f>
        <v>CERVEZAS</v>
      </c>
      <c r="K1081" s="1">
        <v>5000</v>
      </c>
      <c r="L1081" s="1">
        <v>5000</v>
      </c>
      <c r="M1081" s="21">
        <v>5</v>
      </c>
      <c r="N1081" s="21" t="e">
        <f>VLOOKUP(M1081,[1]!tbl_empleados[#Data],4,0)&amp;" "&amp;VLOOKUP(M1081,[1]!tbl_empleados[#Data],5,0)</f>
        <v>#REF!</v>
      </c>
      <c r="O1081">
        <f t="shared" si="110"/>
        <v>2024</v>
      </c>
      <c r="P1081" t="str">
        <f t="shared" si="111"/>
        <v>mayo</v>
      </c>
    </row>
    <row r="1082" spans="1:16" x14ac:dyDescent="0.3">
      <c r="A1082" t="s">
        <v>452</v>
      </c>
      <c r="B1082" s="21">
        <v>9</v>
      </c>
      <c r="C1082" s="77">
        <v>45423</v>
      </c>
      <c r="D1082" s="78">
        <v>4.5138888888888888E-2</v>
      </c>
      <c r="E1082" s="21">
        <v>44</v>
      </c>
      <c r="F1082">
        <v>1</v>
      </c>
      <c r="G1082" t="str">
        <f>VLOOKUP($E1082,[1]Productos!A:P,2,FALSE)</f>
        <v>HEINEKEN</v>
      </c>
      <c r="H1082" s="21" t="str">
        <f>VLOOKUP($E1082,[1]Productos!A:P,3,FALSE)</f>
        <v>BEBIDAS</v>
      </c>
      <c r="I1082" s="21" t="str">
        <f>VLOOKUP($E1082,[1]Productos!A:P,4,FALSE)</f>
        <v>CERVEZAS</v>
      </c>
      <c r="K1082" s="1">
        <v>4000</v>
      </c>
      <c r="L1082" s="1">
        <v>4000</v>
      </c>
      <c r="M1082" s="21">
        <v>5</v>
      </c>
      <c r="N1082" s="21" t="e">
        <f>VLOOKUP(M1082,[1]!tbl_empleados[#Data],4,0)&amp;" "&amp;VLOOKUP(M1082,[1]!tbl_empleados[#Data],5,0)</f>
        <v>#REF!</v>
      </c>
      <c r="O1082">
        <f t="shared" si="110"/>
        <v>2024</v>
      </c>
      <c r="P1082" t="str">
        <f t="shared" si="111"/>
        <v>mayo</v>
      </c>
    </row>
    <row r="1083" spans="1:16" x14ac:dyDescent="0.3">
      <c r="A1083" t="s">
        <v>452</v>
      </c>
      <c r="B1083" s="21">
        <v>9</v>
      </c>
      <c r="C1083" s="77">
        <v>45423</v>
      </c>
      <c r="D1083" s="78">
        <v>8.1250000000000003E-2</v>
      </c>
      <c r="E1083" s="21">
        <v>92</v>
      </c>
      <c r="F1083">
        <v>3</v>
      </c>
      <c r="G1083" t="str">
        <f>VLOOKUP($E1083,[1]Productos!A:P,2,FALSE)</f>
        <v>REDD'S</v>
      </c>
      <c r="H1083" s="21" t="str">
        <f>VLOOKUP($E1083,[1]Productos!A:P,3,FALSE)</f>
        <v>BEBIDAS</v>
      </c>
      <c r="I1083" s="21" t="str">
        <f>VLOOKUP($E1083,[1]Productos!A:P,4,FALSE)</f>
        <v>CERVEZAS</v>
      </c>
      <c r="K1083" s="1">
        <v>5000</v>
      </c>
      <c r="L1083" s="1">
        <v>15000</v>
      </c>
      <c r="M1083" s="21">
        <v>5</v>
      </c>
      <c r="N1083" s="21" t="e">
        <f>VLOOKUP(M1083,[1]!tbl_empleados[#Data],4,0)&amp;" "&amp;VLOOKUP(M1083,[1]!tbl_empleados[#Data],5,0)</f>
        <v>#REF!</v>
      </c>
      <c r="O1083">
        <f t="shared" si="110"/>
        <v>2024</v>
      </c>
      <c r="P1083" t="str">
        <f t="shared" si="111"/>
        <v>mayo</v>
      </c>
    </row>
    <row r="1084" spans="1:16" x14ac:dyDescent="0.3">
      <c r="A1084" t="s">
        <v>452</v>
      </c>
      <c r="B1084" s="21">
        <v>9</v>
      </c>
      <c r="C1084" s="77">
        <v>45423</v>
      </c>
      <c r="D1084" s="78">
        <v>8.1250000000000003E-2</v>
      </c>
      <c r="E1084" s="21">
        <v>29</v>
      </c>
      <c r="F1084">
        <v>1</v>
      </c>
      <c r="G1084" t="str">
        <f>VLOOKUP($E1084,[1]Productos!A:P,2,FALSE)</f>
        <v>AGUA</v>
      </c>
      <c r="H1084" s="21" t="str">
        <f>VLOOKUP($E1084,[1]Productos!A:P,3,FALSE)</f>
        <v>BEBIDAS</v>
      </c>
      <c r="I1084" s="21" t="str">
        <f>VLOOKUP($E1084,[1]Productos!A:P,4,FALSE)</f>
        <v>OTROS</v>
      </c>
      <c r="K1084" s="1">
        <v>2000</v>
      </c>
      <c r="L1084" s="1">
        <v>2000</v>
      </c>
      <c r="M1084" s="21">
        <v>5</v>
      </c>
      <c r="N1084" s="21" t="e">
        <f>VLOOKUP(M1084,[1]!tbl_empleados[#Data],4,0)&amp;" "&amp;VLOOKUP(M1084,[1]!tbl_empleados[#Data],5,0)</f>
        <v>#REF!</v>
      </c>
      <c r="O1084">
        <f t="shared" si="110"/>
        <v>2024</v>
      </c>
      <c r="P1084" t="str">
        <f t="shared" si="111"/>
        <v>mayo</v>
      </c>
    </row>
    <row r="1085" spans="1:16" x14ac:dyDescent="0.3">
      <c r="A1085" t="s">
        <v>452</v>
      </c>
      <c r="B1085" s="21">
        <v>9</v>
      </c>
      <c r="C1085" s="77">
        <v>45423</v>
      </c>
      <c r="D1085" s="78">
        <v>8.1250000000000003E-2</v>
      </c>
      <c r="E1085" s="21">
        <v>34</v>
      </c>
      <c r="F1085">
        <v>1</v>
      </c>
      <c r="G1085" t="str">
        <f>VLOOKUP($E1085,[1]Productos!A:P,2,FALSE)</f>
        <v>SUERO ELECTROLIT NARANJA-MANDARINA</v>
      </c>
      <c r="H1085" s="21" t="str">
        <f>VLOOKUP($E1085,[1]Productos!A:P,3,FALSE)</f>
        <v>BEBIDAS</v>
      </c>
      <c r="I1085" s="21" t="str">
        <f>VLOOKUP($E1085,[1]Productos!A:P,4,FALSE)</f>
        <v>OTROS</v>
      </c>
      <c r="K1085" s="1">
        <v>10000</v>
      </c>
      <c r="L1085" s="1">
        <v>10000</v>
      </c>
      <c r="M1085" s="21">
        <v>5</v>
      </c>
      <c r="N1085" s="21" t="e">
        <f>VLOOKUP(M1085,[1]!tbl_empleados[#Data],4,0)&amp;" "&amp;VLOOKUP(M1085,[1]!tbl_empleados[#Data],5,0)</f>
        <v>#REF!</v>
      </c>
      <c r="O1085">
        <f t="shared" si="110"/>
        <v>2024</v>
      </c>
      <c r="P1085" t="str">
        <f t="shared" si="111"/>
        <v>mayo</v>
      </c>
    </row>
    <row r="1086" spans="1:16" x14ac:dyDescent="0.3">
      <c r="A1086" t="s">
        <v>453</v>
      </c>
      <c r="B1086" s="21">
        <v>9</v>
      </c>
      <c r="C1086" s="77">
        <v>45423</v>
      </c>
      <c r="D1086" s="78">
        <v>9.930555555555555E-2</v>
      </c>
      <c r="E1086" s="21">
        <v>90</v>
      </c>
      <c r="F1086">
        <v>1</v>
      </c>
      <c r="G1086" t="str">
        <f>VLOOKUP($E1086,[1]Productos!A:P,2,FALSE)</f>
        <v>SHOT OLD PARR 12 AÑOS</v>
      </c>
      <c r="H1086" s="21" t="str">
        <f>VLOOKUP($E1086,[1]Productos!A:P,3,FALSE)</f>
        <v>LICORES</v>
      </c>
      <c r="I1086" s="21" t="str">
        <f>VLOOKUP($E1086,[1]Productos!A:P,4,FALSE)</f>
        <v>WHISKY</v>
      </c>
      <c r="K1086" s="1">
        <v>17000</v>
      </c>
      <c r="L1086" s="1">
        <v>17000</v>
      </c>
      <c r="M1086" s="21">
        <v>5</v>
      </c>
      <c r="N1086" s="21" t="e">
        <f>VLOOKUP(M1086,[1]!tbl_empleados[#Data],4,0)&amp;" "&amp;VLOOKUP(M1086,[1]!tbl_empleados[#Data],5,0)</f>
        <v>#REF!</v>
      </c>
      <c r="O1086">
        <f>YEAR(C1086)</f>
        <v>2024</v>
      </c>
      <c r="P1086" t="str">
        <f>TEXT((C1086),"mmmm")</f>
        <v>mayo</v>
      </c>
    </row>
    <row r="1087" spans="1:16" x14ac:dyDescent="0.3">
      <c r="A1087" t="s">
        <v>454</v>
      </c>
      <c r="B1087" s="21">
        <v>3</v>
      </c>
      <c r="C1087" s="77">
        <v>45423</v>
      </c>
      <c r="D1087" s="78">
        <v>4.3055555555555562E-2</v>
      </c>
      <c r="E1087" s="21">
        <v>38</v>
      </c>
      <c r="F1087">
        <v>1</v>
      </c>
      <c r="G1087" t="str">
        <f>VLOOKUP($E1087,[1]Productos!A:P,2,FALSE)</f>
        <v>COSTEÑITA</v>
      </c>
      <c r="H1087" s="21" t="str">
        <f>VLOOKUP($E1087,[1]Productos!A:P,3,FALSE)</f>
        <v>BEBIDAS</v>
      </c>
      <c r="I1087" s="21" t="str">
        <f>VLOOKUP($E1087,[1]Productos!A:P,4,FALSE)</f>
        <v>CERVEZAS</v>
      </c>
      <c r="K1087" s="1">
        <v>3000</v>
      </c>
      <c r="L1087" s="1">
        <v>3000</v>
      </c>
      <c r="M1087" s="21">
        <v>5</v>
      </c>
      <c r="N1087" s="21" t="e">
        <f>VLOOKUP(M1087,[1]!tbl_empleados[#Data],4,0)&amp;" "&amp;VLOOKUP(M1087,[1]!tbl_empleados[#Data],5,0)</f>
        <v>#REF!</v>
      </c>
      <c r="O1087">
        <f t="shared" ref="O1087:O1111" si="112">YEAR(C1087)</f>
        <v>2024</v>
      </c>
      <c r="P1087" t="str">
        <f t="shared" ref="P1087:P1111" si="113">TEXT((C1087),"mmmm")</f>
        <v>mayo</v>
      </c>
    </row>
    <row r="1088" spans="1:16" x14ac:dyDescent="0.3">
      <c r="A1088" t="s">
        <v>454</v>
      </c>
      <c r="B1088" s="21">
        <v>3</v>
      </c>
      <c r="C1088" s="77">
        <v>45423</v>
      </c>
      <c r="D1088" s="78">
        <v>4.3055555555555562E-2</v>
      </c>
      <c r="E1088" s="21">
        <v>38</v>
      </c>
      <c r="F1088">
        <v>1</v>
      </c>
      <c r="G1088" t="str">
        <f>VLOOKUP($E1088,[1]Productos!A:P,2,FALSE)</f>
        <v>COSTEÑITA</v>
      </c>
      <c r="H1088" s="21" t="str">
        <f>VLOOKUP($E1088,[1]Productos!A:P,3,FALSE)</f>
        <v>BEBIDAS</v>
      </c>
      <c r="I1088" s="21" t="str">
        <f>VLOOKUP($E1088,[1]Productos!A:P,4,FALSE)</f>
        <v>CERVEZAS</v>
      </c>
      <c r="K1088" s="1">
        <v>3000</v>
      </c>
      <c r="L1088" s="1">
        <v>3000</v>
      </c>
      <c r="M1088" s="21">
        <v>5</v>
      </c>
      <c r="N1088" s="21" t="e">
        <f>VLOOKUP(M1088,[1]!tbl_empleados[#Data],4,0)&amp;" "&amp;VLOOKUP(M1088,[1]!tbl_empleados[#Data],5,0)</f>
        <v>#REF!</v>
      </c>
      <c r="O1088">
        <f t="shared" si="112"/>
        <v>2024</v>
      </c>
      <c r="P1088" t="str">
        <f t="shared" si="113"/>
        <v>mayo</v>
      </c>
    </row>
    <row r="1089" spans="1:16" x14ac:dyDescent="0.3">
      <c r="A1089" t="s">
        <v>454</v>
      </c>
      <c r="B1089" s="21">
        <v>3</v>
      </c>
      <c r="C1089" s="77">
        <v>45423</v>
      </c>
      <c r="D1089" s="78">
        <v>4.3055555555555562E-2</v>
      </c>
      <c r="E1089" s="21">
        <v>42</v>
      </c>
      <c r="F1089">
        <v>1</v>
      </c>
      <c r="G1089" t="str">
        <f>VLOOKUP($E1089,[1]Productos!A:P,2,FALSE)</f>
        <v>CLUB COLOMBIA</v>
      </c>
      <c r="H1089" s="21" t="str">
        <f>VLOOKUP($E1089,[1]Productos!A:P,3,FALSE)</f>
        <v>BEBIDAS</v>
      </c>
      <c r="I1089" s="21" t="str">
        <f>VLOOKUP($E1089,[1]Productos!A:P,4,FALSE)</f>
        <v>CERVEZAS</v>
      </c>
      <c r="K1089" s="1">
        <v>5000</v>
      </c>
      <c r="L1089" s="1">
        <v>5000</v>
      </c>
      <c r="M1089" s="21">
        <v>5</v>
      </c>
      <c r="N1089" s="21" t="e">
        <f>VLOOKUP(M1089,[1]!tbl_empleados[#Data],4,0)&amp;" "&amp;VLOOKUP(M1089,[1]!tbl_empleados[#Data],5,0)</f>
        <v>#REF!</v>
      </c>
      <c r="O1089">
        <f t="shared" si="112"/>
        <v>2024</v>
      </c>
      <c r="P1089" t="str">
        <f t="shared" si="113"/>
        <v>mayo</v>
      </c>
    </row>
    <row r="1090" spans="1:16" x14ac:dyDescent="0.3">
      <c r="A1090" t="s">
        <v>454</v>
      </c>
      <c r="B1090" s="21">
        <v>3</v>
      </c>
      <c r="C1090" s="77">
        <v>45423</v>
      </c>
      <c r="D1090" s="78">
        <v>4.3055555555555562E-2</v>
      </c>
      <c r="E1090" s="21">
        <v>38</v>
      </c>
      <c r="F1090">
        <v>2</v>
      </c>
      <c r="G1090" t="str">
        <f>VLOOKUP($E1090,[1]Productos!A:P,2,FALSE)</f>
        <v>COSTEÑITA</v>
      </c>
      <c r="H1090" s="21" t="str">
        <f>VLOOKUP($E1090,[1]Productos!A:P,3,FALSE)</f>
        <v>BEBIDAS</v>
      </c>
      <c r="I1090" s="21" t="str">
        <f>VLOOKUP($E1090,[1]Productos!A:P,4,FALSE)</f>
        <v>CERVEZAS</v>
      </c>
      <c r="K1090" s="1">
        <v>3000</v>
      </c>
      <c r="L1090" s="1">
        <v>6000</v>
      </c>
      <c r="M1090" s="21">
        <v>5</v>
      </c>
      <c r="N1090" s="21" t="e">
        <f>VLOOKUP(M1090,[1]!tbl_empleados[#Data],4,0)&amp;" "&amp;VLOOKUP(M1090,[1]!tbl_empleados[#Data],5,0)</f>
        <v>#REF!</v>
      </c>
      <c r="O1090">
        <f t="shared" si="112"/>
        <v>2024</v>
      </c>
      <c r="P1090" t="str">
        <f t="shared" si="113"/>
        <v>mayo</v>
      </c>
    </row>
    <row r="1091" spans="1:16" x14ac:dyDescent="0.3">
      <c r="A1091" t="s">
        <v>454</v>
      </c>
      <c r="B1091" s="21">
        <v>3</v>
      </c>
      <c r="C1091" s="77">
        <v>45423</v>
      </c>
      <c r="D1091" s="78">
        <v>4.3055555555555562E-2</v>
      </c>
      <c r="E1091" s="21">
        <v>42</v>
      </c>
      <c r="F1091">
        <v>1</v>
      </c>
      <c r="G1091" t="str">
        <f>VLOOKUP($E1091,[1]Productos!A:P,2,FALSE)</f>
        <v>CLUB COLOMBIA</v>
      </c>
      <c r="H1091" s="21" t="str">
        <f>VLOOKUP($E1091,[1]Productos!A:P,3,FALSE)</f>
        <v>BEBIDAS</v>
      </c>
      <c r="I1091" s="21" t="str">
        <f>VLOOKUP($E1091,[1]Productos!A:P,4,FALSE)</f>
        <v>CERVEZAS</v>
      </c>
      <c r="K1091" s="1">
        <v>5000</v>
      </c>
      <c r="L1091" s="1">
        <v>5000</v>
      </c>
      <c r="M1091" s="21">
        <v>5</v>
      </c>
      <c r="N1091" s="21" t="e">
        <f>VLOOKUP(M1091,[1]!tbl_empleados[#Data],4,0)&amp;" "&amp;VLOOKUP(M1091,[1]!tbl_empleados[#Data],5,0)</f>
        <v>#REF!</v>
      </c>
      <c r="O1091">
        <f t="shared" si="112"/>
        <v>2024</v>
      </c>
      <c r="P1091" t="str">
        <f t="shared" si="113"/>
        <v>mayo</v>
      </c>
    </row>
    <row r="1092" spans="1:16" x14ac:dyDescent="0.3">
      <c r="A1092" t="s">
        <v>454</v>
      </c>
      <c r="B1092" s="21">
        <v>3</v>
      </c>
      <c r="C1092" s="77">
        <v>45423</v>
      </c>
      <c r="D1092" s="78">
        <v>4.3055555555555562E-2</v>
      </c>
      <c r="E1092" s="21">
        <v>38</v>
      </c>
      <c r="F1092">
        <v>1</v>
      </c>
      <c r="G1092" t="str">
        <f>VLOOKUP($E1092,[1]Productos!A:P,2,FALSE)</f>
        <v>COSTEÑITA</v>
      </c>
      <c r="H1092" s="21" t="str">
        <f>VLOOKUP($E1092,[1]Productos!A:P,3,FALSE)</f>
        <v>BEBIDAS</v>
      </c>
      <c r="I1092" s="21" t="str">
        <f>VLOOKUP($E1092,[1]Productos!A:P,4,FALSE)</f>
        <v>CERVEZAS</v>
      </c>
      <c r="K1092" s="1">
        <v>3000</v>
      </c>
      <c r="L1092" s="1">
        <v>3000</v>
      </c>
      <c r="M1092" s="21">
        <v>5</v>
      </c>
      <c r="N1092" s="21" t="e">
        <f>VLOOKUP(M1092,[1]!tbl_empleados[#Data],4,0)&amp;" "&amp;VLOOKUP(M1092,[1]!tbl_empleados[#Data],5,0)</f>
        <v>#REF!</v>
      </c>
      <c r="O1092">
        <f t="shared" si="112"/>
        <v>2024</v>
      </c>
      <c r="P1092" t="str">
        <f t="shared" si="113"/>
        <v>mayo</v>
      </c>
    </row>
    <row r="1093" spans="1:16" x14ac:dyDescent="0.3">
      <c r="A1093" t="s">
        <v>454</v>
      </c>
      <c r="B1093" s="21">
        <v>3</v>
      </c>
      <c r="C1093" s="77">
        <v>45423</v>
      </c>
      <c r="D1093" s="78">
        <v>4.3055555555555562E-2</v>
      </c>
      <c r="E1093" s="21">
        <v>38</v>
      </c>
      <c r="F1093">
        <v>1</v>
      </c>
      <c r="G1093" t="str">
        <f>VLOOKUP($E1093,[1]Productos!A:P,2,FALSE)</f>
        <v>COSTEÑITA</v>
      </c>
      <c r="H1093" s="21" t="str">
        <f>VLOOKUP($E1093,[1]Productos!A:P,3,FALSE)</f>
        <v>BEBIDAS</v>
      </c>
      <c r="I1093" s="21" t="str">
        <f>VLOOKUP($E1093,[1]Productos!A:P,4,FALSE)</f>
        <v>CERVEZAS</v>
      </c>
      <c r="K1093" s="1">
        <v>3000</v>
      </c>
      <c r="L1093" s="1">
        <v>3000</v>
      </c>
      <c r="M1093" s="21">
        <v>5</v>
      </c>
      <c r="N1093" s="21" t="e">
        <f>VLOOKUP(M1093,[1]!tbl_empleados[#Data],4,0)&amp;" "&amp;VLOOKUP(M1093,[1]!tbl_empleados[#Data],5,0)</f>
        <v>#REF!</v>
      </c>
      <c r="O1093">
        <f t="shared" si="112"/>
        <v>2024</v>
      </c>
      <c r="P1093" t="str">
        <f t="shared" si="113"/>
        <v>mayo</v>
      </c>
    </row>
    <row r="1094" spans="1:16" x14ac:dyDescent="0.3">
      <c r="A1094" t="s">
        <v>454</v>
      </c>
      <c r="B1094" s="21">
        <v>3</v>
      </c>
      <c r="C1094" s="77">
        <v>45423</v>
      </c>
      <c r="D1094" s="78">
        <v>4.3750000000000004E-2</v>
      </c>
      <c r="E1094" s="21">
        <v>38</v>
      </c>
      <c r="F1094">
        <v>3</v>
      </c>
      <c r="G1094" t="str">
        <f>VLOOKUP($E1094,[1]Productos!A:P,2,FALSE)</f>
        <v>COSTEÑITA</v>
      </c>
      <c r="H1094" s="21" t="str">
        <f>VLOOKUP($E1094,[1]Productos!A:P,3,FALSE)</f>
        <v>BEBIDAS</v>
      </c>
      <c r="I1094" s="21" t="str">
        <f>VLOOKUP($E1094,[1]Productos!A:P,4,FALSE)</f>
        <v>CERVEZAS</v>
      </c>
      <c r="K1094" s="1">
        <v>3000</v>
      </c>
      <c r="L1094" s="1">
        <v>9000</v>
      </c>
      <c r="M1094" s="21">
        <v>5</v>
      </c>
      <c r="N1094" s="21" t="e">
        <f>VLOOKUP(M1094,[1]!tbl_empleados[#Data],4,0)&amp;" "&amp;VLOOKUP(M1094,[1]!tbl_empleados[#Data],5,0)</f>
        <v>#REF!</v>
      </c>
      <c r="O1094">
        <f t="shared" si="112"/>
        <v>2024</v>
      </c>
      <c r="P1094" t="str">
        <f t="shared" si="113"/>
        <v>mayo</v>
      </c>
    </row>
    <row r="1095" spans="1:16" x14ac:dyDescent="0.3">
      <c r="A1095" t="s">
        <v>454</v>
      </c>
      <c r="B1095" s="21">
        <v>3</v>
      </c>
      <c r="C1095" s="77">
        <v>45423</v>
      </c>
      <c r="D1095" s="78">
        <v>4.3750000000000004E-2</v>
      </c>
      <c r="E1095" s="21">
        <v>38</v>
      </c>
      <c r="F1095">
        <v>3</v>
      </c>
      <c r="G1095" t="str">
        <f>VLOOKUP($E1095,[1]Productos!A:P,2,FALSE)</f>
        <v>COSTEÑITA</v>
      </c>
      <c r="H1095" s="21" t="str">
        <f>VLOOKUP($E1095,[1]Productos!A:P,3,FALSE)</f>
        <v>BEBIDAS</v>
      </c>
      <c r="I1095" s="21" t="str">
        <f>VLOOKUP($E1095,[1]Productos!A:P,4,FALSE)</f>
        <v>CERVEZAS</v>
      </c>
      <c r="K1095" s="1">
        <v>3000</v>
      </c>
      <c r="L1095" s="1">
        <v>9000</v>
      </c>
      <c r="M1095" s="21">
        <v>5</v>
      </c>
      <c r="N1095" s="21" t="e">
        <f>VLOOKUP(M1095,[1]!tbl_empleados[#Data],4,0)&amp;" "&amp;VLOOKUP(M1095,[1]!tbl_empleados[#Data],5,0)</f>
        <v>#REF!</v>
      </c>
      <c r="O1095">
        <f t="shared" si="112"/>
        <v>2024</v>
      </c>
      <c r="P1095" t="str">
        <f t="shared" si="113"/>
        <v>mayo</v>
      </c>
    </row>
    <row r="1096" spans="1:16" x14ac:dyDescent="0.3">
      <c r="A1096" t="s">
        <v>454</v>
      </c>
      <c r="B1096" s="21">
        <v>3</v>
      </c>
      <c r="C1096" s="77">
        <v>45423</v>
      </c>
      <c r="D1096" s="78">
        <v>4.3750000000000004E-2</v>
      </c>
      <c r="E1096" s="21">
        <v>42</v>
      </c>
      <c r="F1096">
        <v>1</v>
      </c>
      <c r="G1096" t="str">
        <f>VLOOKUP($E1096,[1]Productos!A:P,2,FALSE)</f>
        <v>CLUB COLOMBIA</v>
      </c>
      <c r="H1096" s="21" t="str">
        <f>VLOOKUP($E1096,[1]Productos!A:P,3,FALSE)</f>
        <v>BEBIDAS</v>
      </c>
      <c r="I1096" s="21" t="str">
        <f>VLOOKUP($E1096,[1]Productos!A:P,4,FALSE)</f>
        <v>CERVEZAS</v>
      </c>
      <c r="K1096" s="1">
        <v>5000</v>
      </c>
      <c r="L1096" s="1">
        <v>5000</v>
      </c>
      <c r="M1096" s="21">
        <v>5</v>
      </c>
      <c r="N1096" s="21" t="e">
        <f>VLOOKUP(M1096,[1]!tbl_empleados[#Data],4,0)&amp;" "&amp;VLOOKUP(M1096,[1]!tbl_empleados[#Data],5,0)</f>
        <v>#REF!</v>
      </c>
      <c r="O1096">
        <f t="shared" si="112"/>
        <v>2024</v>
      </c>
      <c r="P1096" t="str">
        <f t="shared" si="113"/>
        <v>mayo</v>
      </c>
    </row>
    <row r="1097" spans="1:16" x14ac:dyDescent="0.3">
      <c r="A1097" t="s">
        <v>454</v>
      </c>
      <c r="B1097" s="21">
        <v>3</v>
      </c>
      <c r="C1097" s="77">
        <v>45423</v>
      </c>
      <c r="D1097" s="78">
        <v>4.3750000000000004E-2</v>
      </c>
      <c r="E1097" s="21">
        <v>38</v>
      </c>
      <c r="F1097">
        <v>3</v>
      </c>
      <c r="G1097" t="str">
        <f>VLOOKUP($E1097,[1]Productos!A:P,2,FALSE)</f>
        <v>COSTEÑITA</v>
      </c>
      <c r="H1097" s="21" t="str">
        <f>VLOOKUP($E1097,[1]Productos!A:P,3,FALSE)</f>
        <v>BEBIDAS</v>
      </c>
      <c r="I1097" s="21" t="str">
        <f>VLOOKUP($E1097,[1]Productos!A:P,4,FALSE)</f>
        <v>CERVEZAS</v>
      </c>
      <c r="K1097" s="1">
        <v>3000</v>
      </c>
      <c r="L1097" s="1">
        <v>9000</v>
      </c>
      <c r="M1097" s="21">
        <v>5</v>
      </c>
      <c r="N1097" s="21" t="e">
        <f>VLOOKUP(M1097,[1]!tbl_empleados[#Data],4,0)&amp;" "&amp;VLOOKUP(M1097,[1]!tbl_empleados[#Data],5,0)</f>
        <v>#REF!</v>
      </c>
      <c r="O1097">
        <f t="shared" si="112"/>
        <v>2024</v>
      </c>
      <c r="P1097" t="str">
        <f t="shared" si="113"/>
        <v>mayo</v>
      </c>
    </row>
    <row r="1098" spans="1:16" x14ac:dyDescent="0.3">
      <c r="A1098" t="s">
        <v>454</v>
      </c>
      <c r="B1098" s="21">
        <v>3</v>
      </c>
      <c r="C1098" s="77">
        <v>45423</v>
      </c>
      <c r="D1098" s="78">
        <v>4.3750000000000004E-2</v>
      </c>
      <c r="E1098" s="21">
        <v>38</v>
      </c>
      <c r="F1098">
        <v>3</v>
      </c>
      <c r="G1098" t="str">
        <f>VLOOKUP($E1098,[1]Productos!A:P,2,FALSE)</f>
        <v>COSTEÑITA</v>
      </c>
      <c r="H1098" s="21" t="str">
        <f>VLOOKUP($E1098,[1]Productos!A:P,3,FALSE)</f>
        <v>BEBIDAS</v>
      </c>
      <c r="I1098" s="21" t="str">
        <f>VLOOKUP($E1098,[1]Productos!A:P,4,FALSE)</f>
        <v>CERVEZAS</v>
      </c>
      <c r="K1098" s="1">
        <v>3000</v>
      </c>
      <c r="L1098" s="1">
        <v>9000</v>
      </c>
      <c r="M1098" s="21">
        <v>5</v>
      </c>
      <c r="N1098" s="21" t="e">
        <f>VLOOKUP(M1098,[1]!tbl_empleados[#Data],4,0)&amp;" "&amp;VLOOKUP(M1098,[1]!tbl_empleados[#Data],5,0)</f>
        <v>#REF!</v>
      </c>
      <c r="O1098">
        <f t="shared" si="112"/>
        <v>2024</v>
      </c>
      <c r="P1098" t="str">
        <f t="shared" si="113"/>
        <v>mayo</v>
      </c>
    </row>
    <row r="1099" spans="1:16" x14ac:dyDescent="0.3">
      <c r="A1099" t="s">
        <v>454</v>
      </c>
      <c r="B1099" s="21">
        <v>3</v>
      </c>
      <c r="C1099" s="77">
        <v>45423</v>
      </c>
      <c r="D1099" s="78">
        <v>4.4444444444444446E-2</v>
      </c>
      <c r="E1099" s="21">
        <v>42</v>
      </c>
      <c r="F1099">
        <v>1</v>
      </c>
      <c r="G1099" t="str">
        <f>VLOOKUP($E1099,[1]Productos!A:P,2,FALSE)</f>
        <v>CLUB COLOMBIA</v>
      </c>
      <c r="H1099" s="21" t="str">
        <f>VLOOKUP($E1099,[1]Productos!A:P,3,FALSE)</f>
        <v>BEBIDAS</v>
      </c>
      <c r="I1099" s="21" t="str">
        <f>VLOOKUP($E1099,[1]Productos!A:P,4,FALSE)</f>
        <v>CERVEZAS</v>
      </c>
      <c r="K1099" s="1">
        <v>5000</v>
      </c>
      <c r="L1099" s="1">
        <v>5000</v>
      </c>
      <c r="M1099" s="21">
        <v>5</v>
      </c>
      <c r="N1099" s="21" t="e">
        <f>VLOOKUP(M1099,[1]!tbl_empleados[#Data],4,0)&amp;" "&amp;VLOOKUP(M1099,[1]!tbl_empleados[#Data],5,0)</f>
        <v>#REF!</v>
      </c>
      <c r="O1099">
        <f t="shared" si="112"/>
        <v>2024</v>
      </c>
      <c r="P1099" t="str">
        <f t="shared" si="113"/>
        <v>mayo</v>
      </c>
    </row>
    <row r="1100" spans="1:16" x14ac:dyDescent="0.3">
      <c r="A1100" t="s">
        <v>454</v>
      </c>
      <c r="B1100" s="21">
        <v>3</v>
      </c>
      <c r="C1100" s="77">
        <v>45423</v>
      </c>
      <c r="D1100" s="78">
        <v>4.4444444444444446E-2</v>
      </c>
      <c r="E1100" s="21">
        <v>38</v>
      </c>
      <c r="F1100">
        <v>3</v>
      </c>
      <c r="G1100" t="str">
        <f>VLOOKUP($E1100,[1]Productos!A:P,2,FALSE)</f>
        <v>COSTEÑITA</v>
      </c>
      <c r="H1100" s="21" t="str">
        <f>VLOOKUP($E1100,[1]Productos!A:P,3,FALSE)</f>
        <v>BEBIDAS</v>
      </c>
      <c r="I1100" s="21" t="str">
        <f>VLOOKUP($E1100,[1]Productos!A:P,4,FALSE)</f>
        <v>CERVEZAS</v>
      </c>
      <c r="K1100" s="1">
        <v>3000</v>
      </c>
      <c r="L1100" s="1">
        <v>9000</v>
      </c>
      <c r="M1100" s="21">
        <v>5</v>
      </c>
      <c r="N1100" s="21" t="e">
        <f>VLOOKUP(M1100,[1]!tbl_empleados[#Data],4,0)&amp;" "&amp;VLOOKUP(M1100,[1]!tbl_empleados[#Data],5,0)</f>
        <v>#REF!</v>
      </c>
      <c r="O1100">
        <f t="shared" si="112"/>
        <v>2024</v>
      </c>
      <c r="P1100" t="str">
        <f t="shared" si="113"/>
        <v>mayo</v>
      </c>
    </row>
    <row r="1101" spans="1:16" x14ac:dyDescent="0.3">
      <c r="A1101" t="s">
        <v>454</v>
      </c>
      <c r="B1101" s="21">
        <v>3</v>
      </c>
      <c r="C1101" s="77">
        <v>45423</v>
      </c>
      <c r="D1101" s="78">
        <v>4.4444444444444446E-2</v>
      </c>
      <c r="E1101" s="21">
        <v>34</v>
      </c>
      <c r="F1101">
        <v>1</v>
      </c>
      <c r="G1101" t="str">
        <f>VLOOKUP($E1101,[1]Productos!A:P,2,FALSE)</f>
        <v>SUERO ELECTROLIT NARANJA-MANDARINA</v>
      </c>
      <c r="H1101" s="21" t="str">
        <f>VLOOKUP($E1101,[1]Productos!A:P,3,FALSE)</f>
        <v>BEBIDAS</v>
      </c>
      <c r="I1101" s="21" t="str">
        <f>VLOOKUP($E1101,[1]Productos!A:P,4,FALSE)</f>
        <v>OTROS</v>
      </c>
      <c r="K1101" s="1">
        <v>10000</v>
      </c>
      <c r="L1101" s="1">
        <v>10000</v>
      </c>
      <c r="M1101" s="21">
        <v>5</v>
      </c>
      <c r="N1101" s="21" t="e">
        <f>VLOOKUP(M1101,[1]!tbl_empleados[#Data],4,0)&amp;" "&amp;VLOOKUP(M1101,[1]!tbl_empleados[#Data],5,0)</f>
        <v>#REF!</v>
      </c>
      <c r="O1101">
        <f t="shared" si="112"/>
        <v>2024</v>
      </c>
      <c r="P1101" t="str">
        <f t="shared" si="113"/>
        <v>mayo</v>
      </c>
    </row>
    <row r="1102" spans="1:16" x14ac:dyDescent="0.3">
      <c r="A1102" t="s">
        <v>454</v>
      </c>
      <c r="B1102" s="21">
        <v>3</v>
      </c>
      <c r="C1102" s="77">
        <v>45423</v>
      </c>
      <c r="D1102" s="78">
        <v>4.5138888888888888E-2</v>
      </c>
      <c r="E1102" s="21">
        <v>50</v>
      </c>
      <c r="F1102">
        <v>1</v>
      </c>
      <c r="G1102" t="str">
        <f>VLOOKUP($E1102,[1]Productos!A:P,2,FALSE)</f>
        <v>AGUARDIENTE SIN AZUCAR (LIMOSINA TAPA VERDE)</v>
      </c>
      <c r="H1102" s="21" t="str">
        <f>VLOOKUP($E1102,[1]Productos!A:P,3,FALSE)</f>
        <v>LICORES</v>
      </c>
      <c r="I1102" s="21" t="str">
        <f>VLOOKUP($E1102,[1]Productos!A:P,4,FALSE)</f>
        <v>AGUARDIENTE</v>
      </c>
      <c r="K1102" s="1">
        <v>90000</v>
      </c>
      <c r="L1102" s="1">
        <v>90000</v>
      </c>
      <c r="M1102" s="21">
        <v>5</v>
      </c>
      <c r="N1102" s="21" t="e">
        <f>VLOOKUP(M1102,[1]!tbl_empleados[#Data],4,0)&amp;" "&amp;VLOOKUP(M1102,[1]!tbl_empleados[#Data],5,0)</f>
        <v>#REF!</v>
      </c>
      <c r="O1102">
        <f t="shared" si="112"/>
        <v>2024</v>
      </c>
      <c r="P1102" t="str">
        <f t="shared" si="113"/>
        <v>mayo</v>
      </c>
    </row>
    <row r="1103" spans="1:16" x14ac:dyDescent="0.3">
      <c r="A1103" t="s">
        <v>454</v>
      </c>
      <c r="B1103" s="21">
        <v>3</v>
      </c>
      <c r="C1103" s="77">
        <v>45423</v>
      </c>
      <c r="D1103" s="78">
        <v>7.8472222222222221E-2</v>
      </c>
      <c r="E1103" s="21">
        <v>38</v>
      </c>
      <c r="F1103">
        <v>1</v>
      </c>
      <c r="G1103" t="str">
        <f>VLOOKUP($E1103,[1]Productos!A:P,2,FALSE)</f>
        <v>COSTEÑITA</v>
      </c>
      <c r="H1103" s="21" t="str">
        <f>VLOOKUP($E1103,[1]Productos!A:P,3,FALSE)</f>
        <v>BEBIDAS</v>
      </c>
      <c r="I1103" s="21" t="str">
        <f>VLOOKUP($E1103,[1]Productos!A:P,4,FALSE)</f>
        <v>CERVEZAS</v>
      </c>
      <c r="K1103" s="1">
        <v>3000</v>
      </c>
      <c r="L1103" s="1">
        <v>3000</v>
      </c>
      <c r="M1103" s="21">
        <v>5</v>
      </c>
      <c r="N1103" s="21" t="e">
        <f>VLOOKUP(M1103,[1]!tbl_empleados[#Data],4,0)&amp;" "&amp;VLOOKUP(M1103,[1]!tbl_empleados[#Data],5,0)</f>
        <v>#REF!</v>
      </c>
      <c r="O1103">
        <f t="shared" si="112"/>
        <v>2024</v>
      </c>
      <c r="P1103" t="str">
        <f t="shared" si="113"/>
        <v>mayo</v>
      </c>
    </row>
    <row r="1104" spans="1:16" x14ac:dyDescent="0.3">
      <c r="A1104" t="s">
        <v>454</v>
      </c>
      <c r="B1104" s="21">
        <v>3</v>
      </c>
      <c r="C1104" s="77">
        <v>45423</v>
      </c>
      <c r="D1104" s="78">
        <v>8.1944444444444445E-2</v>
      </c>
      <c r="E1104" s="21">
        <v>38</v>
      </c>
      <c r="F1104">
        <v>1</v>
      </c>
      <c r="G1104" t="str">
        <f>VLOOKUP($E1104,[1]Productos!A:P,2,FALSE)</f>
        <v>COSTEÑITA</v>
      </c>
      <c r="H1104" s="21" t="str">
        <f>VLOOKUP($E1104,[1]Productos!A:P,3,FALSE)</f>
        <v>BEBIDAS</v>
      </c>
      <c r="I1104" s="21" t="str">
        <f>VLOOKUP($E1104,[1]Productos!A:P,4,FALSE)</f>
        <v>CERVEZAS</v>
      </c>
      <c r="K1104" s="1">
        <v>3000</v>
      </c>
      <c r="L1104" s="1">
        <v>3000</v>
      </c>
      <c r="M1104" s="21">
        <v>5</v>
      </c>
      <c r="N1104" s="21" t="e">
        <f>VLOOKUP(M1104,[1]!tbl_empleados[#Data],4,0)&amp;" "&amp;VLOOKUP(M1104,[1]!tbl_empleados[#Data],5,0)</f>
        <v>#REF!</v>
      </c>
      <c r="O1104">
        <f t="shared" si="112"/>
        <v>2024</v>
      </c>
      <c r="P1104" t="str">
        <f t="shared" si="113"/>
        <v>mayo</v>
      </c>
    </row>
    <row r="1105" spans="1:16" x14ac:dyDescent="0.3">
      <c r="A1105" t="s">
        <v>455</v>
      </c>
      <c r="B1105" s="21">
        <v>5</v>
      </c>
      <c r="C1105" s="77">
        <v>45423</v>
      </c>
      <c r="D1105" s="78">
        <v>0.75763888888888886</v>
      </c>
      <c r="E1105" s="21">
        <v>40</v>
      </c>
      <c r="F1105">
        <v>1</v>
      </c>
      <c r="G1105" t="str">
        <f>VLOOKUP($E1105,[1]Productos!A:P,2,FALSE)</f>
        <v>AGUILA NEGRA</v>
      </c>
      <c r="H1105" s="21" t="str">
        <f>VLOOKUP($E1105,[1]Productos!A:P,3,FALSE)</f>
        <v>BEBIDAS</v>
      </c>
      <c r="I1105" s="21" t="str">
        <f>VLOOKUP($E1105,[1]Productos!A:P,4,FALSE)</f>
        <v>CERVEZAS</v>
      </c>
      <c r="K1105" s="1">
        <v>3500</v>
      </c>
      <c r="L1105" s="1">
        <v>3500</v>
      </c>
      <c r="M1105" s="21">
        <v>5</v>
      </c>
      <c r="N1105" s="21" t="e">
        <f>VLOOKUP(M1105,[1]!tbl_empleados[#Data],4,0)&amp;" "&amp;VLOOKUP(M1105,[1]!tbl_empleados[#Data],5,0)</f>
        <v>#REF!</v>
      </c>
      <c r="O1105">
        <f t="shared" si="112"/>
        <v>2024</v>
      </c>
      <c r="P1105" t="str">
        <f t="shared" si="113"/>
        <v>mayo</v>
      </c>
    </row>
    <row r="1106" spans="1:16" x14ac:dyDescent="0.3">
      <c r="A1106" t="s">
        <v>455</v>
      </c>
      <c r="B1106" s="21">
        <v>5</v>
      </c>
      <c r="C1106" s="77">
        <v>45423</v>
      </c>
      <c r="D1106" s="78">
        <v>0.75763888888888886</v>
      </c>
      <c r="E1106" s="21">
        <v>30</v>
      </c>
      <c r="F1106">
        <v>1</v>
      </c>
      <c r="G1106" t="str">
        <f>VLOOKUP($E1106,[1]Productos!A:P,2,FALSE)</f>
        <v>SODA</v>
      </c>
      <c r="H1106" s="21" t="str">
        <f>VLOOKUP($E1106,[1]Productos!A:P,3,FALSE)</f>
        <v>BEBIDAS</v>
      </c>
      <c r="I1106" s="21" t="str">
        <f>VLOOKUP($E1106,[1]Productos!A:P,4,FALSE)</f>
        <v>OTROS</v>
      </c>
      <c r="K1106" s="1">
        <v>4000</v>
      </c>
      <c r="L1106" s="1">
        <v>4000</v>
      </c>
      <c r="M1106" s="21">
        <v>5</v>
      </c>
      <c r="N1106" s="21" t="e">
        <f>VLOOKUP(M1106,[1]!tbl_empleados[#Data],4,0)&amp;" "&amp;VLOOKUP(M1106,[1]!tbl_empleados[#Data],5,0)</f>
        <v>#REF!</v>
      </c>
      <c r="O1106">
        <f t="shared" si="112"/>
        <v>2024</v>
      </c>
      <c r="P1106" t="str">
        <f t="shared" si="113"/>
        <v>mayo</v>
      </c>
    </row>
    <row r="1107" spans="1:16" x14ac:dyDescent="0.3">
      <c r="A1107" t="s">
        <v>456</v>
      </c>
      <c r="B1107" s="21">
        <v>17</v>
      </c>
      <c r="C1107" s="77">
        <v>45423</v>
      </c>
      <c r="D1107" s="78">
        <v>0.75763888888888886</v>
      </c>
      <c r="E1107" s="21">
        <v>42</v>
      </c>
      <c r="F1107">
        <v>1</v>
      </c>
      <c r="G1107" t="str">
        <f>VLOOKUP($E1107,[1]Productos!A:P,2,FALSE)</f>
        <v>CLUB COLOMBIA</v>
      </c>
      <c r="H1107" s="21" t="str">
        <f>VLOOKUP($E1107,[1]Productos!A:P,3,FALSE)</f>
        <v>BEBIDAS</v>
      </c>
      <c r="I1107" s="21" t="str">
        <f>VLOOKUP($E1107,[1]Productos!A:P,4,FALSE)</f>
        <v>CERVEZAS</v>
      </c>
      <c r="K1107" s="1">
        <v>5000</v>
      </c>
      <c r="L1107" s="1">
        <v>5000</v>
      </c>
      <c r="M1107" s="21">
        <v>5</v>
      </c>
      <c r="N1107" s="21" t="e">
        <f>VLOOKUP(M1107,[1]!tbl_empleados[#Data],4,0)&amp;" "&amp;VLOOKUP(M1107,[1]!tbl_empleados[#Data],5,0)</f>
        <v>#REF!</v>
      </c>
      <c r="O1107">
        <f t="shared" si="112"/>
        <v>2024</v>
      </c>
      <c r="P1107" t="str">
        <f t="shared" si="113"/>
        <v>mayo</v>
      </c>
    </row>
    <row r="1108" spans="1:16" x14ac:dyDescent="0.3">
      <c r="A1108" t="s">
        <v>456</v>
      </c>
      <c r="B1108" s="21">
        <v>17</v>
      </c>
      <c r="C1108" s="77">
        <v>45423</v>
      </c>
      <c r="D1108" s="78">
        <v>0.75763888888888886</v>
      </c>
      <c r="E1108" s="21">
        <v>44</v>
      </c>
      <c r="F1108">
        <v>1</v>
      </c>
      <c r="G1108" t="str">
        <f>VLOOKUP($E1108,[1]Productos!A:P,2,FALSE)</f>
        <v>HEINEKEN</v>
      </c>
      <c r="H1108" s="21" t="str">
        <f>VLOOKUP($E1108,[1]Productos!A:P,3,FALSE)</f>
        <v>BEBIDAS</v>
      </c>
      <c r="I1108" s="21" t="str">
        <f>VLOOKUP($E1108,[1]Productos!A:P,4,FALSE)</f>
        <v>CERVEZAS</v>
      </c>
      <c r="K1108" s="1">
        <v>4000</v>
      </c>
      <c r="L1108" s="1">
        <v>4000</v>
      </c>
      <c r="M1108" s="21">
        <v>5</v>
      </c>
      <c r="N1108" s="21" t="e">
        <f>VLOOKUP(M1108,[1]!tbl_empleados[#Data],4,0)&amp;" "&amp;VLOOKUP(M1108,[1]!tbl_empleados[#Data],5,0)</f>
        <v>#REF!</v>
      </c>
      <c r="O1108">
        <f t="shared" si="112"/>
        <v>2024</v>
      </c>
      <c r="P1108" t="str">
        <f t="shared" si="113"/>
        <v>mayo</v>
      </c>
    </row>
    <row r="1109" spans="1:16" x14ac:dyDescent="0.3">
      <c r="A1109" t="s">
        <v>456</v>
      </c>
      <c r="B1109" s="21">
        <v>17</v>
      </c>
      <c r="C1109" s="77">
        <v>45423</v>
      </c>
      <c r="D1109" s="78">
        <v>0.75763888888888886</v>
      </c>
      <c r="E1109" s="21">
        <v>47</v>
      </c>
      <c r="F1109">
        <v>2</v>
      </c>
      <c r="G1109" t="str">
        <f>VLOOKUP($E1109,[1]Productos!A:P,2,FALSE)</f>
        <v>MICHELADA</v>
      </c>
      <c r="H1109" s="21" t="str">
        <f>VLOOKUP($E1109,[1]Productos!A:P,3,FALSE)</f>
        <v>BEBIDAS</v>
      </c>
      <c r="I1109" s="21" t="str">
        <f>VLOOKUP($E1109,[1]Productos!A:P,4,FALSE)</f>
        <v>CERVEZAS</v>
      </c>
      <c r="K1109" s="1">
        <v>2000</v>
      </c>
      <c r="L1109" s="1">
        <v>4000</v>
      </c>
      <c r="M1109" s="21">
        <v>5</v>
      </c>
      <c r="N1109" s="21" t="e">
        <f>VLOOKUP(M1109,[1]!tbl_empleados[#Data],4,0)&amp;" "&amp;VLOOKUP(M1109,[1]!tbl_empleados[#Data],5,0)</f>
        <v>#REF!</v>
      </c>
      <c r="O1109">
        <f t="shared" si="112"/>
        <v>2024</v>
      </c>
      <c r="P1109" t="str">
        <f t="shared" si="113"/>
        <v>mayo</v>
      </c>
    </row>
    <row r="1110" spans="1:16" x14ac:dyDescent="0.3">
      <c r="A1110" t="s">
        <v>457</v>
      </c>
      <c r="B1110" s="21">
        <v>17</v>
      </c>
      <c r="C1110" s="77">
        <v>45423</v>
      </c>
      <c r="D1110" s="78">
        <v>0.79375000000000007</v>
      </c>
      <c r="E1110" s="21">
        <v>20</v>
      </c>
      <c r="F1110">
        <v>1</v>
      </c>
      <c r="G1110" t="str">
        <f>VLOOKUP($E1110,[1]Productos!A:P,2,FALSE)</f>
        <v>SODA TRADICIONAL</v>
      </c>
      <c r="H1110" s="21" t="str">
        <f>VLOOKUP($E1110,[1]Productos!A:P,3,FALSE)</f>
        <v>BEBIDAS</v>
      </c>
      <c r="I1110" s="21" t="str">
        <f>VLOOKUP($E1110,[1]Productos!A:P,4,FALSE)</f>
        <v>SODAS SABORIZADAS</v>
      </c>
      <c r="K1110" s="1">
        <v>10000</v>
      </c>
      <c r="L1110" s="1">
        <v>10000</v>
      </c>
      <c r="M1110" s="21">
        <v>5</v>
      </c>
      <c r="N1110" s="21" t="e">
        <f>VLOOKUP(M1110,[1]!tbl_empleados[#Data],4,0)&amp;" "&amp;VLOOKUP(M1110,[1]!tbl_empleados[#Data],5,0)</f>
        <v>#REF!</v>
      </c>
      <c r="O1110">
        <f t="shared" si="112"/>
        <v>2024</v>
      </c>
      <c r="P1110" t="str">
        <f t="shared" si="113"/>
        <v>mayo</v>
      </c>
    </row>
    <row r="1111" spans="1:16" x14ac:dyDescent="0.3">
      <c r="A1111" t="s">
        <v>457</v>
      </c>
      <c r="B1111" s="21">
        <v>17</v>
      </c>
      <c r="C1111" s="77">
        <v>45423</v>
      </c>
      <c r="D1111" s="78">
        <v>0.81944444444444453</v>
      </c>
      <c r="E1111" s="21">
        <v>29</v>
      </c>
      <c r="F1111">
        <v>1</v>
      </c>
      <c r="G1111" t="str">
        <f>VLOOKUP($E1111,[1]Productos!A:P,2,FALSE)</f>
        <v>AGUA</v>
      </c>
      <c r="H1111" s="21" t="str">
        <f>VLOOKUP($E1111,[1]Productos!A:P,3,FALSE)</f>
        <v>BEBIDAS</v>
      </c>
      <c r="I1111" s="21" t="str">
        <f>VLOOKUP($E1111,[1]Productos!A:P,4,FALSE)</f>
        <v>OTROS</v>
      </c>
      <c r="K1111" s="1">
        <v>2000</v>
      </c>
      <c r="L1111" s="1">
        <v>2000</v>
      </c>
      <c r="M1111" s="21">
        <v>5</v>
      </c>
      <c r="N1111" s="21" t="e">
        <f>VLOOKUP(M1111,[1]!tbl_empleados[#Data],4,0)&amp;" "&amp;VLOOKUP(M1111,[1]!tbl_empleados[#Data],5,0)</f>
        <v>#REF!</v>
      </c>
      <c r="O1111">
        <f t="shared" si="112"/>
        <v>2024</v>
      </c>
      <c r="P1111" t="str">
        <f t="shared" si="113"/>
        <v>mayo</v>
      </c>
    </row>
    <row r="1112" spans="1:16" x14ac:dyDescent="0.3">
      <c r="A1112" t="s">
        <v>458</v>
      </c>
      <c r="B1112" s="21">
        <v>5</v>
      </c>
      <c r="C1112" s="77">
        <v>45423</v>
      </c>
      <c r="D1112" s="78">
        <v>0.82013888888888886</v>
      </c>
      <c r="E1112" s="21">
        <v>39</v>
      </c>
      <c r="F1112">
        <v>2</v>
      </c>
      <c r="G1112" t="str">
        <f>VLOOKUP($E1112,[1]Productos!A:P,2,FALSE)</f>
        <v>CORONITA</v>
      </c>
      <c r="H1112" s="21" t="str">
        <f>VLOOKUP($E1112,[1]Productos!A:P,3,FALSE)</f>
        <v>BEBIDAS</v>
      </c>
      <c r="I1112" s="21" t="str">
        <f>VLOOKUP($E1112,[1]Productos!A:P,4,FALSE)</f>
        <v>CERVEZAS</v>
      </c>
      <c r="K1112" s="1">
        <v>4000</v>
      </c>
      <c r="L1112" s="1">
        <v>8000</v>
      </c>
      <c r="M1112" s="21">
        <v>5</v>
      </c>
      <c r="N1112" s="21" t="e">
        <f>VLOOKUP(M1112,[1]!tbl_empleados[#Data],4,0)&amp;" "&amp;VLOOKUP(M1112,[1]!tbl_empleados[#Data],5,0)</f>
        <v>#REF!</v>
      </c>
      <c r="O1112">
        <f>YEAR(C1112)</f>
        <v>2024</v>
      </c>
      <c r="P1112" t="str">
        <f>TEXT((C1112),"mmmm")</f>
        <v>mayo</v>
      </c>
    </row>
    <row r="1113" spans="1:16" x14ac:dyDescent="0.3">
      <c r="A1113" t="s">
        <v>459</v>
      </c>
      <c r="B1113" s="21">
        <v>2</v>
      </c>
      <c r="C1113" s="77">
        <v>45423</v>
      </c>
      <c r="D1113" s="78">
        <v>0.84305555555555556</v>
      </c>
      <c r="E1113" s="21">
        <v>39</v>
      </c>
      <c r="F1113">
        <v>1</v>
      </c>
      <c r="G1113" t="str">
        <f>VLOOKUP($E1113,[1]Productos!A:P,2,FALSE)</f>
        <v>CORONITA</v>
      </c>
      <c r="H1113" s="21" t="str">
        <f>VLOOKUP($E1113,[1]Productos!A:P,3,FALSE)</f>
        <v>BEBIDAS</v>
      </c>
      <c r="I1113" s="21" t="str">
        <f>VLOOKUP($E1113,[1]Productos!A:P,4,FALSE)</f>
        <v>CERVEZAS</v>
      </c>
      <c r="K1113" s="1">
        <v>4000</v>
      </c>
      <c r="L1113" s="1">
        <v>4000</v>
      </c>
      <c r="M1113" s="21">
        <v>5</v>
      </c>
      <c r="N1113" s="21" t="e">
        <f>VLOOKUP(M1113,[1]!tbl_empleados[#Data],4,0)&amp;" "&amp;VLOOKUP(M1113,[1]!tbl_empleados[#Data],5,0)</f>
        <v>#REF!</v>
      </c>
      <c r="O1113">
        <f t="shared" ref="O1113:O1115" si="114">YEAR(C1113)</f>
        <v>2024</v>
      </c>
      <c r="P1113" t="str">
        <f t="shared" ref="P1113:P1115" si="115">TEXT((C1113),"mmmm")</f>
        <v>mayo</v>
      </c>
    </row>
    <row r="1114" spans="1:16" x14ac:dyDescent="0.3">
      <c r="A1114" t="s">
        <v>459</v>
      </c>
      <c r="B1114" s="21">
        <v>2</v>
      </c>
      <c r="C1114" s="77">
        <v>45423</v>
      </c>
      <c r="D1114" s="78">
        <v>0.84305555555555556</v>
      </c>
      <c r="E1114" s="21">
        <v>47</v>
      </c>
      <c r="F1114">
        <v>1</v>
      </c>
      <c r="G1114" t="str">
        <f>VLOOKUP($E1114,[1]Productos!A:P,2,FALSE)</f>
        <v>MICHELADA</v>
      </c>
      <c r="H1114" s="21" t="str">
        <f>VLOOKUP($E1114,[1]Productos!A:P,3,FALSE)</f>
        <v>BEBIDAS</v>
      </c>
      <c r="I1114" s="21" t="str">
        <f>VLOOKUP($E1114,[1]Productos!A:P,4,FALSE)</f>
        <v>CERVEZAS</v>
      </c>
      <c r="K1114" s="1">
        <v>2000</v>
      </c>
      <c r="L1114" s="1">
        <v>2000</v>
      </c>
      <c r="M1114" s="21">
        <v>5</v>
      </c>
      <c r="N1114" s="21" t="e">
        <f>VLOOKUP(M1114,[1]!tbl_empleados[#Data],4,0)&amp;" "&amp;VLOOKUP(M1114,[1]!tbl_empleados[#Data],5,0)</f>
        <v>#REF!</v>
      </c>
      <c r="O1114">
        <f t="shared" si="114"/>
        <v>2024</v>
      </c>
      <c r="P1114" t="str">
        <f t="shared" si="115"/>
        <v>mayo</v>
      </c>
    </row>
    <row r="1115" spans="1:16" x14ac:dyDescent="0.3">
      <c r="A1115" t="s">
        <v>459</v>
      </c>
      <c r="B1115" s="21">
        <v>2</v>
      </c>
      <c r="C1115" s="77">
        <v>45423</v>
      </c>
      <c r="D1115" s="78">
        <v>0.84375</v>
      </c>
      <c r="E1115" s="21">
        <v>7</v>
      </c>
      <c r="F1115">
        <v>1</v>
      </c>
      <c r="G1115" t="str">
        <f>VLOOKUP($E1115,[1]Productos!A:P,2,FALSE)</f>
        <v>GIN &amp; TONIC</v>
      </c>
      <c r="H1115" s="21" t="str">
        <f>VLOOKUP($E1115,[1]Productos!A:P,3,FALSE)</f>
        <v>BEBIDAS</v>
      </c>
      <c r="I1115" s="21" t="str">
        <f>VLOOKUP($E1115,[1]Productos!A:P,4,FALSE)</f>
        <v>CÓCTELES</v>
      </c>
      <c r="K1115" s="1">
        <v>12000</v>
      </c>
      <c r="L1115" s="1">
        <v>12000</v>
      </c>
      <c r="M1115" s="21">
        <v>5</v>
      </c>
      <c r="N1115" s="21" t="e">
        <f>VLOOKUP(M1115,[1]!tbl_empleados[#Data],4,0)&amp;" "&amp;VLOOKUP(M1115,[1]!tbl_empleados[#Data],5,0)</f>
        <v>#REF!</v>
      </c>
      <c r="O1115">
        <f t="shared" si="114"/>
        <v>2024</v>
      </c>
      <c r="P1115" t="str">
        <f t="shared" si="115"/>
        <v>mayo</v>
      </c>
    </row>
    <row r="1116" spans="1:16" x14ac:dyDescent="0.3">
      <c r="A1116" t="s">
        <v>460</v>
      </c>
      <c r="B1116" s="21">
        <v>3</v>
      </c>
      <c r="C1116" s="77">
        <v>45423</v>
      </c>
      <c r="D1116" s="78">
        <v>0.90347222222222223</v>
      </c>
      <c r="E1116" s="21">
        <v>40</v>
      </c>
      <c r="F1116">
        <v>6</v>
      </c>
      <c r="G1116" t="str">
        <f>VLOOKUP($E1116,[1]Productos!A:P,2,FALSE)</f>
        <v>AGUILA NEGRA</v>
      </c>
      <c r="H1116" s="21" t="str">
        <f>VLOOKUP($E1116,[1]Productos!A:P,3,FALSE)</f>
        <v>BEBIDAS</v>
      </c>
      <c r="I1116" s="21" t="str">
        <f>VLOOKUP($E1116,[1]Productos!A:P,4,FALSE)</f>
        <v>CERVEZAS</v>
      </c>
      <c r="K1116" s="1">
        <v>3500</v>
      </c>
      <c r="L1116" s="1">
        <v>21000</v>
      </c>
      <c r="M1116" s="21">
        <v>5</v>
      </c>
      <c r="N1116" s="21" t="e">
        <f>VLOOKUP(M1116,[1]!tbl_empleados[#Data],4,0)&amp;" "&amp;VLOOKUP(M1116,[1]!tbl_empleados[#Data],5,0)</f>
        <v>#REF!</v>
      </c>
      <c r="O1116">
        <f>YEAR(C1116)</f>
        <v>2024</v>
      </c>
      <c r="P1116" t="str">
        <f>TEXT((C1116),"mmmm")</f>
        <v>mayo</v>
      </c>
    </row>
    <row r="1117" spans="1:16" x14ac:dyDescent="0.3">
      <c r="A1117" t="s">
        <v>461</v>
      </c>
      <c r="B1117" s="21">
        <v>18</v>
      </c>
      <c r="C1117" s="77">
        <v>45423</v>
      </c>
      <c r="D1117" s="78">
        <v>0.8847222222222223</v>
      </c>
      <c r="E1117" s="21">
        <v>38</v>
      </c>
      <c r="F1117">
        <v>1</v>
      </c>
      <c r="G1117" t="str">
        <f>VLOOKUP($E1117,[1]Productos!A:P,2,FALSE)</f>
        <v>COSTEÑITA</v>
      </c>
      <c r="H1117" s="21" t="str">
        <f>VLOOKUP($E1117,[1]Productos!A:P,3,FALSE)</f>
        <v>BEBIDAS</v>
      </c>
      <c r="I1117" s="21" t="str">
        <f>VLOOKUP($E1117,[1]Productos!A:P,4,FALSE)</f>
        <v>CERVEZAS</v>
      </c>
      <c r="K1117" s="1">
        <v>3000</v>
      </c>
      <c r="L1117" s="1">
        <v>3000</v>
      </c>
      <c r="M1117" s="21">
        <v>5</v>
      </c>
      <c r="N1117" s="21" t="e">
        <f>VLOOKUP(M1117,[1]!tbl_empleados[#Data],4,0)&amp;" "&amp;VLOOKUP(M1117,[1]!tbl_empleados[#Data],5,0)</f>
        <v>#REF!</v>
      </c>
      <c r="O1117">
        <f t="shared" ref="O1117:O1176" si="116">YEAR(C1117)</f>
        <v>2024</v>
      </c>
      <c r="P1117" t="str">
        <f t="shared" ref="P1117:P1176" si="117">TEXT((C1117),"mmmm")</f>
        <v>mayo</v>
      </c>
    </row>
    <row r="1118" spans="1:16" x14ac:dyDescent="0.3">
      <c r="A1118" t="s">
        <v>461</v>
      </c>
      <c r="B1118" s="21">
        <v>18</v>
      </c>
      <c r="C1118" s="77">
        <v>45423</v>
      </c>
      <c r="D1118" s="78">
        <v>0.9</v>
      </c>
      <c r="E1118" s="21">
        <v>38</v>
      </c>
      <c r="F1118">
        <v>1</v>
      </c>
      <c r="G1118" t="str">
        <f>VLOOKUP($E1118,[1]Productos!A:P,2,FALSE)</f>
        <v>COSTEÑITA</v>
      </c>
      <c r="H1118" s="21" t="str">
        <f>VLOOKUP($E1118,[1]Productos!A:P,3,FALSE)</f>
        <v>BEBIDAS</v>
      </c>
      <c r="I1118" s="21" t="str">
        <f>VLOOKUP($E1118,[1]Productos!A:P,4,FALSE)</f>
        <v>CERVEZAS</v>
      </c>
      <c r="K1118" s="1">
        <v>3000</v>
      </c>
      <c r="L1118" s="1">
        <v>3000</v>
      </c>
      <c r="M1118" s="21">
        <v>5</v>
      </c>
      <c r="N1118" s="21" t="e">
        <f>VLOOKUP(M1118,[1]!tbl_empleados[#Data],4,0)&amp;" "&amp;VLOOKUP(M1118,[1]!tbl_empleados[#Data],5,0)</f>
        <v>#REF!</v>
      </c>
      <c r="O1118">
        <f t="shared" si="116"/>
        <v>2024</v>
      </c>
      <c r="P1118" t="str">
        <f t="shared" si="117"/>
        <v>mayo</v>
      </c>
    </row>
    <row r="1119" spans="1:16" x14ac:dyDescent="0.3">
      <c r="A1119" t="s">
        <v>461</v>
      </c>
      <c r="B1119" s="21">
        <v>18</v>
      </c>
      <c r="C1119" s="77">
        <v>45423</v>
      </c>
      <c r="D1119" s="78">
        <v>0.91805555555555562</v>
      </c>
      <c r="E1119" s="21">
        <v>38</v>
      </c>
      <c r="F1119">
        <v>1</v>
      </c>
      <c r="G1119" t="str">
        <f>VLOOKUP($E1119,[1]Productos!A:P,2,FALSE)</f>
        <v>COSTEÑITA</v>
      </c>
      <c r="H1119" s="21" t="str">
        <f>VLOOKUP($E1119,[1]Productos!A:P,3,FALSE)</f>
        <v>BEBIDAS</v>
      </c>
      <c r="I1119" s="21" t="str">
        <f>VLOOKUP($E1119,[1]Productos!A:P,4,FALSE)</f>
        <v>CERVEZAS</v>
      </c>
      <c r="K1119" s="1">
        <v>3000</v>
      </c>
      <c r="L1119" s="1">
        <v>3000</v>
      </c>
      <c r="M1119" s="21">
        <v>5</v>
      </c>
      <c r="N1119" s="21" t="e">
        <f>VLOOKUP(M1119,[1]!tbl_empleados[#Data],4,0)&amp;" "&amp;VLOOKUP(M1119,[1]!tbl_empleados[#Data],5,0)</f>
        <v>#REF!</v>
      </c>
      <c r="O1119">
        <f t="shared" si="116"/>
        <v>2024</v>
      </c>
      <c r="P1119" t="str">
        <f t="shared" si="117"/>
        <v>mayo</v>
      </c>
    </row>
    <row r="1120" spans="1:16" x14ac:dyDescent="0.3">
      <c r="A1120" t="s">
        <v>462</v>
      </c>
      <c r="B1120" s="21">
        <v>17</v>
      </c>
      <c r="C1120" s="77">
        <v>45423</v>
      </c>
      <c r="D1120" s="78">
        <v>0.88194444444444453</v>
      </c>
      <c r="E1120" s="21">
        <v>39</v>
      </c>
      <c r="F1120">
        <v>3</v>
      </c>
      <c r="G1120" t="str">
        <f>VLOOKUP($E1120,[1]Productos!A:P,2,FALSE)</f>
        <v>CORONITA</v>
      </c>
      <c r="H1120" s="21" t="str">
        <f>VLOOKUP($E1120,[1]Productos!A:P,3,FALSE)</f>
        <v>BEBIDAS</v>
      </c>
      <c r="I1120" s="21" t="str">
        <f>VLOOKUP($E1120,[1]Productos!A:P,4,FALSE)</f>
        <v>CERVEZAS</v>
      </c>
      <c r="K1120" s="1">
        <v>4000</v>
      </c>
      <c r="L1120" s="1">
        <v>12000</v>
      </c>
      <c r="M1120" s="21">
        <v>5</v>
      </c>
      <c r="N1120" s="21" t="e">
        <f>VLOOKUP(M1120,[1]!tbl_empleados[#Data],4,0)&amp;" "&amp;VLOOKUP(M1120,[1]!tbl_empleados[#Data],5,0)</f>
        <v>#REF!</v>
      </c>
      <c r="O1120">
        <f t="shared" si="116"/>
        <v>2024</v>
      </c>
      <c r="P1120" t="str">
        <f t="shared" si="117"/>
        <v>mayo</v>
      </c>
    </row>
    <row r="1121" spans="1:16" x14ac:dyDescent="0.3">
      <c r="A1121" t="s">
        <v>462</v>
      </c>
      <c r="B1121" s="21">
        <v>17</v>
      </c>
      <c r="C1121" s="77">
        <v>45423</v>
      </c>
      <c r="D1121" s="78">
        <v>0.89722222222222225</v>
      </c>
      <c r="E1121" s="21">
        <v>39</v>
      </c>
      <c r="F1121">
        <v>1</v>
      </c>
      <c r="G1121" t="str">
        <f>VLOOKUP($E1121,[1]Productos!A:P,2,FALSE)</f>
        <v>CORONITA</v>
      </c>
      <c r="H1121" s="21" t="str">
        <f>VLOOKUP($E1121,[1]Productos!A:P,3,FALSE)</f>
        <v>BEBIDAS</v>
      </c>
      <c r="I1121" s="21" t="str">
        <f>VLOOKUP($E1121,[1]Productos!A:P,4,FALSE)</f>
        <v>CERVEZAS</v>
      </c>
      <c r="K1121" s="1">
        <v>4000</v>
      </c>
      <c r="L1121" s="1">
        <v>4000</v>
      </c>
      <c r="M1121" s="21">
        <v>5</v>
      </c>
      <c r="N1121" s="21" t="e">
        <f>VLOOKUP(M1121,[1]!tbl_empleados[#Data],4,0)&amp;" "&amp;VLOOKUP(M1121,[1]!tbl_empleados[#Data],5,0)</f>
        <v>#REF!</v>
      </c>
      <c r="O1121">
        <f t="shared" si="116"/>
        <v>2024</v>
      </c>
      <c r="P1121" t="str">
        <f t="shared" si="117"/>
        <v>mayo</v>
      </c>
    </row>
    <row r="1122" spans="1:16" x14ac:dyDescent="0.3">
      <c r="A1122" t="s">
        <v>462</v>
      </c>
      <c r="B1122" s="21">
        <v>17</v>
      </c>
      <c r="C1122" s="77">
        <v>45423</v>
      </c>
      <c r="D1122" s="78">
        <v>0.92083333333333339</v>
      </c>
      <c r="E1122" s="21">
        <v>39</v>
      </c>
      <c r="F1122">
        <v>1</v>
      </c>
      <c r="G1122" t="str">
        <f>VLOOKUP($E1122,[1]Productos!A:P,2,FALSE)</f>
        <v>CORONITA</v>
      </c>
      <c r="H1122" s="21" t="str">
        <f>VLOOKUP($E1122,[1]Productos!A:P,3,FALSE)</f>
        <v>BEBIDAS</v>
      </c>
      <c r="I1122" s="21" t="str">
        <f>VLOOKUP($E1122,[1]Productos!A:P,4,FALSE)</f>
        <v>CERVEZAS</v>
      </c>
      <c r="K1122" s="1">
        <v>4000</v>
      </c>
      <c r="L1122" s="1">
        <v>4000</v>
      </c>
      <c r="M1122" s="21">
        <v>5</v>
      </c>
      <c r="N1122" s="21" t="e">
        <f>VLOOKUP(M1122,[1]!tbl_empleados[#Data],4,0)&amp;" "&amp;VLOOKUP(M1122,[1]!tbl_empleados[#Data],5,0)</f>
        <v>#REF!</v>
      </c>
      <c r="O1122">
        <f t="shared" si="116"/>
        <v>2024</v>
      </c>
      <c r="P1122" t="str">
        <f t="shared" si="117"/>
        <v>mayo</v>
      </c>
    </row>
    <row r="1123" spans="1:16" x14ac:dyDescent="0.3">
      <c r="A1123" t="s">
        <v>462</v>
      </c>
      <c r="B1123" s="21">
        <v>17</v>
      </c>
      <c r="C1123" s="77">
        <v>45423</v>
      </c>
      <c r="D1123" s="78">
        <v>0.94027777777777777</v>
      </c>
      <c r="E1123" s="21">
        <v>39</v>
      </c>
      <c r="F1123">
        <v>1</v>
      </c>
      <c r="G1123" t="str">
        <f>VLOOKUP($E1123,[1]Productos!A:P,2,FALSE)</f>
        <v>CORONITA</v>
      </c>
      <c r="H1123" s="21" t="str">
        <f>VLOOKUP($E1123,[1]Productos!A:P,3,FALSE)</f>
        <v>BEBIDAS</v>
      </c>
      <c r="I1123" s="21" t="str">
        <f>VLOOKUP($E1123,[1]Productos!A:P,4,FALSE)</f>
        <v>CERVEZAS</v>
      </c>
      <c r="K1123" s="1">
        <v>4000</v>
      </c>
      <c r="L1123" s="1">
        <v>4000</v>
      </c>
      <c r="M1123" s="21">
        <v>5</v>
      </c>
      <c r="N1123" s="21" t="e">
        <f>VLOOKUP(M1123,[1]!tbl_empleados[#Data],4,0)&amp;" "&amp;VLOOKUP(M1123,[1]!tbl_empleados[#Data],5,0)</f>
        <v>#REF!</v>
      </c>
      <c r="O1123">
        <f t="shared" si="116"/>
        <v>2024</v>
      </c>
      <c r="P1123" t="str">
        <f t="shared" si="117"/>
        <v>mayo</v>
      </c>
    </row>
    <row r="1124" spans="1:16" x14ac:dyDescent="0.3">
      <c r="A1124" t="s">
        <v>463</v>
      </c>
      <c r="B1124" s="21">
        <v>3</v>
      </c>
      <c r="C1124" s="77">
        <v>45423</v>
      </c>
      <c r="D1124" s="78">
        <v>0.91180555555555554</v>
      </c>
      <c r="E1124" s="21">
        <v>38</v>
      </c>
      <c r="F1124">
        <v>1</v>
      </c>
      <c r="G1124" t="str">
        <f>VLOOKUP($E1124,[1]Productos!A:P,2,FALSE)</f>
        <v>COSTEÑITA</v>
      </c>
      <c r="H1124" s="21" t="str">
        <f>VLOOKUP($E1124,[1]Productos!A:P,3,FALSE)</f>
        <v>BEBIDAS</v>
      </c>
      <c r="I1124" s="21" t="str">
        <f>VLOOKUP($E1124,[1]Productos!A:P,4,FALSE)</f>
        <v>CERVEZAS</v>
      </c>
      <c r="K1124" s="1">
        <v>3000</v>
      </c>
      <c r="L1124" s="1">
        <v>3000</v>
      </c>
      <c r="M1124" s="21">
        <v>5</v>
      </c>
      <c r="N1124" s="21" t="e">
        <f>VLOOKUP(M1124,[1]!tbl_empleados[#Data],4,0)&amp;" "&amp;VLOOKUP(M1124,[1]!tbl_empleados[#Data],5,0)</f>
        <v>#REF!</v>
      </c>
      <c r="O1124">
        <f t="shared" si="116"/>
        <v>2024</v>
      </c>
      <c r="P1124" t="str">
        <f t="shared" si="117"/>
        <v>mayo</v>
      </c>
    </row>
    <row r="1125" spans="1:16" x14ac:dyDescent="0.3">
      <c r="A1125" t="s">
        <v>463</v>
      </c>
      <c r="B1125" s="21">
        <v>3</v>
      </c>
      <c r="C1125" s="77">
        <v>45423</v>
      </c>
      <c r="D1125" s="78">
        <v>0.91249999999999998</v>
      </c>
      <c r="E1125" s="21">
        <v>29</v>
      </c>
      <c r="F1125">
        <v>1</v>
      </c>
      <c r="G1125" t="str">
        <f>VLOOKUP($E1125,[1]Productos!A:P,2,FALSE)</f>
        <v>AGUA</v>
      </c>
      <c r="H1125" s="21" t="str">
        <f>VLOOKUP($E1125,[1]Productos!A:P,3,FALSE)</f>
        <v>BEBIDAS</v>
      </c>
      <c r="I1125" s="21" t="str">
        <f>VLOOKUP($E1125,[1]Productos!A:P,4,FALSE)</f>
        <v>OTROS</v>
      </c>
      <c r="K1125" s="1">
        <v>2000</v>
      </c>
      <c r="L1125" s="1">
        <v>2000</v>
      </c>
      <c r="M1125" s="21">
        <v>5</v>
      </c>
      <c r="N1125" s="21" t="e">
        <f>VLOOKUP(M1125,[1]!tbl_empleados[#Data],4,0)&amp;" "&amp;VLOOKUP(M1125,[1]!tbl_empleados[#Data],5,0)</f>
        <v>#REF!</v>
      </c>
      <c r="O1125">
        <f t="shared" si="116"/>
        <v>2024</v>
      </c>
      <c r="P1125" t="str">
        <f t="shared" si="117"/>
        <v>mayo</v>
      </c>
    </row>
    <row r="1126" spans="1:16" x14ac:dyDescent="0.3">
      <c r="A1126" t="s">
        <v>463</v>
      </c>
      <c r="B1126" s="21">
        <v>3</v>
      </c>
      <c r="C1126" s="77">
        <v>45423</v>
      </c>
      <c r="D1126" s="78">
        <v>0.91319444444444453</v>
      </c>
      <c r="E1126" s="21">
        <v>38</v>
      </c>
      <c r="F1126">
        <v>1</v>
      </c>
      <c r="G1126" t="str">
        <f>VLOOKUP($E1126,[1]Productos!A:P,2,FALSE)</f>
        <v>COSTEÑITA</v>
      </c>
      <c r="H1126" s="21" t="str">
        <f>VLOOKUP($E1126,[1]Productos!A:P,3,FALSE)</f>
        <v>BEBIDAS</v>
      </c>
      <c r="I1126" s="21" t="str">
        <f>VLOOKUP($E1126,[1]Productos!A:P,4,FALSE)</f>
        <v>CERVEZAS</v>
      </c>
      <c r="K1126" s="1">
        <v>3000</v>
      </c>
      <c r="L1126" s="1">
        <v>3000</v>
      </c>
      <c r="M1126" s="21">
        <v>5</v>
      </c>
      <c r="N1126" s="21" t="e">
        <f>VLOOKUP(M1126,[1]!tbl_empleados[#Data],4,0)&amp;" "&amp;VLOOKUP(M1126,[1]!tbl_empleados[#Data],5,0)</f>
        <v>#REF!</v>
      </c>
      <c r="O1126">
        <f t="shared" si="116"/>
        <v>2024</v>
      </c>
      <c r="P1126" t="str">
        <f t="shared" si="117"/>
        <v>mayo</v>
      </c>
    </row>
    <row r="1127" spans="1:16" x14ac:dyDescent="0.3">
      <c r="A1127" t="s">
        <v>463</v>
      </c>
      <c r="B1127" s="21">
        <v>3</v>
      </c>
      <c r="C1127" s="77">
        <v>45423</v>
      </c>
      <c r="D1127" s="78">
        <v>0.92847222222222225</v>
      </c>
      <c r="E1127" s="21">
        <v>38</v>
      </c>
      <c r="F1127">
        <v>2</v>
      </c>
      <c r="G1127" t="str">
        <f>VLOOKUP($E1127,[1]Productos!A:P,2,FALSE)</f>
        <v>COSTEÑITA</v>
      </c>
      <c r="H1127" s="21" t="str">
        <f>VLOOKUP($E1127,[1]Productos!A:P,3,FALSE)</f>
        <v>BEBIDAS</v>
      </c>
      <c r="I1127" s="21" t="str">
        <f>VLOOKUP($E1127,[1]Productos!A:P,4,FALSE)</f>
        <v>CERVEZAS</v>
      </c>
      <c r="K1127" s="1">
        <v>3000</v>
      </c>
      <c r="L1127" s="1">
        <v>6000</v>
      </c>
      <c r="M1127" s="21">
        <v>5</v>
      </c>
      <c r="N1127" s="21" t="e">
        <f>VLOOKUP(M1127,[1]!tbl_empleados[#Data],4,0)&amp;" "&amp;VLOOKUP(M1127,[1]!tbl_empleados[#Data],5,0)</f>
        <v>#REF!</v>
      </c>
      <c r="O1127">
        <f t="shared" si="116"/>
        <v>2024</v>
      </c>
      <c r="P1127" t="str">
        <f t="shared" si="117"/>
        <v>mayo</v>
      </c>
    </row>
    <row r="1128" spans="1:16" x14ac:dyDescent="0.3">
      <c r="A1128" t="s">
        <v>464</v>
      </c>
      <c r="B1128" s="21">
        <v>9</v>
      </c>
      <c r="C1128" s="77">
        <v>45423</v>
      </c>
      <c r="D1128" s="78">
        <v>0.82013888888888886</v>
      </c>
      <c r="E1128" s="21">
        <v>39</v>
      </c>
      <c r="F1128">
        <v>2</v>
      </c>
      <c r="G1128" t="str">
        <f>VLOOKUP($E1128,[1]Productos!A:P,2,FALSE)</f>
        <v>CORONITA</v>
      </c>
      <c r="H1128" s="21" t="str">
        <f>VLOOKUP($E1128,[1]Productos!A:P,3,FALSE)</f>
        <v>BEBIDAS</v>
      </c>
      <c r="I1128" s="21" t="str">
        <f>VLOOKUP($E1128,[1]Productos!A:P,4,FALSE)</f>
        <v>CERVEZAS</v>
      </c>
      <c r="K1128" s="1">
        <v>4000</v>
      </c>
      <c r="L1128" s="1">
        <v>8000</v>
      </c>
      <c r="M1128" s="21">
        <v>5</v>
      </c>
      <c r="N1128" s="21" t="e">
        <f>VLOOKUP(M1128,[1]!tbl_empleados[#Data],4,0)&amp;" "&amp;VLOOKUP(M1128,[1]!tbl_empleados[#Data],5,0)</f>
        <v>#REF!</v>
      </c>
      <c r="O1128">
        <f t="shared" si="116"/>
        <v>2024</v>
      </c>
      <c r="P1128" t="str">
        <f t="shared" si="117"/>
        <v>mayo</v>
      </c>
    </row>
    <row r="1129" spans="1:16" x14ac:dyDescent="0.3">
      <c r="A1129" t="s">
        <v>464</v>
      </c>
      <c r="B1129" s="21">
        <v>9</v>
      </c>
      <c r="C1129" s="77">
        <v>45423</v>
      </c>
      <c r="D1129" s="78">
        <v>0.82013888888888886</v>
      </c>
      <c r="E1129" s="21">
        <v>42</v>
      </c>
      <c r="F1129">
        <v>2</v>
      </c>
      <c r="G1129" t="str">
        <f>VLOOKUP($E1129,[1]Productos!A:P,2,FALSE)</f>
        <v>CLUB COLOMBIA</v>
      </c>
      <c r="H1129" s="21" t="str">
        <f>VLOOKUP($E1129,[1]Productos!A:P,3,FALSE)</f>
        <v>BEBIDAS</v>
      </c>
      <c r="I1129" s="21" t="str">
        <f>VLOOKUP($E1129,[1]Productos!A:P,4,FALSE)</f>
        <v>CERVEZAS</v>
      </c>
      <c r="K1129" s="1">
        <v>5000</v>
      </c>
      <c r="L1129" s="1">
        <v>10000</v>
      </c>
      <c r="M1129" s="21">
        <v>5</v>
      </c>
      <c r="N1129" s="21" t="e">
        <f>VLOOKUP(M1129,[1]!tbl_empleados[#Data],4,0)&amp;" "&amp;VLOOKUP(M1129,[1]!tbl_empleados[#Data],5,0)</f>
        <v>#REF!</v>
      </c>
      <c r="O1129">
        <f t="shared" si="116"/>
        <v>2024</v>
      </c>
      <c r="P1129" t="str">
        <f t="shared" si="117"/>
        <v>mayo</v>
      </c>
    </row>
    <row r="1130" spans="1:16" x14ac:dyDescent="0.3">
      <c r="A1130" t="s">
        <v>465</v>
      </c>
      <c r="B1130" s="21">
        <v>1</v>
      </c>
      <c r="C1130" s="77">
        <v>45423</v>
      </c>
      <c r="D1130" s="78">
        <v>0.9243055555555556</v>
      </c>
      <c r="E1130" s="21">
        <v>38</v>
      </c>
      <c r="F1130">
        <v>1</v>
      </c>
      <c r="G1130" t="str">
        <f>VLOOKUP($E1130,[1]Productos!A:P,2,FALSE)</f>
        <v>COSTEÑITA</v>
      </c>
      <c r="H1130" s="21" t="str">
        <f>VLOOKUP($E1130,[1]Productos!A:P,3,FALSE)</f>
        <v>BEBIDAS</v>
      </c>
      <c r="I1130" s="21" t="str">
        <f>VLOOKUP($E1130,[1]Productos!A:P,4,FALSE)</f>
        <v>CERVEZAS</v>
      </c>
      <c r="K1130" s="1">
        <v>3000</v>
      </c>
      <c r="L1130" s="1">
        <v>3000</v>
      </c>
      <c r="M1130" s="21">
        <v>5</v>
      </c>
      <c r="N1130" s="21" t="e">
        <f>VLOOKUP(M1130,[1]!tbl_empleados[#Data],4,0)&amp;" "&amp;VLOOKUP(M1130,[1]!tbl_empleados[#Data],5,0)</f>
        <v>#REF!</v>
      </c>
      <c r="O1130">
        <f t="shared" si="116"/>
        <v>2024</v>
      </c>
      <c r="P1130" t="str">
        <f t="shared" si="117"/>
        <v>mayo</v>
      </c>
    </row>
    <row r="1131" spans="1:16" x14ac:dyDescent="0.3">
      <c r="A1131" t="s">
        <v>465</v>
      </c>
      <c r="B1131" s="21">
        <v>1</v>
      </c>
      <c r="C1131" s="77">
        <v>45423</v>
      </c>
      <c r="D1131" s="78">
        <v>0.9243055555555556</v>
      </c>
      <c r="E1131" s="21">
        <v>15</v>
      </c>
      <c r="F1131">
        <v>1</v>
      </c>
      <c r="G1131" t="str">
        <f>VLOOKUP($E1131,[1]Productos!A:P,2,FALSE)</f>
        <v>MARACUYÁ</v>
      </c>
      <c r="H1131" s="21" t="str">
        <f>VLOOKUP($E1131,[1]Productos!A:P,3,FALSE)</f>
        <v>BEBIDAS</v>
      </c>
      <c r="I1131" s="21" t="str">
        <f>VLOOKUP($E1131,[1]Productos!A:P,4,FALSE)</f>
        <v>SODAS SABORIZADAS</v>
      </c>
      <c r="K1131" s="1">
        <v>12000</v>
      </c>
      <c r="L1131" s="1">
        <v>12000</v>
      </c>
      <c r="M1131" s="21">
        <v>5</v>
      </c>
      <c r="N1131" s="21" t="e">
        <f>VLOOKUP(M1131,[1]!tbl_empleados[#Data],4,0)&amp;" "&amp;VLOOKUP(M1131,[1]!tbl_empleados[#Data],5,0)</f>
        <v>#REF!</v>
      </c>
      <c r="O1131">
        <f t="shared" si="116"/>
        <v>2024</v>
      </c>
      <c r="P1131" t="str">
        <f t="shared" si="117"/>
        <v>mayo</v>
      </c>
    </row>
    <row r="1132" spans="1:16" x14ac:dyDescent="0.3">
      <c r="A1132" t="s">
        <v>465</v>
      </c>
      <c r="B1132" s="21">
        <v>1</v>
      </c>
      <c r="C1132" s="77">
        <v>45423</v>
      </c>
      <c r="D1132" s="78">
        <v>0.9277777777777777</v>
      </c>
      <c r="E1132" s="21">
        <v>38</v>
      </c>
      <c r="F1132">
        <v>1</v>
      </c>
      <c r="G1132" t="str">
        <f>VLOOKUP($E1132,[1]Productos!A:P,2,FALSE)</f>
        <v>COSTEÑITA</v>
      </c>
      <c r="H1132" s="21" t="str">
        <f>VLOOKUP($E1132,[1]Productos!A:P,3,FALSE)</f>
        <v>BEBIDAS</v>
      </c>
      <c r="I1132" s="21" t="str">
        <f>VLOOKUP($E1132,[1]Productos!A:P,4,FALSE)</f>
        <v>CERVEZAS</v>
      </c>
      <c r="K1132" s="1">
        <v>3000</v>
      </c>
      <c r="L1132" s="1">
        <v>3000</v>
      </c>
      <c r="M1132" s="21">
        <v>5</v>
      </c>
      <c r="N1132" s="21" t="e">
        <f>VLOOKUP(M1132,[1]!tbl_empleados[#Data],4,0)&amp;" "&amp;VLOOKUP(M1132,[1]!tbl_empleados[#Data],5,0)</f>
        <v>#REF!</v>
      </c>
      <c r="O1132">
        <f t="shared" si="116"/>
        <v>2024</v>
      </c>
      <c r="P1132" t="str">
        <f t="shared" si="117"/>
        <v>mayo</v>
      </c>
    </row>
    <row r="1133" spans="1:16" x14ac:dyDescent="0.3">
      <c r="A1133" t="s">
        <v>465</v>
      </c>
      <c r="B1133" s="21">
        <v>1</v>
      </c>
      <c r="C1133" s="77">
        <v>45423</v>
      </c>
      <c r="D1133" s="78">
        <v>0.93958333333333333</v>
      </c>
      <c r="E1133" s="21">
        <v>38</v>
      </c>
      <c r="F1133">
        <v>1</v>
      </c>
      <c r="G1133" t="str">
        <f>VLOOKUP($E1133,[1]Productos!A:P,2,FALSE)</f>
        <v>COSTEÑITA</v>
      </c>
      <c r="H1133" s="21" t="str">
        <f>VLOOKUP($E1133,[1]Productos!A:P,3,FALSE)</f>
        <v>BEBIDAS</v>
      </c>
      <c r="I1133" s="21" t="str">
        <f>VLOOKUP($E1133,[1]Productos!A:P,4,FALSE)</f>
        <v>CERVEZAS</v>
      </c>
      <c r="K1133" s="1">
        <v>3000</v>
      </c>
      <c r="L1133" s="1">
        <v>3000</v>
      </c>
      <c r="M1133" s="21">
        <v>5</v>
      </c>
      <c r="N1133" s="21" t="e">
        <f>VLOOKUP(M1133,[1]!tbl_empleados[#Data],4,0)&amp;" "&amp;VLOOKUP(M1133,[1]!tbl_empleados[#Data],5,0)</f>
        <v>#REF!</v>
      </c>
      <c r="O1133">
        <f t="shared" si="116"/>
        <v>2024</v>
      </c>
      <c r="P1133" t="str">
        <f t="shared" si="117"/>
        <v>mayo</v>
      </c>
    </row>
    <row r="1134" spans="1:16" x14ac:dyDescent="0.3">
      <c r="A1134" t="s">
        <v>465</v>
      </c>
      <c r="B1134" s="21">
        <v>1</v>
      </c>
      <c r="C1134" s="77">
        <v>45423</v>
      </c>
      <c r="D1134" s="78">
        <v>0.95208333333333339</v>
      </c>
      <c r="E1134" s="21">
        <v>38</v>
      </c>
      <c r="F1134">
        <v>1</v>
      </c>
      <c r="G1134" t="str">
        <f>VLOOKUP($E1134,[1]Productos!A:P,2,FALSE)</f>
        <v>COSTEÑITA</v>
      </c>
      <c r="H1134" s="21" t="str">
        <f>VLOOKUP($E1134,[1]Productos!A:P,3,FALSE)</f>
        <v>BEBIDAS</v>
      </c>
      <c r="I1134" s="21" t="str">
        <f>VLOOKUP($E1134,[1]Productos!A:P,4,FALSE)</f>
        <v>CERVEZAS</v>
      </c>
      <c r="K1134" s="1">
        <v>3000</v>
      </c>
      <c r="L1134" s="1">
        <v>3000</v>
      </c>
      <c r="M1134" s="21">
        <v>5</v>
      </c>
      <c r="N1134" s="21" t="e">
        <f>VLOOKUP(M1134,[1]!tbl_empleados[#Data],4,0)&amp;" "&amp;VLOOKUP(M1134,[1]!tbl_empleados[#Data],5,0)</f>
        <v>#REF!</v>
      </c>
      <c r="O1134">
        <f t="shared" si="116"/>
        <v>2024</v>
      </c>
      <c r="P1134" t="str">
        <f t="shared" si="117"/>
        <v>mayo</v>
      </c>
    </row>
    <row r="1135" spans="1:16" x14ac:dyDescent="0.3">
      <c r="A1135" t="s">
        <v>465</v>
      </c>
      <c r="B1135" s="21">
        <v>1</v>
      </c>
      <c r="C1135" s="77">
        <v>45423</v>
      </c>
      <c r="D1135" s="78">
        <v>0.95208333333333339</v>
      </c>
      <c r="E1135" s="21">
        <v>21</v>
      </c>
      <c r="F1135">
        <v>2</v>
      </c>
      <c r="G1135" t="str">
        <f>VLOOKUP($E1135,[1]Productos!A:P,2,FALSE)</f>
        <v>NATURAL</v>
      </c>
      <c r="H1135" s="21" t="str">
        <f>VLOOKUP($E1135,[1]Productos!A:P,3,FALSE)</f>
        <v>BEBIDAS</v>
      </c>
      <c r="I1135" s="21" t="str">
        <f>VLOOKUP($E1135,[1]Productos!A:P,4,FALSE)</f>
        <v>LIMONADAS</v>
      </c>
      <c r="K1135" s="1">
        <v>6000</v>
      </c>
      <c r="L1135" s="1">
        <v>12000</v>
      </c>
      <c r="M1135" s="21">
        <v>5</v>
      </c>
      <c r="N1135" s="21" t="e">
        <f>VLOOKUP(M1135,[1]!tbl_empleados[#Data],4,0)&amp;" "&amp;VLOOKUP(M1135,[1]!tbl_empleados[#Data],5,0)</f>
        <v>#REF!</v>
      </c>
      <c r="O1135">
        <f t="shared" si="116"/>
        <v>2024</v>
      </c>
      <c r="P1135" t="str">
        <f t="shared" si="117"/>
        <v>mayo</v>
      </c>
    </row>
    <row r="1136" spans="1:16" x14ac:dyDescent="0.3">
      <c r="A1136" t="s">
        <v>465</v>
      </c>
      <c r="B1136" s="21">
        <v>1</v>
      </c>
      <c r="C1136" s="77">
        <v>45423</v>
      </c>
      <c r="D1136" s="78">
        <v>0.95416666666666661</v>
      </c>
      <c r="E1136" s="21">
        <v>38</v>
      </c>
      <c r="F1136">
        <v>1</v>
      </c>
      <c r="G1136" t="str">
        <f>VLOOKUP($E1136,[1]Productos!A:P,2,FALSE)</f>
        <v>COSTEÑITA</v>
      </c>
      <c r="H1136" s="21" t="str">
        <f>VLOOKUP($E1136,[1]Productos!A:P,3,FALSE)</f>
        <v>BEBIDAS</v>
      </c>
      <c r="I1136" s="21" t="str">
        <f>VLOOKUP($E1136,[1]Productos!A:P,4,FALSE)</f>
        <v>CERVEZAS</v>
      </c>
      <c r="K1136" s="1">
        <v>3000</v>
      </c>
      <c r="L1136" s="1">
        <v>3000</v>
      </c>
      <c r="M1136" s="21">
        <v>5</v>
      </c>
      <c r="N1136" s="21" t="e">
        <f>VLOOKUP(M1136,[1]!tbl_empleados[#Data],4,0)&amp;" "&amp;VLOOKUP(M1136,[1]!tbl_empleados[#Data],5,0)</f>
        <v>#REF!</v>
      </c>
      <c r="O1136">
        <f t="shared" si="116"/>
        <v>2024</v>
      </c>
      <c r="P1136" t="str">
        <f t="shared" si="117"/>
        <v>mayo</v>
      </c>
    </row>
    <row r="1137" spans="1:16" x14ac:dyDescent="0.3">
      <c r="A1137" t="s">
        <v>465</v>
      </c>
      <c r="B1137" s="21">
        <v>1</v>
      </c>
      <c r="C1137" s="77">
        <v>45423</v>
      </c>
      <c r="D1137" s="78">
        <v>0.96458333333333324</v>
      </c>
      <c r="E1137" s="21">
        <v>38</v>
      </c>
      <c r="F1137">
        <v>1</v>
      </c>
      <c r="G1137" t="str">
        <f>VLOOKUP($E1137,[1]Productos!A:P,2,FALSE)</f>
        <v>COSTEÑITA</v>
      </c>
      <c r="H1137" s="21" t="str">
        <f>VLOOKUP($E1137,[1]Productos!A:P,3,FALSE)</f>
        <v>BEBIDAS</v>
      </c>
      <c r="I1137" s="21" t="str">
        <f>VLOOKUP($E1137,[1]Productos!A:P,4,FALSE)</f>
        <v>CERVEZAS</v>
      </c>
      <c r="K1137" s="1">
        <v>3000</v>
      </c>
      <c r="L1137" s="1">
        <v>3000</v>
      </c>
      <c r="M1137" s="21">
        <v>5</v>
      </c>
      <c r="N1137" s="21" t="e">
        <f>VLOOKUP(M1137,[1]!tbl_empleados[#Data],4,0)&amp;" "&amp;VLOOKUP(M1137,[1]!tbl_empleados[#Data],5,0)</f>
        <v>#REF!</v>
      </c>
      <c r="O1137">
        <f t="shared" si="116"/>
        <v>2024</v>
      </c>
      <c r="P1137" t="str">
        <f t="shared" si="117"/>
        <v>mayo</v>
      </c>
    </row>
    <row r="1138" spans="1:16" x14ac:dyDescent="0.3">
      <c r="A1138" t="s">
        <v>465</v>
      </c>
      <c r="B1138" s="21">
        <v>1</v>
      </c>
      <c r="C1138" s="77">
        <v>45423</v>
      </c>
      <c r="D1138" s="78">
        <v>0.97013888888888899</v>
      </c>
      <c r="E1138" s="21">
        <v>38</v>
      </c>
      <c r="F1138">
        <v>1</v>
      </c>
      <c r="G1138" t="str">
        <f>VLOOKUP($E1138,[1]Productos!A:P,2,FALSE)</f>
        <v>COSTEÑITA</v>
      </c>
      <c r="H1138" s="21" t="str">
        <f>VLOOKUP($E1138,[1]Productos!A:P,3,FALSE)</f>
        <v>BEBIDAS</v>
      </c>
      <c r="I1138" s="21" t="str">
        <f>VLOOKUP($E1138,[1]Productos!A:P,4,FALSE)</f>
        <v>CERVEZAS</v>
      </c>
      <c r="K1138" s="1">
        <v>3000</v>
      </c>
      <c r="L1138" s="1">
        <v>3000</v>
      </c>
      <c r="M1138" s="21">
        <v>5</v>
      </c>
      <c r="N1138" s="21" t="e">
        <f>VLOOKUP(M1138,[1]!tbl_empleados[#Data],4,0)&amp;" "&amp;VLOOKUP(M1138,[1]!tbl_empleados[#Data],5,0)</f>
        <v>#REF!</v>
      </c>
      <c r="O1138">
        <f t="shared" si="116"/>
        <v>2024</v>
      </c>
      <c r="P1138" t="str">
        <f t="shared" si="117"/>
        <v>mayo</v>
      </c>
    </row>
    <row r="1139" spans="1:16" x14ac:dyDescent="0.3">
      <c r="A1139" t="s">
        <v>466</v>
      </c>
      <c r="B1139" s="21">
        <v>7</v>
      </c>
      <c r="C1139" s="77">
        <v>45423</v>
      </c>
      <c r="D1139" s="78">
        <v>0.94097222222222221</v>
      </c>
      <c r="E1139" s="21">
        <v>39</v>
      </c>
      <c r="F1139">
        <v>1</v>
      </c>
      <c r="G1139" t="str">
        <f>VLOOKUP($E1139,[1]Productos!A:P,2,FALSE)</f>
        <v>CORONITA</v>
      </c>
      <c r="H1139" s="21" t="str">
        <f>VLOOKUP($E1139,[1]Productos!A:P,3,FALSE)</f>
        <v>BEBIDAS</v>
      </c>
      <c r="I1139" s="21" t="str">
        <f>VLOOKUP($E1139,[1]Productos!A:P,4,FALSE)</f>
        <v>CERVEZAS</v>
      </c>
      <c r="K1139" s="1">
        <v>4000</v>
      </c>
      <c r="L1139" s="1">
        <v>4000</v>
      </c>
      <c r="M1139" s="21">
        <v>5</v>
      </c>
      <c r="N1139" s="21" t="e">
        <f>VLOOKUP(M1139,[1]!tbl_empleados[#Data],4,0)&amp;" "&amp;VLOOKUP(M1139,[1]!tbl_empleados[#Data],5,0)</f>
        <v>#REF!</v>
      </c>
      <c r="O1139">
        <f t="shared" si="116"/>
        <v>2024</v>
      </c>
      <c r="P1139" t="str">
        <f t="shared" si="117"/>
        <v>mayo</v>
      </c>
    </row>
    <row r="1140" spans="1:16" x14ac:dyDescent="0.3">
      <c r="A1140" t="s">
        <v>466</v>
      </c>
      <c r="B1140" s="21">
        <v>7</v>
      </c>
      <c r="C1140" s="77">
        <v>45423</v>
      </c>
      <c r="D1140" s="78">
        <v>0.94097222222222221</v>
      </c>
      <c r="E1140" s="21">
        <v>5</v>
      </c>
      <c r="F1140">
        <v>1</v>
      </c>
      <c r="G1140" t="str">
        <f>VLOOKUP($E1140,[1]Productos!A:P,2,FALSE)</f>
        <v>MOJITO</v>
      </c>
      <c r="H1140" s="21" t="str">
        <f>VLOOKUP($E1140,[1]Productos!A:P,3,FALSE)</f>
        <v>BEBIDAS</v>
      </c>
      <c r="I1140" s="21" t="str">
        <f>VLOOKUP($E1140,[1]Productos!A:P,4,FALSE)</f>
        <v>CÓCTELES</v>
      </c>
      <c r="K1140" s="1">
        <v>15000</v>
      </c>
      <c r="L1140" s="1">
        <v>15000</v>
      </c>
      <c r="M1140" s="21">
        <v>5</v>
      </c>
      <c r="N1140" s="21" t="e">
        <f>VLOOKUP(M1140,[1]!tbl_empleados[#Data],4,0)&amp;" "&amp;VLOOKUP(M1140,[1]!tbl_empleados[#Data],5,0)</f>
        <v>#REF!</v>
      </c>
      <c r="O1140">
        <f t="shared" si="116"/>
        <v>2024</v>
      </c>
      <c r="P1140" t="str">
        <f t="shared" si="117"/>
        <v>mayo</v>
      </c>
    </row>
    <row r="1141" spans="1:16" x14ac:dyDescent="0.3">
      <c r="A1141" t="s">
        <v>466</v>
      </c>
      <c r="B1141" s="21">
        <v>7</v>
      </c>
      <c r="C1141" s="77">
        <v>45423</v>
      </c>
      <c r="D1141" s="78">
        <v>0.96250000000000002</v>
      </c>
      <c r="E1141" s="21">
        <v>39</v>
      </c>
      <c r="F1141">
        <v>1</v>
      </c>
      <c r="G1141" t="str">
        <f>VLOOKUP($E1141,[1]Productos!A:P,2,FALSE)</f>
        <v>CORONITA</v>
      </c>
      <c r="H1141" s="21" t="str">
        <f>VLOOKUP($E1141,[1]Productos!A:P,3,FALSE)</f>
        <v>BEBIDAS</v>
      </c>
      <c r="I1141" s="21" t="str">
        <f>VLOOKUP($E1141,[1]Productos!A:P,4,FALSE)</f>
        <v>CERVEZAS</v>
      </c>
      <c r="K1141" s="1">
        <v>4000</v>
      </c>
      <c r="L1141" s="1">
        <v>4000</v>
      </c>
      <c r="M1141" s="21">
        <v>5</v>
      </c>
      <c r="N1141" s="21" t="e">
        <f>VLOOKUP(M1141,[1]!tbl_empleados[#Data],4,0)&amp;" "&amp;VLOOKUP(M1141,[1]!tbl_empleados[#Data],5,0)</f>
        <v>#REF!</v>
      </c>
      <c r="O1141">
        <f t="shared" si="116"/>
        <v>2024</v>
      </c>
      <c r="P1141" t="str">
        <f t="shared" si="117"/>
        <v>mayo</v>
      </c>
    </row>
    <row r="1142" spans="1:16" x14ac:dyDescent="0.3">
      <c r="A1142" t="s">
        <v>467</v>
      </c>
      <c r="B1142" s="21">
        <v>5</v>
      </c>
      <c r="C1142" s="77">
        <v>45423</v>
      </c>
      <c r="D1142" s="78">
        <v>0.87916666666666676</v>
      </c>
      <c r="E1142" s="21">
        <v>42</v>
      </c>
      <c r="F1142">
        <v>1</v>
      </c>
      <c r="G1142" t="str">
        <f>VLOOKUP($E1142,[1]Productos!A:P,2,FALSE)</f>
        <v>CLUB COLOMBIA</v>
      </c>
      <c r="H1142" s="21" t="str">
        <f>VLOOKUP($E1142,[1]Productos!A:P,3,FALSE)</f>
        <v>BEBIDAS</v>
      </c>
      <c r="I1142" s="21" t="str">
        <f>VLOOKUP($E1142,[1]Productos!A:P,4,FALSE)</f>
        <v>CERVEZAS</v>
      </c>
      <c r="K1142" s="1">
        <v>5000</v>
      </c>
      <c r="L1142" s="1">
        <v>5000</v>
      </c>
      <c r="M1142" s="21">
        <v>5</v>
      </c>
      <c r="N1142" s="21" t="e">
        <f>VLOOKUP(M1142,[1]!tbl_empleados[#Data],4,0)&amp;" "&amp;VLOOKUP(M1142,[1]!tbl_empleados[#Data],5,0)</f>
        <v>#REF!</v>
      </c>
      <c r="O1142">
        <f t="shared" si="116"/>
        <v>2024</v>
      </c>
      <c r="P1142" t="str">
        <f t="shared" si="117"/>
        <v>mayo</v>
      </c>
    </row>
    <row r="1143" spans="1:16" x14ac:dyDescent="0.3">
      <c r="A1143" t="s">
        <v>467</v>
      </c>
      <c r="B1143" s="21">
        <v>5</v>
      </c>
      <c r="C1143" s="77">
        <v>45423</v>
      </c>
      <c r="D1143" s="78">
        <v>0.87916666666666676</v>
      </c>
      <c r="E1143" s="21">
        <v>38</v>
      </c>
      <c r="F1143">
        <v>1</v>
      </c>
      <c r="G1143" t="str">
        <f>VLOOKUP($E1143,[1]Productos!A:P,2,FALSE)</f>
        <v>COSTEÑITA</v>
      </c>
      <c r="H1143" s="21" t="str">
        <f>VLOOKUP($E1143,[1]Productos!A:P,3,FALSE)</f>
        <v>BEBIDAS</v>
      </c>
      <c r="I1143" s="21" t="str">
        <f>VLOOKUP($E1143,[1]Productos!A:P,4,FALSE)</f>
        <v>CERVEZAS</v>
      </c>
      <c r="K1143" s="1">
        <v>3000</v>
      </c>
      <c r="L1143" s="1">
        <v>3000</v>
      </c>
      <c r="M1143" s="21">
        <v>5</v>
      </c>
      <c r="N1143" s="21" t="e">
        <f>VLOOKUP(M1143,[1]!tbl_empleados[#Data],4,0)&amp;" "&amp;VLOOKUP(M1143,[1]!tbl_empleados[#Data],5,0)</f>
        <v>#REF!</v>
      </c>
      <c r="O1143">
        <f t="shared" si="116"/>
        <v>2024</v>
      </c>
      <c r="P1143" t="str">
        <f t="shared" si="117"/>
        <v>mayo</v>
      </c>
    </row>
    <row r="1144" spans="1:16" x14ac:dyDescent="0.3">
      <c r="A1144" t="s">
        <v>467</v>
      </c>
      <c r="B1144" s="21">
        <v>5</v>
      </c>
      <c r="C1144" s="77">
        <v>45423</v>
      </c>
      <c r="D1144" s="78">
        <v>0.87916666666666676</v>
      </c>
      <c r="E1144" s="21">
        <v>44</v>
      </c>
      <c r="F1144">
        <v>4</v>
      </c>
      <c r="G1144" t="str">
        <f>VLOOKUP($E1144,[1]Productos!A:P,2,FALSE)</f>
        <v>HEINEKEN</v>
      </c>
      <c r="H1144" s="21" t="str">
        <f>VLOOKUP($E1144,[1]Productos!A:P,3,FALSE)</f>
        <v>BEBIDAS</v>
      </c>
      <c r="I1144" s="21" t="str">
        <f>VLOOKUP($E1144,[1]Productos!A:P,4,FALSE)</f>
        <v>CERVEZAS</v>
      </c>
      <c r="K1144" s="1">
        <v>4000</v>
      </c>
      <c r="L1144" s="1">
        <v>16000</v>
      </c>
      <c r="M1144" s="21">
        <v>5</v>
      </c>
      <c r="N1144" s="21" t="e">
        <f>VLOOKUP(M1144,[1]!tbl_empleados[#Data],4,0)&amp;" "&amp;VLOOKUP(M1144,[1]!tbl_empleados[#Data],5,0)</f>
        <v>#REF!</v>
      </c>
      <c r="O1144">
        <f t="shared" si="116"/>
        <v>2024</v>
      </c>
      <c r="P1144" t="str">
        <f t="shared" si="117"/>
        <v>mayo</v>
      </c>
    </row>
    <row r="1145" spans="1:16" x14ac:dyDescent="0.3">
      <c r="A1145" t="s">
        <v>467</v>
      </c>
      <c r="B1145" s="21">
        <v>5</v>
      </c>
      <c r="C1145" s="77">
        <v>45423</v>
      </c>
      <c r="D1145" s="78">
        <v>0.87916666666666676</v>
      </c>
      <c r="E1145" s="21">
        <v>47</v>
      </c>
      <c r="F1145">
        <v>4</v>
      </c>
      <c r="G1145" t="str">
        <f>VLOOKUP($E1145,[1]Productos!A:P,2,FALSE)</f>
        <v>MICHELADA</v>
      </c>
      <c r="H1145" s="21" t="str">
        <f>VLOOKUP($E1145,[1]Productos!A:P,3,FALSE)</f>
        <v>BEBIDAS</v>
      </c>
      <c r="I1145" s="21" t="str">
        <f>VLOOKUP($E1145,[1]Productos!A:P,4,FALSE)</f>
        <v>CERVEZAS</v>
      </c>
      <c r="K1145" s="1">
        <v>2000</v>
      </c>
      <c r="L1145" s="1">
        <v>8000</v>
      </c>
      <c r="M1145" s="21">
        <v>5</v>
      </c>
      <c r="N1145" s="21" t="e">
        <f>VLOOKUP(M1145,[1]!tbl_empleados[#Data],4,0)&amp;" "&amp;VLOOKUP(M1145,[1]!tbl_empleados[#Data],5,0)</f>
        <v>#REF!</v>
      </c>
      <c r="O1145">
        <f t="shared" si="116"/>
        <v>2024</v>
      </c>
      <c r="P1145" t="str">
        <f t="shared" si="117"/>
        <v>mayo</v>
      </c>
    </row>
    <row r="1146" spans="1:16" x14ac:dyDescent="0.3">
      <c r="A1146" t="s">
        <v>467</v>
      </c>
      <c r="B1146" s="21">
        <v>5</v>
      </c>
      <c r="C1146" s="77">
        <v>45423</v>
      </c>
      <c r="D1146" s="78">
        <v>0.89583333333333337</v>
      </c>
      <c r="E1146" s="21">
        <v>46</v>
      </c>
      <c r="F1146">
        <v>1</v>
      </c>
      <c r="G1146" t="str">
        <f>VLOOKUP($E1146,[1]Productos!A:P,2,FALSE)</f>
        <v>BUDWEISER</v>
      </c>
      <c r="H1146" s="21" t="str">
        <f>VLOOKUP($E1146,[1]Productos!A:P,3,FALSE)</f>
        <v>BEBIDAS</v>
      </c>
      <c r="I1146" s="21" t="str">
        <f>VLOOKUP($E1146,[1]Productos!A:P,4,FALSE)</f>
        <v>CERVEZAS</v>
      </c>
      <c r="K1146" s="1">
        <v>3000</v>
      </c>
      <c r="L1146" s="1">
        <v>3000</v>
      </c>
      <c r="M1146" s="21">
        <v>5</v>
      </c>
      <c r="N1146" s="21" t="e">
        <f>VLOOKUP(M1146,[1]!tbl_empleados[#Data],4,0)&amp;" "&amp;VLOOKUP(M1146,[1]!tbl_empleados[#Data],5,0)</f>
        <v>#REF!</v>
      </c>
      <c r="O1146">
        <f t="shared" si="116"/>
        <v>2024</v>
      </c>
      <c r="P1146" t="str">
        <f t="shared" si="117"/>
        <v>mayo</v>
      </c>
    </row>
    <row r="1147" spans="1:16" x14ac:dyDescent="0.3">
      <c r="A1147" t="s">
        <v>467</v>
      </c>
      <c r="B1147" s="21">
        <v>5</v>
      </c>
      <c r="C1147" s="77">
        <v>45423</v>
      </c>
      <c r="D1147" s="78">
        <v>0.89583333333333337</v>
      </c>
      <c r="E1147" s="21">
        <v>42</v>
      </c>
      <c r="F1147">
        <v>1</v>
      </c>
      <c r="G1147" t="str">
        <f>VLOOKUP($E1147,[1]Productos!A:P,2,FALSE)</f>
        <v>CLUB COLOMBIA</v>
      </c>
      <c r="H1147" s="21" t="str">
        <f>VLOOKUP($E1147,[1]Productos!A:P,3,FALSE)</f>
        <v>BEBIDAS</v>
      </c>
      <c r="I1147" s="21" t="str">
        <f>VLOOKUP($E1147,[1]Productos!A:P,4,FALSE)</f>
        <v>CERVEZAS</v>
      </c>
      <c r="K1147" s="1">
        <v>5000</v>
      </c>
      <c r="L1147" s="1">
        <v>5000</v>
      </c>
      <c r="M1147" s="21">
        <v>5</v>
      </c>
      <c r="N1147" s="21" t="e">
        <f>VLOOKUP(M1147,[1]!tbl_empleados[#Data],4,0)&amp;" "&amp;VLOOKUP(M1147,[1]!tbl_empleados[#Data],5,0)</f>
        <v>#REF!</v>
      </c>
      <c r="O1147">
        <f t="shared" si="116"/>
        <v>2024</v>
      </c>
      <c r="P1147" t="str">
        <f t="shared" si="117"/>
        <v>mayo</v>
      </c>
    </row>
    <row r="1148" spans="1:16" x14ac:dyDescent="0.3">
      <c r="A1148" t="s">
        <v>467</v>
      </c>
      <c r="B1148" s="21">
        <v>5</v>
      </c>
      <c r="C1148" s="77">
        <v>45423</v>
      </c>
      <c r="D1148" s="78">
        <v>0.8965277777777777</v>
      </c>
      <c r="E1148" s="21">
        <v>44</v>
      </c>
      <c r="F1148">
        <v>3</v>
      </c>
      <c r="G1148" t="str">
        <f>VLOOKUP($E1148,[1]Productos!A:P,2,FALSE)</f>
        <v>HEINEKEN</v>
      </c>
      <c r="H1148" s="21" t="str">
        <f>VLOOKUP($E1148,[1]Productos!A:P,3,FALSE)</f>
        <v>BEBIDAS</v>
      </c>
      <c r="I1148" s="21" t="str">
        <f>VLOOKUP($E1148,[1]Productos!A:P,4,FALSE)</f>
        <v>CERVEZAS</v>
      </c>
      <c r="K1148" s="1">
        <v>4000</v>
      </c>
      <c r="L1148" s="1">
        <v>12000</v>
      </c>
      <c r="M1148" s="21">
        <v>5</v>
      </c>
      <c r="N1148" s="21" t="e">
        <f>VLOOKUP(M1148,[1]!tbl_empleados[#Data],4,0)&amp;" "&amp;VLOOKUP(M1148,[1]!tbl_empleados[#Data],5,0)</f>
        <v>#REF!</v>
      </c>
      <c r="O1148">
        <f t="shared" si="116"/>
        <v>2024</v>
      </c>
      <c r="P1148" t="str">
        <f t="shared" si="117"/>
        <v>mayo</v>
      </c>
    </row>
    <row r="1149" spans="1:16" x14ac:dyDescent="0.3">
      <c r="A1149" t="s">
        <v>467</v>
      </c>
      <c r="B1149" s="21">
        <v>5</v>
      </c>
      <c r="C1149" s="77">
        <v>45423</v>
      </c>
      <c r="D1149" s="78">
        <v>0.90902777777777777</v>
      </c>
      <c r="E1149" s="21">
        <v>46</v>
      </c>
      <c r="F1149">
        <v>1</v>
      </c>
      <c r="G1149" t="str">
        <f>VLOOKUP($E1149,[1]Productos!A:P,2,FALSE)</f>
        <v>BUDWEISER</v>
      </c>
      <c r="H1149" s="21" t="str">
        <f>VLOOKUP($E1149,[1]Productos!A:P,3,FALSE)</f>
        <v>BEBIDAS</v>
      </c>
      <c r="I1149" s="21" t="str">
        <f>VLOOKUP($E1149,[1]Productos!A:P,4,FALSE)</f>
        <v>CERVEZAS</v>
      </c>
      <c r="K1149" s="1">
        <v>3000</v>
      </c>
      <c r="L1149" s="1">
        <v>3000</v>
      </c>
      <c r="M1149" s="21">
        <v>5</v>
      </c>
      <c r="N1149" s="21" t="e">
        <f>VLOOKUP(M1149,[1]!tbl_empleados[#Data],4,0)&amp;" "&amp;VLOOKUP(M1149,[1]!tbl_empleados[#Data],5,0)</f>
        <v>#REF!</v>
      </c>
      <c r="O1149">
        <f t="shared" si="116"/>
        <v>2024</v>
      </c>
      <c r="P1149" t="str">
        <f t="shared" si="117"/>
        <v>mayo</v>
      </c>
    </row>
    <row r="1150" spans="1:16" x14ac:dyDescent="0.3">
      <c r="A1150" t="s">
        <v>467</v>
      </c>
      <c r="B1150" s="21">
        <v>5</v>
      </c>
      <c r="C1150" s="77">
        <v>45423</v>
      </c>
      <c r="D1150" s="78">
        <v>0.94027777777777777</v>
      </c>
      <c r="E1150" s="21">
        <v>42</v>
      </c>
      <c r="F1150">
        <v>1</v>
      </c>
      <c r="G1150" t="str">
        <f>VLOOKUP($E1150,[1]Productos!A:P,2,FALSE)</f>
        <v>CLUB COLOMBIA</v>
      </c>
      <c r="H1150" s="21" t="str">
        <f>VLOOKUP($E1150,[1]Productos!A:P,3,FALSE)</f>
        <v>BEBIDAS</v>
      </c>
      <c r="I1150" s="21" t="str">
        <f>VLOOKUP($E1150,[1]Productos!A:P,4,FALSE)</f>
        <v>CERVEZAS</v>
      </c>
      <c r="K1150" s="1">
        <v>5000</v>
      </c>
      <c r="L1150" s="1">
        <v>5000</v>
      </c>
      <c r="M1150" s="21">
        <v>5</v>
      </c>
      <c r="N1150" s="21" t="e">
        <f>VLOOKUP(M1150,[1]!tbl_empleados[#Data],4,0)&amp;" "&amp;VLOOKUP(M1150,[1]!tbl_empleados[#Data],5,0)</f>
        <v>#REF!</v>
      </c>
      <c r="O1150">
        <f t="shared" si="116"/>
        <v>2024</v>
      </c>
      <c r="P1150" t="str">
        <f t="shared" si="117"/>
        <v>mayo</v>
      </c>
    </row>
    <row r="1151" spans="1:16" x14ac:dyDescent="0.3">
      <c r="A1151" t="s">
        <v>467</v>
      </c>
      <c r="B1151" s="21">
        <v>5</v>
      </c>
      <c r="C1151" s="77">
        <v>45423</v>
      </c>
      <c r="D1151" s="78">
        <v>0.94027777777777777</v>
      </c>
      <c r="E1151" s="21">
        <v>46</v>
      </c>
      <c r="F1151">
        <v>1</v>
      </c>
      <c r="G1151" t="str">
        <f>VLOOKUP($E1151,[1]Productos!A:P,2,FALSE)</f>
        <v>BUDWEISER</v>
      </c>
      <c r="H1151" s="21" t="str">
        <f>VLOOKUP($E1151,[1]Productos!A:P,3,FALSE)</f>
        <v>BEBIDAS</v>
      </c>
      <c r="I1151" s="21" t="str">
        <f>VLOOKUP($E1151,[1]Productos!A:P,4,FALSE)</f>
        <v>CERVEZAS</v>
      </c>
      <c r="K1151" s="1">
        <v>3000</v>
      </c>
      <c r="L1151" s="1">
        <v>3000</v>
      </c>
      <c r="M1151" s="21">
        <v>5</v>
      </c>
      <c r="N1151" s="21" t="e">
        <f>VLOOKUP(M1151,[1]!tbl_empleados[#Data],4,0)&amp;" "&amp;VLOOKUP(M1151,[1]!tbl_empleados[#Data],5,0)</f>
        <v>#REF!</v>
      </c>
      <c r="O1151">
        <f t="shared" si="116"/>
        <v>2024</v>
      </c>
      <c r="P1151" t="str">
        <f t="shared" si="117"/>
        <v>mayo</v>
      </c>
    </row>
    <row r="1152" spans="1:16" x14ac:dyDescent="0.3">
      <c r="A1152" t="s">
        <v>467</v>
      </c>
      <c r="B1152" s="21">
        <v>5</v>
      </c>
      <c r="C1152" s="77">
        <v>45423</v>
      </c>
      <c r="D1152" s="78">
        <v>0.94027777777777777</v>
      </c>
      <c r="E1152" s="21">
        <v>44</v>
      </c>
      <c r="F1152">
        <v>3</v>
      </c>
      <c r="G1152" t="str">
        <f>VLOOKUP($E1152,[1]Productos!A:P,2,FALSE)</f>
        <v>HEINEKEN</v>
      </c>
      <c r="H1152" s="21" t="str">
        <f>VLOOKUP($E1152,[1]Productos!A:P,3,FALSE)</f>
        <v>BEBIDAS</v>
      </c>
      <c r="I1152" s="21" t="str">
        <f>VLOOKUP($E1152,[1]Productos!A:P,4,FALSE)</f>
        <v>CERVEZAS</v>
      </c>
      <c r="K1152" s="1">
        <v>4000</v>
      </c>
      <c r="L1152" s="1">
        <v>12000</v>
      </c>
      <c r="M1152" s="21">
        <v>5</v>
      </c>
      <c r="N1152" s="21" t="e">
        <f>VLOOKUP(M1152,[1]!tbl_empleados[#Data],4,0)&amp;" "&amp;VLOOKUP(M1152,[1]!tbl_empleados[#Data],5,0)</f>
        <v>#REF!</v>
      </c>
      <c r="O1152">
        <f t="shared" si="116"/>
        <v>2024</v>
      </c>
      <c r="P1152" t="str">
        <f t="shared" si="117"/>
        <v>mayo</v>
      </c>
    </row>
    <row r="1153" spans="1:16" x14ac:dyDescent="0.3">
      <c r="A1153" t="s">
        <v>467</v>
      </c>
      <c r="B1153" s="21">
        <v>5</v>
      </c>
      <c r="C1153" s="77">
        <v>45423</v>
      </c>
      <c r="D1153" s="78">
        <v>0.96111111111111114</v>
      </c>
      <c r="E1153" s="21">
        <v>46</v>
      </c>
      <c r="F1153">
        <v>1</v>
      </c>
      <c r="G1153" t="str">
        <f>VLOOKUP($E1153,[1]Productos!A:P,2,FALSE)</f>
        <v>BUDWEISER</v>
      </c>
      <c r="H1153" s="21" t="str">
        <f>VLOOKUP($E1153,[1]Productos!A:P,3,FALSE)</f>
        <v>BEBIDAS</v>
      </c>
      <c r="I1153" s="21" t="str">
        <f>VLOOKUP($E1153,[1]Productos!A:P,4,FALSE)</f>
        <v>CERVEZAS</v>
      </c>
      <c r="K1153" s="1">
        <v>3000</v>
      </c>
      <c r="L1153" s="1">
        <v>3000</v>
      </c>
      <c r="M1153" s="21">
        <v>5</v>
      </c>
      <c r="N1153" s="21" t="e">
        <f>VLOOKUP(M1153,[1]!tbl_empleados[#Data],4,0)&amp;" "&amp;VLOOKUP(M1153,[1]!tbl_empleados[#Data],5,0)</f>
        <v>#REF!</v>
      </c>
      <c r="O1153">
        <f t="shared" si="116"/>
        <v>2024</v>
      </c>
      <c r="P1153" t="str">
        <f t="shared" si="117"/>
        <v>mayo</v>
      </c>
    </row>
    <row r="1154" spans="1:16" x14ac:dyDescent="0.3">
      <c r="A1154" t="s">
        <v>467</v>
      </c>
      <c r="B1154" s="21">
        <v>5</v>
      </c>
      <c r="C1154" s="77">
        <v>45423</v>
      </c>
      <c r="D1154" s="78">
        <v>0.96111111111111114</v>
      </c>
      <c r="E1154" s="21">
        <v>42</v>
      </c>
      <c r="F1154">
        <v>1</v>
      </c>
      <c r="G1154" t="str">
        <f>VLOOKUP($E1154,[1]Productos!A:P,2,FALSE)</f>
        <v>CLUB COLOMBIA</v>
      </c>
      <c r="H1154" s="21" t="str">
        <f>VLOOKUP($E1154,[1]Productos!A:P,3,FALSE)</f>
        <v>BEBIDAS</v>
      </c>
      <c r="I1154" s="21" t="str">
        <f>VLOOKUP($E1154,[1]Productos!A:P,4,FALSE)</f>
        <v>CERVEZAS</v>
      </c>
      <c r="K1154" s="1">
        <v>5000</v>
      </c>
      <c r="L1154" s="1">
        <v>5000</v>
      </c>
      <c r="M1154" s="21">
        <v>5</v>
      </c>
      <c r="N1154" s="21" t="e">
        <f>VLOOKUP(M1154,[1]!tbl_empleados[#Data],4,0)&amp;" "&amp;VLOOKUP(M1154,[1]!tbl_empleados[#Data],5,0)</f>
        <v>#REF!</v>
      </c>
      <c r="O1154">
        <f t="shared" si="116"/>
        <v>2024</v>
      </c>
      <c r="P1154" t="str">
        <f t="shared" si="117"/>
        <v>mayo</v>
      </c>
    </row>
    <row r="1155" spans="1:16" x14ac:dyDescent="0.3">
      <c r="A1155" t="s">
        <v>467</v>
      </c>
      <c r="B1155" s="21">
        <v>5</v>
      </c>
      <c r="C1155" s="77">
        <v>45423</v>
      </c>
      <c r="D1155" s="78">
        <v>0.96111111111111114</v>
      </c>
      <c r="E1155" s="21">
        <v>44</v>
      </c>
      <c r="F1155">
        <v>3</v>
      </c>
      <c r="G1155" t="str">
        <f>VLOOKUP($E1155,[1]Productos!A:P,2,FALSE)</f>
        <v>HEINEKEN</v>
      </c>
      <c r="H1155" s="21" t="str">
        <f>VLOOKUP($E1155,[1]Productos!A:P,3,FALSE)</f>
        <v>BEBIDAS</v>
      </c>
      <c r="I1155" s="21" t="str">
        <f>VLOOKUP($E1155,[1]Productos!A:P,4,FALSE)</f>
        <v>CERVEZAS</v>
      </c>
      <c r="K1155" s="1">
        <v>4000</v>
      </c>
      <c r="L1155" s="1">
        <v>12000</v>
      </c>
      <c r="M1155" s="21">
        <v>5</v>
      </c>
      <c r="N1155" s="21" t="e">
        <f>VLOOKUP(M1155,[1]!tbl_empleados[#Data],4,0)&amp;" "&amp;VLOOKUP(M1155,[1]!tbl_empleados[#Data],5,0)</f>
        <v>#REF!</v>
      </c>
      <c r="O1155">
        <f t="shared" si="116"/>
        <v>2024</v>
      </c>
      <c r="P1155" t="str">
        <f t="shared" si="117"/>
        <v>mayo</v>
      </c>
    </row>
    <row r="1156" spans="1:16" x14ac:dyDescent="0.3">
      <c r="A1156" t="s">
        <v>468</v>
      </c>
      <c r="B1156" s="21">
        <v>9</v>
      </c>
      <c r="C1156" s="77">
        <v>45423</v>
      </c>
      <c r="D1156" s="78">
        <v>0.9784722222222223</v>
      </c>
      <c r="E1156" s="21">
        <v>38</v>
      </c>
      <c r="F1156">
        <v>3</v>
      </c>
      <c r="G1156" t="str">
        <f>VLOOKUP($E1156,[1]Productos!A:P,2,FALSE)</f>
        <v>COSTEÑITA</v>
      </c>
      <c r="H1156" s="21" t="str">
        <f>VLOOKUP($E1156,[1]Productos!A:P,3,FALSE)</f>
        <v>BEBIDAS</v>
      </c>
      <c r="I1156" s="21" t="str">
        <f>VLOOKUP($E1156,[1]Productos!A:P,4,FALSE)</f>
        <v>CERVEZAS</v>
      </c>
      <c r="K1156" s="1">
        <v>3000</v>
      </c>
      <c r="L1156" s="1">
        <v>9000</v>
      </c>
      <c r="M1156" s="21">
        <v>5</v>
      </c>
      <c r="N1156" s="21" t="e">
        <f>VLOOKUP(M1156,[1]!tbl_empleados[#Data],4,0)&amp;" "&amp;VLOOKUP(M1156,[1]!tbl_empleados[#Data],5,0)</f>
        <v>#REF!</v>
      </c>
      <c r="O1156">
        <f t="shared" si="116"/>
        <v>2024</v>
      </c>
      <c r="P1156" t="str">
        <f t="shared" si="117"/>
        <v>mayo</v>
      </c>
    </row>
    <row r="1157" spans="1:16" x14ac:dyDescent="0.3">
      <c r="A1157" t="s">
        <v>468</v>
      </c>
      <c r="B1157" s="21">
        <v>9</v>
      </c>
      <c r="C1157" s="77">
        <v>45423</v>
      </c>
      <c r="D1157" s="78">
        <v>0.9784722222222223</v>
      </c>
      <c r="E1157" s="21">
        <v>20</v>
      </c>
      <c r="F1157">
        <v>1</v>
      </c>
      <c r="G1157" t="str">
        <f>VLOOKUP($E1157,[1]Productos!A:P,2,FALSE)</f>
        <v>SODA TRADICIONAL</v>
      </c>
      <c r="H1157" s="21" t="str">
        <f>VLOOKUP($E1157,[1]Productos!A:P,3,FALSE)</f>
        <v>BEBIDAS</v>
      </c>
      <c r="I1157" s="21" t="str">
        <f>VLOOKUP($E1157,[1]Productos!A:P,4,FALSE)</f>
        <v>SODAS SABORIZADAS</v>
      </c>
      <c r="K1157" s="1">
        <v>10000</v>
      </c>
      <c r="L1157" s="1">
        <v>10000</v>
      </c>
      <c r="M1157" s="21">
        <v>5</v>
      </c>
      <c r="N1157" s="21" t="e">
        <f>VLOOKUP(M1157,[1]!tbl_empleados[#Data],4,0)&amp;" "&amp;VLOOKUP(M1157,[1]!tbl_empleados[#Data],5,0)</f>
        <v>#REF!</v>
      </c>
      <c r="O1157">
        <f t="shared" si="116"/>
        <v>2024</v>
      </c>
      <c r="P1157" t="str">
        <f t="shared" si="117"/>
        <v>mayo</v>
      </c>
    </row>
    <row r="1158" spans="1:16" x14ac:dyDescent="0.3">
      <c r="A1158" t="s">
        <v>468</v>
      </c>
      <c r="B1158" s="21">
        <v>9</v>
      </c>
      <c r="C1158" s="77">
        <v>45423</v>
      </c>
      <c r="D1158" s="78">
        <v>0.98472222222222217</v>
      </c>
      <c r="E1158" s="21">
        <v>38</v>
      </c>
      <c r="F1158">
        <v>3</v>
      </c>
      <c r="G1158" t="str">
        <f>VLOOKUP($E1158,[1]Productos!A:P,2,FALSE)</f>
        <v>COSTEÑITA</v>
      </c>
      <c r="H1158" s="21" t="str">
        <f>VLOOKUP($E1158,[1]Productos!A:P,3,FALSE)</f>
        <v>BEBIDAS</v>
      </c>
      <c r="I1158" s="21" t="str">
        <f>VLOOKUP($E1158,[1]Productos!A:P,4,FALSE)</f>
        <v>CERVEZAS</v>
      </c>
      <c r="K1158" s="1">
        <v>3000</v>
      </c>
      <c r="L1158" s="1">
        <v>9000</v>
      </c>
      <c r="M1158" s="21">
        <v>5</v>
      </c>
      <c r="N1158" s="21" t="e">
        <f>VLOOKUP(M1158,[1]!tbl_empleados[#Data],4,0)&amp;" "&amp;VLOOKUP(M1158,[1]!tbl_empleados[#Data],5,0)</f>
        <v>#REF!</v>
      </c>
      <c r="O1158">
        <f t="shared" si="116"/>
        <v>2024</v>
      </c>
      <c r="P1158" t="str">
        <f t="shared" si="117"/>
        <v>mayo</v>
      </c>
    </row>
    <row r="1159" spans="1:16" x14ac:dyDescent="0.3">
      <c r="A1159" t="s">
        <v>469</v>
      </c>
      <c r="B1159" s="21">
        <v>8</v>
      </c>
      <c r="C1159" s="77">
        <v>45423</v>
      </c>
      <c r="D1159" s="78">
        <v>0.87916666666666676</v>
      </c>
      <c r="E1159" s="21">
        <v>46</v>
      </c>
      <c r="F1159">
        <v>1</v>
      </c>
      <c r="G1159" t="str">
        <f>VLOOKUP($E1159,[1]Productos!A:P,2,FALSE)</f>
        <v>BUDWEISER</v>
      </c>
      <c r="H1159" s="21" t="str">
        <f>VLOOKUP($E1159,[1]Productos!A:P,3,FALSE)</f>
        <v>BEBIDAS</v>
      </c>
      <c r="I1159" s="21" t="str">
        <f>VLOOKUP($E1159,[1]Productos!A:P,4,FALSE)</f>
        <v>CERVEZAS</v>
      </c>
      <c r="K1159" s="1">
        <v>3000</v>
      </c>
      <c r="L1159" s="1">
        <v>3000</v>
      </c>
      <c r="M1159" s="21">
        <v>5</v>
      </c>
      <c r="N1159" s="21" t="e">
        <f>VLOOKUP(M1159,[1]!tbl_empleados[#Data],4,0)&amp;" "&amp;VLOOKUP(M1159,[1]!tbl_empleados[#Data],5,0)</f>
        <v>#REF!</v>
      </c>
      <c r="O1159">
        <f t="shared" si="116"/>
        <v>2024</v>
      </c>
      <c r="P1159" t="str">
        <f t="shared" si="117"/>
        <v>mayo</v>
      </c>
    </row>
    <row r="1160" spans="1:16" x14ac:dyDescent="0.3">
      <c r="A1160" t="s">
        <v>469</v>
      </c>
      <c r="B1160" s="21">
        <v>8</v>
      </c>
      <c r="C1160" s="77">
        <v>45423</v>
      </c>
      <c r="D1160" s="78">
        <v>0.87916666666666676</v>
      </c>
      <c r="E1160" s="21">
        <v>91</v>
      </c>
      <c r="F1160">
        <v>1</v>
      </c>
      <c r="G1160" t="str">
        <f>VLOOKUP($E1160,[1]Productos!A:P,2,FALSE)</f>
        <v>SMIRNOFF</v>
      </c>
      <c r="H1160" s="21" t="str">
        <f>VLOOKUP($E1160,[1]Productos!A:P,3,FALSE)</f>
        <v>BEBIDAS</v>
      </c>
      <c r="I1160" s="21" t="str">
        <f>VLOOKUP($E1160,[1]Productos!A:P,4,FALSE)</f>
        <v>CERVEZAS</v>
      </c>
      <c r="K1160" s="1">
        <v>12000</v>
      </c>
      <c r="L1160" s="1">
        <v>12000</v>
      </c>
      <c r="M1160" s="21">
        <v>5</v>
      </c>
      <c r="N1160" s="21" t="e">
        <f>VLOOKUP(M1160,[1]!tbl_empleados[#Data],4,0)&amp;" "&amp;VLOOKUP(M1160,[1]!tbl_empleados[#Data],5,0)</f>
        <v>#REF!</v>
      </c>
      <c r="O1160">
        <f t="shared" si="116"/>
        <v>2024</v>
      </c>
      <c r="P1160" t="str">
        <f t="shared" si="117"/>
        <v>mayo</v>
      </c>
    </row>
    <row r="1161" spans="1:16" x14ac:dyDescent="0.3">
      <c r="A1161" t="s">
        <v>469</v>
      </c>
      <c r="B1161" s="21">
        <v>8</v>
      </c>
      <c r="C1161" s="77">
        <v>45423</v>
      </c>
      <c r="D1161" s="78">
        <v>0.87916666666666676</v>
      </c>
      <c r="E1161" s="21">
        <v>47</v>
      </c>
      <c r="F1161">
        <v>2</v>
      </c>
      <c r="G1161" t="str">
        <f>VLOOKUP($E1161,[1]Productos!A:P,2,FALSE)</f>
        <v>MICHELADA</v>
      </c>
      <c r="H1161" s="21" t="str">
        <f>VLOOKUP($E1161,[1]Productos!A:P,3,FALSE)</f>
        <v>BEBIDAS</v>
      </c>
      <c r="I1161" s="21" t="str">
        <f>VLOOKUP($E1161,[1]Productos!A:P,4,FALSE)</f>
        <v>CERVEZAS</v>
      </c>
      <c r="K1161" s="1">
        <v>2000</v>
      </c>
      <c r="L1161" s="1">
        <v>4000</v>
      </c>
      <c r="M1161" s="21">
        <v>5</v>
      </c>
      <c r="N1161" s="21" t="e">
        <f>VLOOKUP(M1161,[1]!tbl_empleados[#Data],4,0)&amp;" "&amp;VLOOKUP(M1161,[1]!tbl_empleados[#Data],5,0)</f>
        <v>#REF!</v>
      </c>
      <c r="O1161">
        <f t="shared" si="116"/>
        <v>2024</v>
      </c>
      <c r="P1161" t="str">
        <f t="shared" si="117"/>
        <v>mayo</v>
      </c>
    </row>
    <row r="1162" spans="1:16" x14ac:dyDescent="0.3">
      <c r="A1162" t="s">
        <v>469</v>
      </c>
      <c r="B1162" s="21">
        <v>8</v>
      </c>
      <c r="C1162" s="77">
        <v>45423</v>
      </c>
      <c r="D1162" s="78">
        <v>0.90625</v>
      </c>
      <c r="E1162" s="21">
        <v>46</v>
      </c>
      <c r="F1162">
        <v>2</v>
      </c>
      <c r="G1162" t="str">
        <f>VLOOKUP($E1162,[1]Productos!A:P,2,FALSE)</f>
        <v>BUDWEISER</v>
      </c>
      <c r="H1162" s="21" t="str">
        <f>VLOOKUP($E1162,[1]Productos!A:P,3,FALSE)</f>
        <v>BEBIDAS</v>
      </c>
      <c r="I1162" s="21" t="str">
        <f>VLOOKUP($E1162,[1]Productos!A:P,4,FALSE)</f>
        <v>CERVEZAS</v>
      </c>
      <c r="K1162" s="1">
        <v>3000</v>
      </c>
      <c r="L1162" s="1">
        <v>6000</v>
      </c>
      <c r="M1162" s="21">
        <v>5</v>
      </c>
      <c r="N1162" s="21" t="e">
        <f>VLOOKUP(M1162,[1]!tbl_empleados[#Data],4,0)&amp;" "&amp;VLOOKUP(M1162,[1]!tbl_empleados[#Data],5,0)</f>
        <v>#REF!</v>
      </c>
      <c r="O1162">
        <f t="shared" si="116"/>
        <v>2024</v>
      </c>
      <c r="P1162" t="str">
        <f t="shared" si="117"/>
        <v>mayo</v>
      </c>
    </row>
    <row r="1163" spans="1:16" x14ac:dyDescent="0.3">
      <c r="A1163" t="s">
        <v>469</v>
      </c>
      <c r="B1163" s="21">
        <v>8</v>
      </c>
      <c r="C1163" s="77">
        <v>45423</v>
      </c>
      <c r="D1163" s="78">
        <v>0.90625</v>
      </c>
      <c r="E1163" s="21">
        <v>47</v>
      </c>
      <c r="F1163">
        <v>2</v>
      </c>
      <c r="G1163" t="str">
        <f>VLOOKUP($E1163,[1]Productos!A:P,2,FALSE)</f>
        <v>MICHELADA</v>
      </c>
      <c r="H1163" s="21" t="str">
        <f>VLOOKUP($E1163,[1]Productos!A:P,3,FALSE)</f>
        <v>BEBIDAS</v>
      </c>
      <c r="I1163" s="21" t="str">
        <f>VLOOKUP($E1163,[1]Productos!A:P,4,FALSE)</f>
        <v>CERVEZAS</v>
      </c>
      <c r="K1163" s="1">
        <v>2000</v>
      </c>
      <c r="L1163" s="1">
        <v>4000</v>
      </c>
      <c r="M1163" s="21">
        <v>5</v>
      </c>
      <c r="N1163" s="21" t="e">
        <f>VLOOKUP(M1163,[1]!tbl_empleados[#Data],4,0)&amp;" "&amp;VLOOKUP(M1163,[1]!tbl_empleados[#Data],5,0)</f>
        <v>#REF!</v>
      </c>
      <c r="O1163">
        <f t="shared" si="116"/>
        <v>2024</v>
      </c>
      <c r="P1163" t="str">
        <f t="shared" si="117"/>
        <v>mayo</v>
      </c>
    </row>
    <row r="1164" spans="1:16" x14ac:dyDescent="0.3">
      <c r="A1164" t="s">
        <v>469</v>
      </c>
      <c r="B1164" s="21">
        <v>8</v>
      </c>
      <c r="C1164" s="77">
        <v>45423</v>
      </c>
      <c r="D1164" s="78">
        <v>0.93402777777777779</v>
      </c>
      <c r="E1164" s="21">
        <v>46</v>
      </c>
      <c r="F1164">
        <v>2</v>
      </c>
      <c r="G1164" t="str">
        <f>VLOOKUP($E1164,[1]Productos!A:P,2,FALSE)</f>
        <v>BUDWEISER</v>
      </c>
      <c r="H1164" s="21" t="str">
        <f>VLOOKUP($E1164,[1]Productos!A:P,3,FALSE)</f>
        <v>BEBIDAS</v>
      </c>
      <c r="I1164" s="21" t="str">
        <f>VLOOKUP($E1164,[1]Productos!A:P,4,FALSE)</f>
        <v>CERVEZAS</v>
      </c>
      <c r="K1164" s="1">
        <v>3000</v>
      </c>
      <c r="L1164" s="1">
        <v>6000</v>
      </c>
      <c r="M1164" s="21">
        <v>5</v>
      </c>
      <c r="N1164" s="21" t="e">
        <f>VLOOKUP(M1164,[1]!tbl_empleados[#Data],4,0)&amp;" "&amp;VLOOKUP(M1164,[1]!tbl_empleados[#Data],5,0)</f>
        <v>#REF!</v>
      </c>
      <c r="O1164">
        <f t="shared" si="116"/>
        <v>2024</v>
      </c>
      <c r="P1164" t="str">
        <f t="shared" si="117"/>
        <v>mayo</v>
      </c>
    </row>
    <row r="1165" spans="1:16" x14ac:dyDescent="0.3">
      <c r="A1165" t="s">
        <v>469</v>
      </c>
      <c r="B1165" s="21">
        <v>8</v>
      </c>
      <c r="C1165" s="77">
        <v>45423</v>
      </c>
      <c r="D1165" s="78">
        <v>0.93402777777777779</v>
      </c>
      <c r="E1165" s="21">
        <v>47</v>
      </c>
      <c r="F1165">
        <v>2</v>
      </c>
      <c r="G1165" t="str">
        <f>VLOOKUP($E1165,[1]Productos!A:P,2,FALSE)</f>
        <v>MICHELADA</v>
      </c>
      <c r="H1165" s="21" t="str">
        <f>VLOOKUP($E1165,[1]Productos!A:P,3,FALSE)</f>
        <v>BEBIDAS</v>
      </c>
      <c r="I1165" s="21" t="str">
        <f>VLOOKUP($E1165,[1]Productos!A:P,4,FALSE)</f>
        <v>CERVEZAS</v>
      </c>
      <c r="K1165" s="1">
        <v>2000</v>
      </c>
      <c r="L1165" s="1">
        <v>4000</v>
      </c>
      <c r="M1165" s="21">
        <v>5</v>
      </c>
      <c r="N1165" s="21" t="e">
        <f>VLOOKUP(M1165,[1]!tbl_empleados[#Data],4,0)&amp;" "&amp;VLOOKUP(M1165,[1]!tbl_empleados[#Data],5,0)</f>
        <v>#REF!</v>
      </c>
      <c r="O1165">
        <f t="shared" si="116"/>
        <v>2024</v>
      </c>
      <c r="P1165" t="str">
        <f t="shared" si="117"/>
        <v>mayo</v>
      </c>
    </row>
    <row r="1166" spans="1:16" x14ac:dyDescent="0.3">
      <c r="A1166" t="s">
        <v>469</v>
      </c>
      <c r="B1166" s="21">
        <v>8</v>
      </c>
      <c r="C1166" s="77">
        <v>45423</v>
      </c>
      <c r="D1166" s="78">
        <v>0.96319444444444446</v>
      </c>
      <c r="E1166" s="21">
        <v>46</v>
      </c>
      <c r="F1166">
        <v>2</v>
      </c>
      <c r="G1166" t="str">
        <f>VLOOKUP($E1166,[1]Productos!A:P,2,FALSE)</f>
        <v>BUDWEISER</v>
      </c>
      <c r="H1166" s="21" t="str">
        <f>VLOOKUP($E1166,[1]Productos!A:P,3,FALSE)</f>
        <v>BEBIDAS</v>
      </c>
      <c r="I1166" s="21" t="str">
        <f>VLOOKUP($E1166,[1]Productos!A:P,4,FALSE)</f>
        <v>CERVEZAS</v>
      </c>
      <c r="K1166" s="1">
        <v>3000</v>
      </c>
      <c r="L1166" s="1">
        <v>6000</v>
      </c>
      <c r="M1166" s="21">
        <v>5</v>
      </c>
      <c r="N1166" s="21" t="e">
        <f>VLOOKUP(M1166,[1]!tbl_empleados[#Data],4,0)&amp;" "&amp;VLOOKUP(M1166,[1]!tbl_empleados[#Data],5,0)</f>
        <v>#REF!</v>
      </c>
      <c r="O1166">
        <f t="shared" si="116"/>
        <v>2024</v>
      </c>
      <c r="P1166" t="str">
        <f t="shared" si="117"/>
        <v>mayo</v>
      </c>
    </row>
    <row r="1167" spans="1:16" x14ac:dyDescent="0.3">
      <c r="A1167" t="s">
        <v>469</v>
      </c>
      <c r="B1167" s="21">
        <v>8</v>
      </c>
      <c r="C1167" s="77">
        <v>45423</v>
      </c>
      <c r="D1167" s="78">
        <v>0.96319444444444446</v>
      </c>
      <c r="E1167" s="21">
        <v>47</v>
      </c>
      <c r="F1167">
        <v>2</v>
      </c>
      <c r="G1167" t="str">
        <f>VLOOKUP($E1167,[1]Productos!A:P,2,FALSE)</f>
        <v>MICHELADA</v>
      </c>
      <c r="H1167" s="21" t="str">
        <f>VLOOKUP($E1167,[1]Productos!A:P,3,FALSE)</f>
        <v>BEBIDAS</v>
      </c>
      <c r="I1167" s="21" t="str">
        <f>VLOOKUP($E1167,[1]Productos!A:P,4,FALSE)</f>
        <v>CERVEZAS</v>
      </c>
      <c r="K1167" s="1">
        <v>2000</v>
      </c>
      <c r="L1167" s="1">
        <v>4000</v>
      </c>
      <c r="M1167" s="21">
        <v>5</v>
      </c>
      <c r="N1167" s="21" t="e">
        <f>VLOOKUP(M1167,[1]!tbl_empleados[#Data],4,0)&amp;" "&amp;VLOOKUP(M1167,[1]!tbl_empleados[#Data],5,0)</f>
        <v>#REF!</v>
      </c>
      <c r="O1167">
        <f t="shared" si="116"/>
        <v>2024</v>
      </c>
      <c r="P1167" t="str">
        <f t="shared" si="117"/>
        <v>mayo</v>
      </c>
    </row>
    <row r="1168" spans="1:16" x14ac:dyDescent="0.3">
      <c r="A1168" t="s">
        <v>470</v>
      </c>
      <c r="B1168" s="21">
        <v>9</v>
      </c>
      <c r="C1168" s="77">
        <v>45424</v>
      </c>
      <c r="D1168" s="78">
        <v>1.3888888888888889E-3</v>
      </c>
      <c r="E1168" s="21">
        <v>40</v>
      </c>
      <c r="F1168">
        <v>1</v>
      </c>
      <c r="G1168" t="str">
        <f>VLOOKUP($E1168,[1]Productos!A:P,2,FALSE)</f>
        <v>AGUILA NEGRA</v>
      </c>
      <c r="H1168" s="21" t="str">
        <f>VLOOKUP($E1168,[1]Productos!A:P,3,FALSE)</f>
        <v>BEBIDAS</v>
      </c>
      <c r="I1168" s="21" t="str">
        <f>VLOOKUP($E1168,[1]Productos!A:P,4,FALSE)</f>
        <v>CERVEZAS</v>
      </c>
      <c r="K1168" s="1">
        <v>3500</v>
      </c>
      <c r="L1168" s="1">
        <v>3500</v>
      </c>
      <c r="M1168" s="21">
        <v>5</v>
      </c>
      <c r="N1168" s="21" t="e">
        <f>VLOOKUP(M1168,[1]!tbl_empleados[#Data],4,0)&amp;" "&amp;VLOOKUP(M1168,[1]!tbl_empleados[#Data],5,0)</f>
        <v>#REF!</v>
      </c>
      <c r="O1168">
        <f t="shared" si="116"/>
        <v>2024</v>
      </c>
      <c r="P1168" t="str">
        <f t="shared" si="117"/>
        <v>mayo</v>
      </c>
    </row>
    <row r="1169" spans="1:16" x14ac:dyDescent="0.3">
      <c r="A1169" t="s">
        <v>470</v>
      </c>
      <c r="B1169" s="21">
        <v>9</v>
      </c>
      <c r="C1169" s="77">
        <v>45424</v>
      </c>
      <c r="D1169" s="78">
        <v>1.3888888888888889E-3</v>
      </c>
      <c r="E1169" s="21">
        <v>3</v>
      </c>
      <c r="F1169">
        <v>1</v>
      </c>
      <c r="G1169" t="str">
        <f>VLOOKUP($E1169,[1]Productos!A:P,2,FALSE)</f>
        <v>MARGARITA</v>
      </c>
      <c r="H1169" s="21" t="str">
        <f>VLOOKUP($E1169,[1]Productos!A:P,3,FALSE)</f>
        <v>BEBIDAS</v>
      </c>
      <c r="I1169" s="21" t="str">
        <f>VLOOKUP($E1169,[1]Productos!A:P,4,FALSE)</f>
        <v>CÓCTELES</v>
      </c>
      <c r="K1169" s="1">
        <v>16000</v>
      </c>
      <c r="L1169" s="1">
        <v>16000</v>
      </c>
      <c r="M1169" s="21">
        <v>5</v>
      </c>
      <c r="N1169" s="21" t="e">
        <f>VLOOKUP(M1169,[1]!tbl_empleados[#Data],4,0)&amp;" "&amp;VLOOKUP(M1169,[1]!tbl_empleados[#Data],5,0)</f>
        <v>#REF!</v>
      </c>
      <c r="O1169">
        <f t="shared" si="116"/>
        <v>2024</v>
      </c>
      <c r="P1169" t="str">
        <f t="shared" si="117"/>
        <v>mayo</v>
      </c>
    </row>
    <row r="1170" spans="1:16" x14ac:dyDescent="0.3">
      <c r="A1170" t="s">
        <v>470</v>
      </c>
      <c r="B1170" s="21">
        <v>9</v>
      </c>
      <c r="C1170" s="77">
        <v>45424</v>
      </c>
      <c r="D1170" s="78">
        <v>5.5555555555555558E-3</v>
      </c>
      <c r="E1170" s="21">
        <v>40</v>
      </c>
      <c r="F1170">
        <v>1</v>
      </c>
      <c r="G1170" t="str">
        <f>VLOOKUP($E1170,[1]Productos!A:P,2,FALSE)</f>
        <v>AGUILA NEGRA</v>
      </c>
      <c r="H1170" s="21" t="str">
        <f>VLOOKUP($E1170,[1]Productos!A:P,3,FALSE)</f>
        <v>BEBIDAS</v>
      </c>
      <c r="I1170" s="21" t="str">
        <f>VLOOKUP($E1170,[1]Productos!A:P,4,FALSE)</f>
        <v>CERVEZAS</v>
      </c>
      <c r="K1170" s="1">
        <v>3500</v>
      </c>
      <c r="L1170" s="1">
        <v>3500</v>
      </c>
      <c r="M1170" s="21">
        <v>5</v>
      </c>
      <c r="N1170" s="21" t="e">
        <f>VLOOKUP(M1170,[1]!tbl_empleados[#Data],4,0)&amp;" "&amp;VLOOKUP(M1170,[1]!tbl_empleados[#Data],5,0)</f>
        <v>#REF!</v>
      </c>
      <c r="O1170">
        <f t="shared" si="116"/>
        <v>2024</v>
      </c>
      <c r="P1170" t="str">
        <f t="shared" si="117"/>
        <v>mayo</v>
      </c>
    </row>
    <row r="1171" spans="1:16" x14ac:dyDescent="0.3">
      <c r="A1171" t="s">
        <v>470</v>
      </c>
      <c r="B1171" s="21">
        <v>9</v>
      </c>
      <c r="C1171" s="77">
        <v>45424</v>
      </c>
      <c r="D1171" s="78">
        <v>5.5555555555555558E-3</v>
      </c>
      <c r="E1171" s="21">
        <v>3</v>
      </c>
      <c r="F1171">
        <v>1</v>
      </c>
      <c r="G1171" t="str">
        <f>VLOOKUP($E1171,[1]Productos!A:P,2,FALSE)</f>
        <v>MARGARITA</v>
      </c>
      <c r="H1171" s="21" t="str">
        <f>VLOOKUP($E1171,[1]Productos!A:P,3,FALSE)</f>
        <v>BEBIDAS</v>
      </c>
      <c r="I1171" s="21" t="str">
        <f>VLOOKUP($E1171,[1]Productos!A:P,4,FALSE)</f>
        <v>CÓCTELES</v>
      </c>
      <c r="K1171" s="1">
        <v>16000</v>
      </c>
      <c r="L1171" s="1">
        <v>16000</v>
      </c>
      <c r="M1171" s="21">
        <v>5</v>
      </c>
      <c r="N1171" s="21" t="e">
        <f>VLOOKUP(M1171,[1]!tbl_empleados[#Data],4,0)&amp;" "&amp;VLOOKUP(M1171,[1]!tbl_empleados[#Data],5,0)</f>
        <v>#REF!</v>
      </c>
      <c r="O1171">
        <f t="shared" si="116"/>
        <v>2024</v>
      </c>
      <c r="P1171" t="str">
        <f t="shared" si="117"/>
        <v>mayo</v>
      </c>
    </row>
    <row r="1172" spans="1:16" x14ac:dyDescent="0.3">
      <c r="A1172" t="s">
        <v>471</v>
      </c>
      <c r="B1172" s="21">
        <v>2</v>
      </c>
      <c r="C1172" s="77">
        <v>45423</v>
      </c>
      <c r="D1172" s="78">
        <v>0.9243055555555556</v>
      </c>
      <c r="E1172" s="21">
        <v>45</v>
      </c>
      <c r="F1172">
        <v>2</v>
      </c>
      <c r="G1172" t="str">
        <f>VLOOKUP($E1172,[1]Productos!A:P,2,FALSE)</f>
        <v>POKER</v>
      </c>
      <c r="H1172" s="21" t="str">
        <f>VLOOKUP($E1172,[1]Productos!A:P,3,FALSE)</f>
        <v>BEBIDAS</v>
      </c>
      <c r="I1172" s="21" t="str">
        <f>VLOOKUP($E1172,[1]Productos!A:P,4,FALSE)</f>
        <v>CERVEZAS</v>
      </c>
      <c r="K1172" s="1">
        <v>3000</v>
      </c>
      <c r="L1172" s="1">
        <v>6000</v>
      </c>
      <c r="M1172" s="21">
        <v>5</v>
      </c>
      <c r="N1172" s="21" t="e">
        <f>VLOOKUP(M1172,[1]!tbl_empleados[#Data],4,0)&amp;" "&amp;VLOOKUP(M1172,[1]!tbl_empleados[#Data],5,0)</f>
        <v>#REF!</v>
      </c>
      <c r="O1172">
        <f t="shared" si="116"/>
        <v>2024</v>
      </c>
      <c r="P1172" t="str">
        <f t="shared" si="117"/>
        <v>mayo</v>
      </c>
    </row>
    <row r="1173" spans="1:16" x14ac:dyDescent="0.3">
      <c r="A1173" t="s">
        <v>471</v>
      </c>
      <c r="B1173" s="21">
        <v>2</v>
      </c>
      <c r="C1173" s="77">
        <v>45423</v>
      </c>
      <c r="D1173" s="78">
        <v>0.92638888888888893</v>
      </c>
      <c r="E1173" s="21">
        <v>45</v>
      </c>
      <c r="F1173">
        <v>5</v>
      </c>
      <c r="G1173" t="str">
        <f>VLOOKUP($E1173,[1]Productos!A:P,2,FALSE)</f>
        <v>POKER</v>
      </c>
      <c r="H1173" s="21" t="str">
        <f>VLOOKUP($E1173,[1]Productos!A:P,3,FALSE)</f>
        <v>BEBIDAS</v>
      </c>
      <c r="I1173" s="21" t="str">
        <f>VLOOKUP($E1173,[1]Productos!A:P,4,FALSE)</f>
        <v>CERVEZAS</v>
      </c>
      <c r="K1173" s="1">
        <v>3000</v>
      </c>
      <c r="L1173" s="1">
        <v>15000</v>
      </c>
      <c r="M1173" s="21">
        <v>5</v>
      </c>
      <c r="N1173" s="21" t="e">
        <f>VLOOKUP(M1173,[1]!tbl_empleados[#Data],4,0)&amp;" "&amp;VLOOKUP(M1173,[1]!tbl_empleados[#Data],5,0)</f>
        <v>#REF!</v>
      </c>
      <c r="O1173">
        <f t="shared" si="116"/>
        <v>2024</v>
      </c>
      <c r="P1173" t="str">
        <f t="shared" si="117"/>
        <v>mayo</v>
      </c>
    </row>
    <row r="1174" spans="1:16" x14ac:dyDescent="0.3">
      <c r="A1174" t="s">
        <v>471</v>
      </c>
      <c r="B1174" s="21">
        <v>2</v>
      </c>
      <c r="C1174" s="77">
        <v>45423</v>
      </c>
      <c r="D1174" s="78">
        <v>0.93958333333333333</v>
      </c>
      <c r="E1174" s="21">
        <v>45</v>
      </c>
      <c r="F1174">
        <v>7</v>
      </c>
      <c r="G1174" t="str">
        <f>VLOOKUP($E1174,[1]Productos!A:P,2,FALSE)</f>
        <v>POKER</v>
      </c>
      <c r="H1174" s="21" t="str">
        <f>VLOOKUP($E1174,[1]Productos!A:P,3,FALSE)</f>
        <v>BEBIDAS</v>
      </c>
      <c r="I1174" s="21" t="str">
        <f>VLOOKUP($E1174,[1]Productos!A:P,4,FALSE)</f>
        <v>CERVEZAS</v>
      </c>
      <c r="K1174" s="1">
        <v>3000</v>
      </c>
      <c r="L1174" s="1">
        <v>21000</v>
      </c>
      <c r="M1174" s="21">
        <v>5</v>
      </c>
      <c r="N1174" s="21" t="e">
        <f>VLOOKUP(M1174,[1]!tbl_empleados[#Data],4,0)&amp;" "&amp;VLOOKUP(M1174,[1]!tbl_empleados[#Data],5,0)</f>
        <v>#REF!</v>
      </c>
      <c r="O1174">
        <f t="shared" si="116"/>
        <v>2024</v>
      </c>
      <c r="P1174" t="str">
        <f t="shared" si="117"/>
        <v>mayo</v>
      </c>
    </row>
    <row r="1175" spans="1:16" x14ac:dyDescent="0.3">
      <c r="A1175" t="s">
        <v>471</v>
      </c>
      <c r="B1175" s="21">
        <v>2</v>
      </c>
      <c r="C1175" s="77">
        <v>45423</v>
      </c>
      <c r="D1175" s="78">
        <v>0.95138888888888884</v>
      </c>
      <c r="E1175" s="21">
        <v>45</v>
      </c>
      <c r="F1175">
        <v>7</v>
      </c>
      <c r="G1175" t="str">
        <f>VLOOKUP($E1175,[1]Productos!A:P,2,FALSE)</f>
        <v>POKER</v>
      </c>
      <c r="H1175" s="21" t="str">
        <f>VLOOKUP($E1175,[1]Productos!A:P,3,FALSE)</f>
        <v>BEBIDAS</v>
      </c>
      <c r="I1175" s="21" t="str">
        <f>VLOOKUP($E1175,[1]Productos!A:P,4,FALSE)</f>
        <v>CERVEZAS</v>
      </c>
      <c r="K1175" s="1">
        <v>3000</v>
      </c>
      <c r="L1175" s="1">
        <v>21000</v>
      </c>
      <c r="M1175" s="21">
        <v>5</v>
      </c>
      <c r="N1175" s="21" t="e">
        <f>VLOOKUP(M1175,[1]!tbl_empleados[#Data],4,0)&amp;" "&amp;VLOOKUP(M1175,[1]!tbl_empleados[#Data],5,0)</f>
        <v>#REF!</v>
      </c>
      <c r="O1175">
        <f t="shared" si="116"/>
        <v>2024</v>
      </c>
      <c r="P1175" t="str">
        <f t="shared" si="117"/>
        <v>mayo</v>
      </c>
    </row>
    <row r="1176" spans="1:16" x14ac:dyDescent="0.3">
      <c r="A1176" t="s">
        <v>471</v>
      </c>
      <c r="B1176" s="21">
        <v>2</v>
      </c>
      <c r="C1176" s="77">
        <v>45423</v>
      </c>
      <c r="D1176" s="78">
        <v>0.96736111111111101</v>
      </c>
      <c r="E1176" s="21">
        <v>50</v>
      </c>
      <c r="F1176">
        <v>1</v>
      </c>
      <c r="G1176" t="str">
        <f>VLOOKUP($E1176,[1]Productos!A:P,2,FALSE)</f>
        <v>AGUARDIENTE SIN AZUCAR (LIMOSINA TAPA VERDE)</v>
      </c>
      <c r="H1176" s="21" t="str">
        <f>VLOOKUP($E1176,[1]Productos!A:P,3,FALSE)</f>
        <v>LICORES</v>
      </c>
      <c r="I1176" s="21" t="str">
        <f>VLOOKUP($E1176,[1]Productos!A:P,4,FALSE)</f>
        <v>AGUARDIENTE</v>
      </c>
      <c r="K1176" s="1">
        <v>90000</v>
      </c>
      <c r="L1176" s="1">
        <v>90000</v>
      </c>
      <c r="M1176" s="21">
        <v>5</v>
      </c>
      <c r="N1176" s="21" t="e">
        <f>VLOOKUP(M1176,[1]!tbl_empleados[#Data],4,0)&amp;" "&amp;VLOOKUP(M1176,[1]!tbl_empleados[#Data],5,0)</f>
        <v>#REF!</v>
      </c>
      <c r="O1176">
        <f t="shared" si="116"/>
        <v>2024</v>
      </c>
      <c r="P1176" t="str">
        <f t="shared" si="117"/>
        <v>mayo</v>
      </c>
    </row>
    <row r="1177" spans="1:16" x14ac:dyDescent="0.3">
      <c r="A1177" t="s">
        <v>471</v>
      </c>
      <c r="B1177" s="21">
        <v>2</v>
      </c>
      <c r="C1177" s="77">
        <v>45424</v>
      </c>
      <c r="D1177" s="78">
        <v>1.3888888888888889E-3</v>
      </c>
      <c r="E1177" s="21">
        <v>50</v>
      </c>
      <c r="F1177">
        <v>1</v>
      </c>
      <c r="G1177" t="str">
        <f>VLOOKUP($E1177,[1]Productos!A:P,2,FALSE)</f>
        <v>AGUARDIENTE SIN AZUCAR (LIMOSINA TAPA VERDE)</v>
      </c>
      <c r="H1177" s="21" t="str">
        <f>VLOOKUP($E1177,[1]Productos!A:P,3,FALSE)</f>
        <v>LICORES</v>
      </c>
      <c r="I1177" s="21" t="str">
        <f>VLOOKUP($E1177,[1]Productos!A:P,4,FALSE)</f>
        <v>AGUARDIENTE</v>
      </c>
      <c r="K1177" s="1">
        <v>90000</v>
      </c>
      <c r="L1177" s="1">
        <v>90000</v>
      </c>
      <c r="M1177" s="21">
        <v>5</v>
      </c>
      <c r="N1177" s="21" t="e">
        <f>VLOOKUP(M1177,[1]!tbl_empleados[#Data],4,0)&amp;" "&amp;VLOOKUP(M1177,[1]!tbl_empleados[#Data],5,0)</f>
        <v>#REF!</v>
      </c>
      <c r="O1177">
        <f t="shared" ref="O1177:O1200" si="118">YEAR(C1177)</f>
        <v>2024</v>
      </c>
      <c r="P1177" t="str">
        <f t="shared" ref="P1177:P1200" si="119">TEXT((C1177),"mmmm")</f>
        <v>mayo</v>
      </c>
    </row>
    <row r="1178" spans="1:16" x14ac:dyDescent="0.3">
      <c r="A1178" t="s">
        <v>471</v>
      </c>
      <c r="B1178" s="21">
        <v>2</v>
      </c>
      <c r="C1178" s="77">
        <v>45424</v>
      </c>
      <c r="D1178" s="78">
        <v>3.9583333333333331E-2</v>
      </c>
      <c r="E1178" s="21">
        <v>50</v>
      </c>
      <c r="F1178">
        <v>1</v>
      </c>
      <c r="G1178" t="str">
        <f>VLOOKUP($E1178,[1]Productos!A:P,2,FALSE)</f>
        <v>AGUARDIENTE SIN AZUCAR (LIMOSINA TAPA VERDE)</v>
      </c>
      <c r="H1178" s="21" t="str">
        <f>VLOOKUP($E1178,[1]Productos!A:P,3,FALSE)</f>
        <v>LICORES</v>
      </c>
      <c r="I1178" s="21" t="str">
        <f>VLOOKUP($E1178,[1]Productos!A:P,4,FALSE)</f>
        <v>AGUARDIENTE</v>
      </c>
      <c r="K1178" s="1">
        <v>90000</v>
      </c>
      <c r="L1178" s="1">
        <v>90000</v>
      </c>
      <c r="M1178" s="21">
        <v>5</v>
      </c>
      <c r="N1178" s="21" t="e">
        <f>VLOOKUP(M1178,[1]!tbl_empleados[#Data],4,0)&amp;" "&amp;VLOOKUP(M1178,[1]!tbl_empleados[#Data],5,0)</f>
        <v>#REF!</v>
      </c>
      <c r="O1178">
        <f t="shared" si="118"/>
        <v>2024</v>
      </c>
      <c r="P1178" t="str">
        <f t="shared" si="119"/>
        <v>mayo</v>
      </c>
    </row>
    <row r="1179" spans="1:16" x14ac:dyDescent="0.3">
      <c r="A1179" t="s">
        <v>471</v>
      </c>
      <c r="B1179" s="21">
        <v>2</v>
      </c>
      <c r="C1179" s="77">
        <v>45424</v>
      </c>
      <c r="D1179" s="78">
        <v>4.5833333333333337E-2</v>
      </c>
      <c r="E1179" s="21">
        <v>30</v>
      </c>
      <c r="F1179">
        <v>1</v>
      </c>
      <c r="G1179" t="str">
        <f>VLOOKUP($E1179,[1]Productos!A:P,2,FALSE)</f>
        <v>SODA</v>
      </c>
      <c r="H1179" s="21" t="str">
        <f>VLOOKUP($E1179,[1]Productos!A:P,3,FALSE)</f>
        <v>BEBIDAS</v>
      </c>
      <c r="I1179" s="21" t="str">
        <f>VLOOKUP($E1179,[1]Productos!A:P,4,FALSE)</f>
        <v>OTROS</v>
      </c>
      <c r="K1179" s="1">
        <v>4000</v>
      </c>
      <c r="L1179" s="1">
        <v>4000</v>
      </c>
      <c r="M1179" s="21">
        <v>5</v>
      </c>
      <c r="N1179" s="21" t="e">
        <f>VLOOKUP(M1179,[1]!tbl_empleados[#Data],4,0)&amp;" "&amp;VLOOKUP(M1179,[1]!tbl_empleados[#Data],5,0)</f>
        <v>#REF!</v>
      </c>
      <c r="O1179">
        <f t="shared" si="118"/>
        <v>2024</v>
      </c>
      <c r="P1179" t="str">
        <f t="shared" si="119"/>
        <v>mayo</v>
      </c>
    </row>
    <row r="1180" spans="1:16" x14ac:dyDescent="0.3">
      <c r="A1180" t="s">
        <v>471</v>
      </c>
      <c r="B1180" s="21">
        <v>2</v>
      </c>
      <c r="C1180" s="77">
        <v>45424</v>
      </c>
      <c r="D1180" s="78">
        <v>8.4027777777777771E-2</v>
      </c>
      <c r="E1180" s="21">
        <v>49</v>
      </c>
      <c r="F1180">
        <v>1</v>
      </c>
      <c r="G1180" t="str">
        <f>VLOOKUP($E1180,[1]Productos!A:P,2,FALSE)</f>
        <v>AGUARDIENTE SIN AZUCAR (DOBLE TAPA VERDE)</v>
      </c>
      <c r="H1180" s="21" t="str">
        <f>VLOOKUP($E1180,[1]Productos!A:P,3,FALSE)</f>
        <v>LICORES</v>
      </c>
      <c r="I1180" s="21" t="str">
        <f>VLOOKUP($E1180,[1]Productos!A:P,4,FALSE)</f>
        <v>AGUARDIENTE</v>
      </c>
      <c r="K1180" s="1">
        <v>70000</v>
      </c>
      <c r="L1180" s="1">
        <v>70000</v>
      </c>
      <c r="M1180" s="21">
        <v>5</v>
      </c>
      <c r="N1180" s="21" t="e">
        <f>VLOOKUP(M1180,[1]!tbl_empleados[#Data],4,0)&amp;" "&amp;VLOOKUP(M1180,[1]!tbl_empleados[#Data],5,0)</f>
        <v>#REF!</v>
      </c>
      <c r="O1180">
        <f t="shared" si="118"/>
        <v>2024</v>
      </c>
      <c r="P1180" t="str">
        <f t="shared" si="119"/>
        <v>mayo</v>
      </c>
    </row>
    <row r="1181" spans="1:16" x14ac:dyDescent="0.3">
      <c r="A1181" t="s">
        <v>472</v>
      </c>
      <c r="B1181" s="21">
        <v>10</v>
      </c>
      <c r="C1181" s="77">
        <v>45423</v>
      </c>
      <c r="D1181" s="78">
        <v>0.97986111111111107</v>
      </c>
      <c r="E1181" s="21">
        <v>13</v>
      </c>
      <c r="F1181">
        <v>1</v>
      </c>
      <c r="G1181" t="str">
        <f>VLOOKUP($E1181,[1]Productos!A:P,2,FALSE)</f>
        <v>BLUE HAWAII</v>
      </c>
      <c r="H1181" s="21" t="str">
        <f>VLOOKUP($E1181,[1]Productos!A:P,3,FALSE)</f>
        <v>BEBIDAS</v>
      </c>
      <c r="I1181" s="21" t="str">
        <f>VLOOKUP($E1181,[1]Productos!A:P,4,FALSE)</f>
        <v>CÓCTELES</v>
      </c>
      <c r="K1181" s="1">
        <v>17000</v>
      </c>
      <c r="L1181" s="1">
        <v>17000</v>
      </c>
      <c r="M1181" s="21">
        <v>5</v>
      </c>
      <c r="N1181" s="21" t="e">
        <f>VLOOKUP(M1181,[1]!tbl_empleados[#Data],4,0)&amp;" "&amp;VLOOKUP(M1181,[1]!tbl_empleados[#Data],5,0)</f>
        <v>#REF!</v>
      </c>
      <c r="O1181">
        <f t="shared" si="118"/>
        <v>2024</v>
      </c>
      <c r="P1181" t="str">
        <f t="shared" si="119"/>
        <v>mayo</v>
      </c>
    </row>
    <row r="1182" spans="1:16" x14ac:dyDescent="0.3">
      <c r="A1182" t="s">
        <v>472</v>
      </c>
      <c r="B1182" s="21">
        <v>10</v>
      </c>
      <c r="C1182" s="77">
        <v>45423</v>
      </c>
      <c r="D1182" s="78">
        <v>0.97986111111111107</v>
      </c>
      <c r="E1182" s="21">
        <v>39</v>
      </c>
      <c r="F1182">
        <v>1</v>
      </c>
      <c r="G1182" t="str">
        <f>VLOOKUP($E1182,[1]Productos!A:P,2,FALSE)</f>
        <v>CORONITA</v>
      </c>
      <c r="H1182" s="21" t="str">
        <f>VLOOKUP($E1182,[1]Productos!A:P,3,FALSE)</f>
        <v>BEBIDAS</v>
      </c>
      <c r="I1182" s="21" t="str">
        <f>VLOOKUP($E1182,[1]Productos!A:P,4,FALSE)</f>
        <v>CERVEZAS</v>
      </c>
      <c r="K1182" s="1">
        <v>4000</v>
      </c>
      <c r="L1182" s="1">
        <v>4000</v>
      </c>
      <c r="M1182" s="21">
        <v>5</v>
      </c>
      <c r="N1182" s="21" t="e">
        <f>VLOOKUP(M1182,[1]!tbl_empleados[#Data],4,0)&amp;" "&amp;VLOOKUP(M1182,[1]!tbl_empleados[#Data],5,0)</f>
        <v>#REF!</v>
      </c>
      <c r="O1182">
        <f t="shared" si="118"/>
        <v>2024</v>
      </c>
      <c r="P1182" t="str">
        <f t="shared" si="119"/>
        <v>mayo</v>
      </c>
    </row>
    <row r="1183" spans="1:16" x14ac:dyDescent="0.3">
      <c r="A1183" t="s">
        <v>472</v>
      </c>
      <c r="B1183" s="21">
        <v>10</v>
      </c>
      <c r="C1183" s="77">
        <v>45423</v>
      </c>
      <c r="D1183" s="78">
        <v>0.98055555555555562</v>
      </c>
      <c r="E1183" s="21">
        <v>47</v>
      </c>
      <c r="F1183">
        <v>1</v>
      </c>
      <c r="G1183" t="str">
        <f>VLOOKUP($E1183,[1]Productos!A:P,2,FALSE)</f>
        <v>MICHELADA</v>
      </c>
      <c r="H1183" s="21" t="str">
        <f>VLOOKUP($E1183,[1]Productos!A:P,3,FALSE)</f>
        <v>BEBIDAS</v>
      </c>
      <c r="I1183" s="21" t="str">
        <f>VLOOKUP($E1183,[1]Productos!A:P,4,FALSE)</f>
        <v>CERVEZAS</v>
      </c>
      <c r="K1183" s="1">
        <v>2000</v>
      </c>
      <c r="L1183" s="1">
        <v>2000</v>
      </c>
      <c r="M1183" s="21">
        <v>5</v>
      </c>
      <c r="N1183" s="21" t="e">
        <f>VLOOKUP(M1183,[1]!tbl_empleados[#Data],4,0)&amp;" "&amp;VLOOKUP(M1183,[1]!tbl_empleados[#Data],5,0)</f>
        <v>#REF!</v>
      </c>
      <c r="O1183">
        <f t="shared" si="118"/>
        <v>2024</v>
      </c>
      <c r="P1183" t="str">
        <f t="shared" si="119"/>
        <v>mayo</v>
      </c>
    </row>
    <row r="1184" spans="1:16" x14ac:dyDescent="0.3">
      <c r="A1184" t="s">
        <v>472</v>
      </c>
      <c r="B1184" s="21">
        <v>10</v>
      </c>
      <c r="C1184" s="77">
        <v>45424</v>
      </c>
      <c r="D1184" s="78">
        <v>2.0833333333333333E-3</v>
      </c>
      <c r="E1184" s="21">
        <v>13</v>
      </c>
      <c r="F1184">
        <v>1</v>
      </c>
      <c r="G1184" t="str">
        <f>VLOOKUP($E1184,[1]Productos!A:P,2,FALSE)</f>
        <v>BLUE HAWAII</v>
      </c>
      <c r="H1184" s="21" t="str">
        <f>VLOOKUP($E1184,[1]Productos!A:P,3,FALSE)</f>
        <v>BEBIDAS</v>
      </c>
      <c r="I1184" s="21" t="str">
        <f>VLOOKUP($E1184,[1]Productos!A:P,4,FALSE)</f>
        <v>CÓCTELES</v>
      </c>
      <c r="K1184" s="1">
        <v>17000</v>
      </c>
      <c r="L1184" s="1">
        <v>17000</v>
      </c>
      <c r="M1184" s="21">
        <v>5</v>
      </c>
      <c r="N1184" s="21" t="e">
        <f>VLOOKUP(M1184,[1]!tbl_empleados[#Data],4,0)&amp;" "&amp;VLOOKUP(M1184,[1]!tbl_empleados[#Data],5,0)</f>
        <v>#REF!</v>
      </c>
      <c r="O1184">
        <f t="shared" si="118"/>
        <v>2024</v>
      </c>
      <c r="P1184" t="str">
        <f t="shared" si="119"/>
        <v>mayo</v>
      </c>
    </row>
    <row r="1185" spans="1:16" x14ac:dyDescent="0.3">
      <c r="A1185" t="s">
        <v>472</v>
      </c>
      <c r="B1185" s="21">
        <v>10</v>
      </c>
      <c r="C1185" s="77">
        <v>45424</v>
      </c>
      <c r="D1185" s="78">
        <v>3.9583333333333331E-2</v>
      </c>
      <c r="E1185" s="21">
        <v>39</v>
      </c>
      <c r="F1185">
        <v>1</v>
      </c>
      <c r="G1185" t="str">
        <f>VLOOKUP($E1185,[1]Productos!A:P,2,FALSE)</f>
        <v>CORONITA</v>
      </c>
      <c r="H1185" s="21" t="str">
        <f>VLOOKUP($E1185,[1]Productos!A:P,3,FALSE)</f>
        <v>BEBIDAS</v>
      </c>
      <c r="I1185" s="21" t="str">
        <f>VLOOKUP($E1185,[1]Productos!A:P,4,FALSE)</f>
        <v>CERVEZAS</v>
      </c>
      <c r="K1185" s="1">
        <v>4000</v>
      </c>
      <c r="L1185" s="1">
        <v>4000</v>
      </c>
      <c r="M1185" s="21">
        <v>5</v>
      </c>
      <c r="N1185" s="21" t="e">
        <f>VLOOKUP(M1185,[1]!tbl_empleados[#Data],4,0)&amp;" "&amp;VLOOKUP(M1185,[1]!tbl_empleados[#Data],5,0)</f>
        <v>#REF!</v>
      </c>
      <c r="O1185">
        <f t="shared" si="118"/>
        <v>2024</v>
      </c>
      <c r="P1185" t="str">
        <f t="shared" si="119"/>
        <v>mayo</v>
      </c>
    </row>
    <row r="1186" spans="1:16" x14ac:dyDescent="0.3">
      <c r="A1186" t="s">
        <v>472</v>
      </c>
      <c r="B1186" s="21">
        <v>10</v>
      </c>
      <c r="C1186" s="77">
        <v>45424</v>
      </c>
      <c r="D1186" s="78">
        <v>3.9583333333333331E-2</v>
      </c>
      <c r="E1186" s="21">
        <v>3</v>
      </c>
      <c r="F1186">
        <v>1</v>
      </c>
      <c r="G1186" t="str">
        <f>VLOOKUP($E1186,[1]Productos!A:P,2,FALSE)</f>
        <v>MARGARITA</v>
      </c>
      <c r="H1186" s="21" t="str">
        <f>VLOOKUP($E1186,[1]Productos!A:P,3,FALSE)</f>
        <v>BEBIDAS</v>
      </c>
      <c r="I1186" s="21" t="str">
        <f>VLOOKUP($E1186,[1]Productos!A:P,4,FALSE)</f>
        <v>CÓCTELES</v>
      </c>
      <c r="K1186" s="1">
        <v>16000</v>
      </c>
      <c r="L1186" s="1">
        <v>16000</v>
      </c>
      <c r="M1186" s="21">
        <v>5</v>
      </c>
      <c r="N1186" s="21" t="e">
        <f>VLOOKUP(M1186,[1]!tbl_empleados[#Data],4,0)&amp;" "&amp;VLOOKUP(M1186,[1]!tbl_empleados[#Data],5,0)</f>
        <v>#REF!</v>
      </c>
      <c r="O1186">
        <f t="shared" si="118"/>
        <v>2024</v>
      </c>
      <c r="P1186" t="str">
        <f t="shared" si="119"/>
        <v>mayo</v>
      </c>
    </row>
    <row r="1187" spans="1:16" x14ac:dyDescent="0.3">
      <c r="A1187" t="s">
        <v>472</v>
      </c>
      <c r="B1187" s="21">
        <v>10</v>
      </c>
      <c r="C1187" s="77">
        <v>45424</v>
      </c>
      <c r="D1187" s="78">
        <v>4.9305555555555554E-2</v>
      </c>
      <c r="E1187" s="21">
        <v>80</v>
      </c>
      <c r="F1187">
        <v>1</v>
      </c>
      <c r="G1187" t="str">
        <f>VLOOKUP($E1187,[1]Productos!A:P,2,FALSE)</f>
        <v>SHOT JOSE CUERVO REPOSADO</v>
      </c>
      <c r="H1187" s="21" t="str">
        <f>VLOOKUP($E1187,[1]Productos!A:P,3,FALSE)</f>
        <v>LICORES</v>
      </c>
      <c r="I1187" s="21" t="str">
        <f>VLOOKUP($E1187,[1]Productos!A:P,4,FALSE)</f>
        <v>TEQUILA</v>
      </c>
      <c r="K1187" s="1">
        <v>13000</v>
      </c>
      <c r="L1187" s="1">
        <v>13000</v>
      </c>
      <c r="M1187" s="21">
        <v>5</v>
      </c>
      <c r="N1187" s="21" t="e">
        <f>VLOOKUP(M1187,[1]!tbl_empleados[#Data],4,0)&amp;" "&amp;VLOOKUP(M1187,[1]!tbl_empleados[#Data],5,0)</f>
        <v>#REF!</v>
      </c>
      <c r="O1187">
        <f t="shared" si="118"/>
        <v>2024</v>
      </c>
      <c r="P1187" t="str">
        <f t="shared" si="119"/>
        <v>mayo</v>
      </c>
    </row>
    <row r="1188" spans="1:16" x14ac:dyDescent="0.3">
      <c r="A1188" t="s">
        <v>472</v>
      </c>
      <c r="B1188" s="21">
        <v>10</v>
      </c>
      <c r="C1188" s="77">
        <v>45424</v>
      </c>
      <c r="D1188" s="78">
        <v>4.9999999999999996E-2</v>
      </c>
      <c r="E1188" s="21">
        <v>79</v>
      </c>
      <c r="F1188">
        <v>1</v>
      </c>
      <c r="G1188" t="str">
        <f>VLOOKUP($E1188,[1]Productos!A:P,2,FALSE)</f>
        <v>SHOT VODKA SMIRNOFF LULO</v>
      </c>
      <c r="H1188" s="21" t="str">
        <f>VLOOKUP($E1188,[1]Productos!A:P,3,FALSE)</f>
        <v>LICORES</v>
      </c>
      <c r="I1188" s="21" t="str">
        <f>VLOOKUP($E1188,[1]Productos!A:P,4,FALSE)</f>
        <v>VODKA</v>
      </c>
      <c r="K1188" s="1">
        <v>6000</v>
      </c>
      <c r="L1188" s="1">
        <v>6000</v>
      </c>
      <c r="M1188" s="21">
        <v>5</v>
      </c>
      <c r="N1188" s="21" t="e">
        <f>VLOOKUP(M1188,[1]!tbl_empleados[#Data],4,0)&amp;" "&amp;VLOOKUP(M1188,[1]!tbl_empleados[#Data],5,0)</f>
        <v>#REF!</v>
      </c>
      <c r="O1188">
        <f t="shared" si="118"/>
        <v>2024</v>
      </c>
      <c r="P1188" t="str">
        <f t="shared" si="119"/>
        <v>mayo</v>
      </c>
    </row>
    <row r="1189" spans="1:16" x14ac:dyDescent="0.3">
      <c r="A1189" t="s">
        <v>472</v>
      </c>
      <c r="B1189" s="21">
        <v>10</v>
      </c>
      <c r="C1189" s="77">
        <v>45424</v>
      </c>
      <c r="D1189" s="78">
        <v>5.347222222222222E-2</v>
      </c>
      <c r="E1189" s="21">
        <v>48</v>
      </c>
      <c r="F1189">
        <v>1</v>
      </c>
      <c r="G1189" t="str">
        <f>VLOOKUP($E1189,[1]Productos!A:P,2,FALSE)</f>
        <v>AGUARDIENTE SIN AZUCAR (PANCHITA TAPA VERDE)</v>
      </c>
      <c r="H1189" s="21" t="str">
        <f>VLOOKUP($E1189,[1]Productos!A:P,3,FALSE)</f>
        <v>LICORES</v>
      </c>
      <c r="I1189" s="21" t="str">
        <f>VLOOKUP($E1189,[1]Productos!A:P,4,FALSE)</f>
        <v>AGUARDIENTE</v>
      </c>
      <c r="K1189" s="1">
        <v>35000</v>
      </c>
      <c r="L1189" s="1">
        <v>35000</v>
      </c>
      <c r="M1189" s="21">
        <v>5</v>
      </c>
      <c r="N1189" s="21" t="e">
        <f>VLOOKUP(M1189,[1]!tbl_empleados[#Data],4,0)&amp;" "&amp;VLOOKUP(M1189,[1]!tbl_empleados[#Data],5,0)</f>
        <v>#REF!</v>
      </c>
      <c r="O1189">
        <f t="shared" si="118"/>
        <v>2024</v>
      </c>
      <c r="P1189" t="str">
        <f t="shared" si="119"/>
        <v>mayo</v>
      </c>
    </row>
    <row r="1190" spans="1:16" x14ac:dyDescent="0.3">
      <c r="A1190" t="s">
        <v>473</v>
      </c>
      <c r="B1190" s="21">
        <v>9</v>
      </c>
      <c r="C1190" s="77">
        <v>45424</v>
      </c>
      <c r="D1190" s="78">
        <v>0.74236111111111114</v>
      </c>
      <c r="E1190" s="21">
        <v>39</v>
      </c>
      <c r="F1190">
        <v>4</v>
      </c>
      <c r="G1190" t="str">
        <f>VLOOKUP($E1190,[1]Productos!A:P,2,FALSE)</f>
        <v>CORONITA</v>
      </c>
      <c r="H1190" s="21" t="str">
        <f>VLOOKUP($E1190,[1]Productos!A:P,3,FALSE)</f>
        <v>BEBIDAS</v>
      </c>
      <c r="I1190" s="21" t="str">
        <f>VLOOKUP($E1190,[1]Productos!A:P,4,FALSE)</f>
        <v>CERVEZAS</v>
      </c>
      <c r="K1190" s="1">
        <v>4000</v>
      </c>
      <c r="L1190" s="1">
        <v>16000</v>
      </c>
      <c r="M1190" s="21">
        <v>5</v>
      </c>
      <c r="N1190" s="21" t="e">
        <f>VLOOKUP(M1190,[1]!tbl_empleados[#Data],4,0)&amp;" "&amp;VLOOKUP(M1190,[1]!tbl_empleados[#Data],5,0)</f>
        <v>#REF!</v>
      </c>
      <c r="O1190">
        <f t="shared" si="118"/>
        <v>2024</v>
      </c>
      <c r="P1190" t="str">
        <f t="shared" si="119"/>
        <v>mayo</v>
      </c>
    </row>
    <row r="1191" spans="1:16" x14ac:dyDescent="0.3">
      <c r="A1191" t="s">
        <v>473</v>
      </c>
      <c r="B1191" s="21">
        <v>9</v>
      </c>
      <c r="C1191" s="77">
        <v>45424</v>
      </c>
      <c r="D1191" s="78">
        <v>0.74236111111111114</v>
      </c>
      <c r="E1191" s="21">
        <v>47</v>
      </c>
      <c r="F1191">
        <v>4</v>
      </c>
      <c r="G1191" t="str">
        <f>VLOOKUP($E1191,[1]Productos!A:P,2,FALSE)</f>
        <v>MICHELADA</v>
      </c>
      <c r="H1191" s="21" t="str">
        <f>VLOOKUP($E1191,[1]Productos!A:P,3,FALSE)</f>
        <v>BEBIDAS</v>
      </c>
      <c r="I1191" s="21" t="str">
        <f>VLOOKUP($E1191,[1]Productos!A:P,4,FALSE)</f>
        <v>CERVEZAS</v>
      </c>
      <c r="K1191" s="1">
        <v>2000</v>
      </c>
      <c r="L1191" s="1">
        <v>8000</v>
      </c>
      <c r="M1191" s="21">
        <v>5</v>
      </c>
      <c r="N1191" s="21" t="e">
        <f>VLOOKUP(M1191,[1]!tbl_empleados[#Data],4,0)&amp;" "&amp;VLOOKUP(M1191,[1]!tbl_empleados[#Data],5,0)</f>
        <v>#REF!</v>
      </c>
      <c r="O1191">
        <f t="shared" si="118"/>
        <v>2024</v>
      </c>
      <c r="P1191" t="str">
        <f t="shared" si="119"/>
        <v>mayo</v>
      </c>
    </row>
    <row r="1192" spans="1:16" x14ac:dyDescent="0.3">
      <c r="A1192" t="s">
        <v>473</v>
      </c>
      <c r="B1192" s="21">
        <v>9</v>
      </c>
      <c r="C1192" s="77">
        <v>45424</v>
      </c>
      <c r="D1192" s="78">
        <v>0.74236111111111114</v>
      </c>
      <c r="E1192" s="21">
        <v>46</v>
      </c>
      <c r="F1192">
        <v>2</v>
      </c>
      <c r="G1192" t="str">
        <f>VLOOKUP($E1192,[1]Productos!A:P,2,FALSE)</f>
        <v>BUDWEISER</v>
      </c>
      <c r="H1192" s="21" t="str">
        <f>VLOOKUP($E1192,[1]Productos!A:P,3,FALSE)</f>
        <v>BEBIDAS</v>
      </c>
      <c r="I1192" s="21" t="str">
        <f>VLOOKUP($E1192,[1]Productos!A:P,4,FALSE)</f>
        <v>CERVEZAS</v>
      </c>
      <c r="K1192" s="1">
        <v>3000</v>
      </c>
      <c r="L1192" s="1">
        <v>6000</v>
      </c>
      <c r="M1192" s="21">
        <v>5</v>
      </c>
      <c r="N1192" s="21" t="e">
        <f>VLOOKUP(M1192,[1]!tbl_empleados[#Data],4,0)&amp;" "&amp;VLOOKUP(M1192,[1]!tbl_empleados[#Data],5,0)</f>
        <v>#REF!</v>
      </c>
      <c r="O1192">
        <f t="shared" si="118"/>
        <v>2024</v>
      </c>
      <c r="P1192" t="str">
        <f t="shared" si="119"/>
        <v>mayo</v>
      </c>
    </row>
    <row r="1193" spans="1:16" x14ac:dyDescent="0.3">
      <c r="A1193" t="s">
        <v>473</v>
      </c>
      <c r="B1193" s="21">
        <v>9</v>
      </c>
      <c r="C1193" s="77">
        <v>45424</v>
      </c>
      <c r="D1193" s="78">
        <v>0.76527777777777783</v>
      </c>
      <c r="E1193" s="21">
        <v>46</v>
      </c>
      <c r="F1193">
        <v>2</v>
      </c>
      <c r="G1193" t="str">
        <f>VLOOKUP($E1193,[1]Productos!A:P,2,FALSE)</f>
        <v>BUDWEISER</v>
      </c>
      <c r="H1193" s="21" t="str">
        <f>VLOOKUP($E1193,[1]Productos!A:P,3,FALSE)</f>
        <v>BEBIDAS</v>
      </c>
      <c r="I1193" s="21" t="str">
        <f>VLOOKUP($E1193,[1]Productos!A:P,4,FALSE)</f>
        <v>CERVEZAS</v>
      </c>
      <c r="K1193" s="1">
        <v>3000</v>
      </c>
      <c r="L1193" s="1">
        <v>6000</v>
      </c>
      <c r="M1193" s="21">
        <v>5</v>
      </c>
      <c r="N1193" s="21" t="e">
        <f>VLOOKUP(M1193,[1]!tbl_empleados[#Data],4,0)&amp;" "&amp;VLOOKUP(M1193,[1]!tbl_empleados[#Data],5,0)</f>
        <v>#REF!</v>
      </c>
      <c r="O1193">
        <f t="shared" si="118"/>
        <v>2024</v>
      </c>
      <c r="P1193" t="str">
        <f t="shared" si="119"/>
        <v>mayo</v>
      </c>
    </row>
    <row r="1194" spans="1:16" x14ac:dyDescent="0.3">
      <c r="A1194" t="s">
        <v>473</v>
      </c>
      <c r="B1194" s="21">
        <v>9</v>
      </c>
      <c r="C1194" s="77">
        <v>45424</v>
      </c>
      <c r="D1194" s="78">
        <v>0.76944444444444438</v>
      </c>
      <c r="E1194" s="21">
        <v>46</v>
      </c>
      <c r="F1194">
        <v>2</v>
      </c>
      <c r="G1194" t="str">
        <f>VLOOKUP($E1194,[1]Productos!A:P,2,FALSE)</f>
        <v>BUDWEISER</v>
      </c>
      <c r="H1194" s="21" t="str">
        <f>VLOOKUP($E1194,[1]Productos!A:P,3,FALSE)</f>
        <v>BEBIDAS</v>
      </c>
      <c r="I1194" s="21" t="str">
        <f>VLOOKUP($E1194,[1]Productos!A:P,4,FALSE)</f>
        <v>CERVEZAS</v>
      </c>
      <c r="K1194" s="1">
        <v>3000</v>
      </c>
      <c r="L1194" s="1">
        <v>6000</v>
      </c>
      <c r="M1194" s="21">
        <v>5</v>
      </c>
      <c r="N1194" s="21" t="e">
        <f>VLOOKUP(M1194,[1]!tbl_empleados[#Data],4,0)&amp;" "&amp;VLOOKUP(M1194,[1]!tbl_empleados[#Data],5,0)</f>
        <v>#REF!</v>
      </c>
      <c r="O1194">
        <f t="shared" si="118"/>
        <v>2024</v>
      </c>
      <c r="P1194" t="str">
        <f t="shared" si="119"/>
        <v>mayo</v>
      </c>
    </row>
    <row r="1195" spans="1:16" x14ac:dyDescent="0.3">
      <c r="A1195" t="s">
        <v>473</v>
      </c>
      <c r="B1195" s="21">
        <v>9</v>
      </c>
      <c r="C1195" s="77">
        <v>45424</v>
      </c>
      <c r="D1195" s="78">
        <v>0.76944444444444438</v>
      </c>
      <c r="E1195" s="21">
        <v>47</v>
      </c>
      <c r="F1195">
        <v>1</v>
      </c>
      <c r="G1195" t="str">
        <f>VLOOKUP($E1195,[1]Productos!A:P,2,FALSE)</f>
        <v>MICHELADA</v>
      </c>
      <c r="H1195" s="21" t="str">
        <f>VLOOKUP($E1195,[1]Productos!A:P,3,FALSE)</f>
        <v>BEBIDAS</v>
      </c>
      <c r="I1195" s="21" t="str">
        <f>VLOOKUP($E1195,[1]Productos!A:P,4,FALSE)</f>
        <v>CERVEZAS</v>
      </c>
      <c r="K1195" s="1">
        <v>2000</v>
      </c>
      <c r="L1195" s="1">
        <v>2000</v>
      </c>
      <c r="M1195" s="21">
        <v>5</v>
      </c>
      <c r="N1195" s="21" t="e">
        <f>VLOOKUP(M1195,[1]!tbl_empleados[#Data],4,0)&amp;" "&amp;VLOOKUP(M1195,[1]!tbl_empleados[#Data],5,0)</f>
        <v>#REF!</v>
      </c>
      <c r="O1195">
        <f t="shared" si="118"/>
        <v>2024</v>
      </c>
      <c r="P1195" t="str">
        <f t="shared" si="119"/>
        <v>mayo</v>
      </c>
    </row>
    <row r="1196" spans="1:16" x14ac:dyDescent="0.3">
      <c r="A1196" t="s">
        <v>473</v>
      </c>
      <c r="B1196" s="21">
        <v>9</v>
      </c>
      <c r="C1196" s="77">
        <v>45424</v>
      </c>
      <c r="D1196" s="78">
        <v>0.76944444444444438</v>
      </c>
      <c r="E1196" s="21">
        <v>39</v>
      </c>
      <c r="F1196">
        <v>1</v>
      </c>
      <c r="G1196" t="str">
        <f>VLOOKUP($E1196,[1]Productos!A:P,2,FALSE)</f>
        <v>CORONITA</v>
      </c>
      <c r="H1196" s="21" t="str">
        <f>VLOOKUP($E1196,[1]Productos!A:P,3,FALSE)</f>
        <v>BEBIDAS</v>
      </c>
      <c r="I1196" s="21" t="str">
        <f>VLOOKUP($E1196,[1]Productos!A:P,4,FALSE)</f>
        <v>CERVEZAS</v>
      </c>
      <c r="K1196" s="1">
        <v>4000</v>
      </c>
      <c r="L1196" s="1">
        <v>4000</v>
      </c>
      <c r="M1196" s="21">
        <v>5</v>
      </c>
      <c r="N1196" s="21" t="e">
        <f>VLOOKUP(M1196,[1]!tbl_empleados[#Data],4,0)&amp;" "&amp;VLOOKUP(M1196,[1]!tbl_empleados[#Data],5,0)</f>
        <v>#REF!</v>
      </c>
      <c r="O1196">
        <f t="shared" si="118"/>
        <v>2024</v>
      </c>
      <c r="P1196" t="str">
        <f t="shared" si="119"/>
        <v>mayo</v>
      </c>
    </row>
    <row r="1197" spans="1:16" x14ac:dyDescent="0.3">
      <c r="A1197" t="s">
        <v>474</v>
      </c>
      <c r="B1197" s="21">
        <v>11</v>
      </c>
      <c r="C1197" s="77">
        <v>45424</v>
      </c>
      <c r="D1197" s="78">
        <v>0.75416666666666676</v>
      </c>
      <c r="E1197" s="21">
        <v>18</v>
      </c>
      <c r="F1197">
        <v>1</v>
      </c>
      <c r="G1197" t="str">
        <f>VLOOKUP($E1197,[1]Productos!A:P,2,FALSE)</f>
        <v>COROZO</v>
      </c>
      <c r="H1197" s="21" t="str">
        <f>VLOOKUP($E1197,[1]Productos!A:P,3,FALSE)</f>
        <v>BEBIDAS</v>
      </c>
      <c r="I1197" s="21" t="str">
        <f>VLOOKUP($E1197,[1]Productos!A:P,4,FALSE)</f>
        <v>SODAS SABORIZADAS</v>
      </c>
      <c r="K1197" s="1">
        <v>12000</v>
      </c>
      <c r="L1197" s="1">
        <v>12000</v>
      </c>
      <c r="M1197" s="21">
        <v>5</v>
      </c>
      <c r="N1197" s="21" t="e">
        <f>VLOOKUP(M1197,[1]!tbl_empleados[#Data],4,0)&amp;" "&amp;VLOOKUP(M1197,[1]!tbl_empleados[#Data],5,0)</f>
        <v>#REF!</v>
      </c>
      <c r="O1197">
        <f t="shared" si="118"/>
        <v>2024</v>
      </c>
      <c r="P1197" t="str">
        <f t="shared" si="119"/>
        <v>mayo</v>
      </c>
    </row>
    <row r="1198" spans="1:16" x14ac:dyDescent="0.3">
      <c r="A1198" t="s">
        <v>473</v>
      </c>
      <c r="B1198" s="21">
        <v>9</v>
      </c>
      <c r="C1198" s="77">
        <v>45424</v>
      </c>
      <c r="D1198" s="78">
        <v>0.77361111111111114</v>
      </c>
      <c r="E1198" s="21">
        <v>46</v>
      </c>
      <c r="F1198">
        <v>1</v>
      </c>
      <c r="G1198" t="str">
        <f>VLOOKUP($E1198,[1]Productos!A:P,2,FALSE)</f>
        <v>BUDWEISER</v>
      </c>
      <c r="H1198" s="21" t="str">
        <f>VLOOKUP($E1198,[1]Productos!A:P,3,FALSE)</f>
        <v>BEBIDAS</v>
      </c>
      <c r="I1198" s="21" t="str">
        <f>VLOOKUP($E1198,[1]Productos!A:P,4,FALSE)</f>
        <v>CERVEZAS</v>
      </c>
      <c r="K1198" s="1">
        <v>3000</v>
      </c>
      <c r="L1198" s="1">
        <v>3000</v>
      </c>
      <c r="M1198" s="21">
        <v>5</v>
      </c>
      <c r="N1198" s="21" t="e">
        <f>VLOOKUP(M1198,[1]!tbl_empleados[#Data],4,0)&amp;" "&amp;VLOOKUP(M1198,[1]!tbl_empleados[#Data],5,0)</f>
        <v>#REF!</v>
      </c>
      <c r="O1198">
        <f t="shared" si="118"/>
        <v>2024</v>
      </c>
      <c r="P1198" t="str">
        <f t="shared" si="119"/>
        <v>mayo</v>
      </c>
    </row>
    <row r="1199" spans="1:16" x14ac:dyDescent="0.3">
      <c r="A1199" t="s">
        <v>475</v>
      </c>
      <c r="B1199" s="21">
        <v>11</v>
      </c>
      <c r="C1199" s="77">
        <v>45424</v>
      </c>
      <c r="D1199" s="78">
        <v>0.77708333333333324</v>
      </c>
      <c r="E1199" s="21">
        <v>13</v>
      </c>
      <c r="F1199">
        <v>2</v>
      </c>
      <c r="G1199" t="str">
        <f>VLOOKUP($E1199,[1]Productos!A:P,2,FALSE)</f>
        <v>BLUE HAWAII</v>
      </c>
      <c r="H1199" s="21" t="str">
        <f>VLOOKUP($E1199,[1]Productos!A:P,3,FALSE)</f>
        <v>BEBIDAS</v>
      </c>
      <c r="I1199" s="21" t="str">
        <f>VLOOKUP($E1199,[1]Productos!A:P,4,FALSE)</f>
        <v>CÓCTELES</v>
      </c>
      <c r="K1199" s="1">
        <v>17000</v>
      </c>
      <c r="L1199" s="1">
        <v>34000</v>
      </c>
      <c r="M1199" s="21">
        <v>5</v>
      </c>
      <c r="N1199" s="21" t="e">
        <f>VLOOKUP(M1199,[1]!tbl_empleados[#Data],4,0)&amp;" "&amp;VLOOKUP(M1199,[1]!tbl_empleados[#Data],5,0)</f>
        <v>#REF!</v>
      </c>
      <c r="O1199">
        <f t="shared" si="118"/>
        <v>2024</v>
      </c>
      <c r="P1199" t="str">
        <f t="shared" si="119"/>
        <v>mayo</v>
      </c>
    </row>
    <row r="1200" spans="1:16" x14ac:dyDescent="0.3">
      <c r="A1200" t="s">
        <v>475</v>
      </c>
      <c r="B1200" s="21">
        <v>11</v>
      </c>
      <c r="C1200" s="77">
        <v>45424</v>
      </c>
      <c r="D1200" s="78">
        <v>0.77777777777777779</v>
      </c>
      <c r="E1200" s="21">
        <v>79</v>
      </c>
      <c r="F1200">
        <v>1</v>
      </c>
      <c r="G1200" t="str">
        <f>VLOOKUP($E1200,[1]Productos!A:P,2,FALSE)</f>
        <v>SHOT VODKA SMIRNOFF LULO</v>
      </c>
      <c r="H1200" s="21" t="str">
        <f>VLOOKUP($E1200,[1]Productos!A:P,3,FALSE)</f>
        <v>LICORES</v>
      </c>
      <c r="I1200" s="21" t="str">
        <f>VLOOKUP($E1200,[1]Productos!A:P,4,FALSE)</f>
        <v>VODKA</v>
      </c>
      <c r="K1200" s="1">
        <v>6000</v>
      </c>
      <c r="L1200" s="1">
        <v>6000</v>
      </c>
      <c r="M1200" s="21">
        <v>5</v>
      </c>
      <c r="N1200" s="21" t="e">
        <f>VLOOKUP(M1200,[1]!tbl_empleados[#Data],4,0)&amp;" "&amp;VLOOKUP(M1200,[1]!tbl_empleados[#Data],5,0)</f>
        <v>#REF!</v>
      </c>
      <c r="O1200">
        <f t="shared" si="118"/>
        <v>2024</v>
      </c>
      <c r="P1200" t="str">
        <f t="shared" si="119"/>
        <v>mayo</v>
      </c>
    </row>
    <row r="1201" spans="1:16" x14ac:dyDescent="0.3">
      <c r="A1201" t="s">
        <v>476</v>
      </c>
      <c r="B1201" s="21">
        <v>2</v>
      </c>
      <c r="C1201" s="77">
        <v>45424</v>
      </c>
      <c r="D1201" s="78">
        <v>0.79583333333333339</v>
      </c>
      <c r="E1201" s="21">
        <v>38</v>
      </c>
      <c r="F1201">
        <v>9</v>
      </c>
      <c r="G1201" t="str">
        <f>VLOOKUP($E1201,[1]Productos!A:P,2,FALSE)</f>
        <v>COSTEÑITA</v>
      </c>
      <c r="H1201" s="21" t="str">
        <f>VLOOKUP($E1201,[1]Productos!A:P,3,FALSE)</f>
        <v>BEBIDAS</v>
      </c>
      <c r="I1201" s="21" t="str">
        <f>VLOOKUP($E1201,[1]Productos!A:P,4,FALSE)</f>
        <v>CERVEZAS</v>
      </c>
      <c r="K1201" s="1">
        <v>3000</v>
      </c>
      <c r="L1201" s="1">
        <v>27000</v>
      </c>
      <c r="M1201" s="21">
        <v>5</v>
      </c>
      <c r="N1201" s="21" t="e">
        <f>VLOOKUP(M1201,[1]!tbl_empleados[#Data],4,0)&amp;" "&amp;VLOOKUP(M1201,[1]!tbl_empleados[#Data],5,0)</f>
        <v>#REF!</v>
      </c>
      <c r="O1201">
        <f>YEAR(C1201)</f>
        <v>2024</v>
      </c>
      <c r="P1201" t="str">
        <f>TEXT((C1201),"mmmm")</f>
        <v>mayo</v>
      </c>
    </row>
    <row r="1202" spans="1:16" x14ac:dyDescent="0.3">
      <c r="A1202" t="s">
        <v>477</v>
      </c>
      <c r="B1202" s="21">
        <v>4</v>
      </c>
      <c r="C1202" s="77">
        <v>45424</v>
      </c>
      <c r="D1202" s="78">
        <v>0.83611111111111114</v>
      </c>
      <c r="E1202" s="21">
        <v>38</v>
      </c>
      <c r="F1202">
        <v>3</v>
      </c>
      <c r="G1202" t="str">
        <f>VLOOKUP($E1202,[1]Productos!A:P,2,FALSE)</f>
        <v>COSTEÑITA</v>
      </c>
      <c r="H1202" s="21" t="str">
        <f>VLOOKUP($E1202,[1]Productos!A:P,3,FALSE)</f>
        <v>BEBIDAS</v>
      </c>
      <c r="I1202" s="21" t="str">
        <f>VLOOKUP($E1202,[1]Productos!A:P,4,FALSE)</f>
        <v>CERVEZAS</v>
      </c>
      <c r="K1202" s="1">
        <v>3000</v>
      </c>
      <c r="L1202" s="1">
        <v>9000</v>
      </c>
      <c r="M1202" s="21">
        <v>5</v>
      </c>
      <c r="N1202" s="21" t="e">
        <f>VLOOKUP(M1202,[1]!tbl_empleados[#Data],4,0)&amp;" "&amp;VLOOKUP(M1202,[1]!tbl_empleados[#Data],5,0)</f>
        <v>#REF!</v>
      </c>
      <c r="O1202">
        <f>YEAR(C1202)</f>
        <v>2024</v>
      </c>
      <c r="P1202" t="str">
        <f>TEXT((C1202),"mmmm")</f>
        <v>mayo</v>
      </c>
    </row>
    <row r="1203" spans="1:16" x14ac:dyDescent="0.3">
      <c r="A1203" t="s">
        <v>478</v>
      </c>
      <c r="B1203" s="21">
        <v>14</v>
      </c>
      <c r="C1203" s="77">
        <v>45424</v>
      </c>
      <c r="D1203" s="78">
        <v>0.87847222222222221</v>
      </c>
      <c r="E1203" s="21">
        <v>38</v>
      </c>
      <c r="F1203">
        <v>2</v>
      </c>
      <c r="G1203" t="str">
        <f>VLOOKUP($E1203,[1]Productos!A:P,2,FALSE)</f>
        <v>COSTEÑITA</v>
      </c>
      <c r="H1203" s="21" t="str">
        <f>VLOOKUP($E1203,[1]Productos!A:P,3,FALSE)</f>
        <v>BEBIDAS</v>
      </c>
      <c r="I1203" s="21" t="str">
        <f>VLOOKUP($E1203,[1]Productos!A:P,4,FALSE)</f>
        <v>CERVEZAS</v>
      </c>
      <c r="K1203" s="1">
        <v>3000</v>
      </c>
      <c r="L1203" s="1">
        <v>6000</v>
      </c>
      <c r="M1203" s="21">
        <v>5</v>
      </c>
      <c r="N1203" s="21" t="e">
        <f>VLOOKUP(M1203,[1]!tbl_empleados[#Data],4,0)&amp;" "&amp;VLOOKUP(M1203,[1]!tbl_empleados[#Data],5,0)</f>
        <v>#REF!</v>
      </c>
      <c r="O1203">
        <f t="shared" ref="O1203:O1217" si="120">YEAR(C1203)</f>
        <v>2024</v>
      </c>
      <c r="P1203" t="str">
        <f t="shared" ref="P1203:P1217" si="121">TEXT((C1203),"mmmm")</f>
        <v>mayo</v>
      </c>
    </row>
    <row r="1204" spans="1:16" x14ac:dyDescent="0.3">
      <c r="A1204" t="s">
        <v>478</v>
      </c>
      <c r="B1204" s="21">
        <v>14</v>
      </c>
      <c r="C1204" s="77">
        <v>45424</v>
      </c>
      <c r="D1204" s="78">
        <v>0.88680555555555562</v>
      </c>
      <c r="E1204" s="21">
        <v>38</v>
      </c>
      <c r="F1204">
        <v>1</v>
      </c>
      <c r="G1204" t="str">
        <f>VLOOKUP($E1204,[1]Productos!A:P,2,FALSE)</f>
        <v>COSTEÑITA</v>
      </c>
      <c r="H1204" s="21" t="str">
        <f>VLOOKUP($E1204,[1]Productos!A:P,3,FALSE)</f>
        <v>BEBIDAS</v>
      </c>
      <c r="I1204" s="21" t="str">
        <f>VLOOKUP($E1204,[1]Productos!A:P,4,FALSE)</f>
        <v>CERVEZAS</v>
      </c>
      <c r="K1204" s="1">
        <v>3000</v>
      </c>
      <c r="L1204" s="1">
        <v>3000</v>
      </c>
      <c r="M1204" s="21">
        <v>5</v>
      </c>
      <c r="N1204" s="21" t="e">
        <f>VLOOKUP(M1204,[1]!tbl_empleados[#Data],4,0)&amp;" "&amp;VLOOKUP(M1204,[1]!tbl_empleados[#Data],5,0)</f>
        <v>#REF!</v>
      </c>
      <c r="O1204">
        <f t="shared" si="120"/>
        <v>2024</v>
      </c>
      <c r="P1204" t="str">
        <f t="shared" si="121"/>
        <v>mayo</v>
      </c>
    </row>
    <row r="1205" spans="1:16" x14ac:dyDescent="0.3">
      <c r="A1205" t="s">
        <v>479</v>
      </c>
      <c r="B1205" s="21">
        <v>12</v>
      </c>
      <c r="C1205" s="77">
        <v>45424</v>
      </c>
      <c r="D1205" s="78">
        <v>0.77708333333333324</v>
      </c>
      <c r="E1205" s="21">
        <v>15</v>
      </c>
      <c r="F1205">
        <v>1</v>
      </c>
      <c r="G1205" t="str">
        <f>VLOOKUP($E1205,[1]Productos!A:P,2,FALSE)</f>
        <v>MARACUYÁ</v>
      </c>
      <c r="H1205" s="21" t="str">
        <f>VLOOKUP($E1205,[1]Productos!A:P,3,FALSE)</f>
        <v>BEBIDAS</v>
      </c>
      <c r="I1205" s="21" t="str">
        <f>VLOOKUP($E1205,[1]Productos!A:P,4,FALSE)</f>
        <v>SODAS SABORIZADAS</v>
      </c>
      <c r="K1205" s="1">
        <v>12000</v>
      </c>
      <c r="L1205" s="1">
        <v>12000</v>
      </c>
      <c r="M1205" s="21">
        <v>5</v>
      </c>
      <c r="N1205" s="21" t="e">
        <f>VLOOKUP(M1205,[1]!tbl_empleados[#Data],4,0)&amp;" "&amp;VLOOKUP(M1205,[1]!tbl_empleados[#Data],5,0)</f>
        <v>#REF!</v>
      </c>
      <c r="O1205">
        <f t="shared" si="120"/>
        <v>2024</v>
      </c>
      <c r="P1205" t="str">
        <f t="shared" si="121"/>
        <v>mayo</v>
      </c>
    </row>
    <row r="1206" spans="1:16" x14ac:dyDescent="0.3">
      <c r="A1206" t="s">
        <v>479</v>
      </c>
      <c r="B1206" s="21">
        <v>12</v>
      </c>
      <c r="C1206" s="77">
        <v>45424</v>
      </c>
      <c r="D1206" s="78">
        <v>0.77708333333333324</v>
      </c>
      <c r="E1206" s="21">
        <v>18</v>
      </c>
      <c r="F1206">
        <v>1</v>
      </c>
      <c r="G1206" t="str">
        <f>VLOOKUP($E1206,[1]Productos!A:P,2,FALSE)</f>
        <v>COROZO</v>
      </c>
      <c r="H1206" s="21" t="str">
        <f>VLOOKUP($E1206,[1]Productos!A:P,3,FALSE)</f>
        <v>BEBIDAS</v>
      </c>
      <c r="I1206" s="21" t="str">
        <f>VLOOKUP($E1206,[1]Productos!A:P,4,FALSE)</f>
        <v>SODAS SABORIZADAS</v>
      </c>
      <c r="K1206" s="1">
        <v>12000</v>
      </c>
      <c r="L1206" s="1">
        <v>12000</v>
      </c>
      <c r="M1206" s="21">
        <v>5</v>
      </c>
      <c r="N1206" s="21" t="e">
        <f>VLOOKUP(M1206,[1]!tbl_empleados[#Data],4,0)&amp;" "&amp;VLOOKUP(M1206,[1]!tbl_empleados[#Data],5,0)</f>
        <v>#REF!</v>
      </c>
      <c r="O1206">
        <f t="shared" si="120"/>
        <v>2024</v>
      </c>
      <c r="P1206" t="str">
        <f t="shared" si="121"/>
        <v>mayo</v>
      </c>
    </row>
    <row r="1207" spans="1:16" x14ac:dyDescent="0.3">
      <c r="A1207" t="s">
        <v>480</v>
      </c>
      <c r="B1207" s="21">
        <v>5</v>
      </c>
      <c r="C1207" s="77">
        <v>45424</v>
      </c>
      <c r="D1207" s="78">
        <v>0.85486111111111107</v>
      </c>
      <c r="E1207" s="21">
        <v>8</v>
      </c>
      <c r="F1207">
        <v>1</v>
      </c>
      <c r="G1207" t="str">
        <f>VLOOKUP($E1207,[1]Productos!A:P,2,FALSE)</f>
        <v>MARANGIN</v>
      </c>
      <c r="H1207" s="21" t="str">
        <f>VLOOKUP($E1207,[1]Productos!A:P,3,FALSE)</f>
        <v>BEBIDAS</v>
      </c>
      <c r="I1207" s="21" t="str">
        <f>VLOOKUP($E1207,[1]Productos!A:P,4,FALSE)</f>
        <v>CÓCTELES</v>
      </c>
      <c r="K1207" s="1">
        <v>15000</v>
      </c>
      <c r="L1207" s="1">
        <v>15000</v>
      </c>
      <c r="M1207" s="21">
        <v>5</v>
      </c>
      <c r="N1207" s="21" t="e">
        <f>VLOOKUP(M1207,[1]!tbl_empleados[#Data],4,0)&amp;" "&amp;VLOOKUP(M1207,[1]!tbl_empleados[#Data],5,0)</f>
        <v>#REF!</v>
      </c>
      <c r="O1207">
        <f t="shared" si="120"/>
        <v>2024</v>
      </c>
      <c r="P1207" t="str">
        <f t="shared" si="121"/>
        <v>mayo</v>
      </c>
    </row>
    <row r="1208" spans="1:16" x14ac:dyDescent="0.3">
      <c r="A1208" t="s">
        <v>480</v>
      </c>
      <c r="B1208" s="21">
        <v>5</v>
      </c>
      <c r="C1208" s="77">
        <v>45424</v>
      </c>
      <c r="D1208" s="78">
        <v>0.85555555555555562</v>
      </c>
      <c r="E1208" s="21">
        <v>40</v>
      </c>
      <c r="F1208">
        <v>3</v>
      </c>
      <c r="G1208" t="str">
        <f>VLOOKUP($E1208,[1]Productos!A:P,2,FALSE)</f>
        <v>AGUILA NEGRA</v>
      </c>
      <c r="H1208" s="21" t="str">
        <f>VLOOKUP($E1208,[1]Productos!A:P,3,FALSE)</f>
        <v>BEBIDAS</v>
      </c>
      <c r="I1208" s="21" t="str">
        <f>VLOOKUP($E1208,[1]Productos!A:P,4,FALSE)</f>
        <v>CERVEZAS</v>
      </c>
      <c r="K1208" s="1">
        <v>3500</v>
      </c>
      <c r="L1208" s="1">
        <v>10500</v>
      </c>
      <c r="M1208" s="21">
        <v>5</v>
      </c>
      <c r="N1208" s="21" t="e">
        <f>VLOOKUP(M1208,[1]!tbl_empleados[#Data],4,0)&amp;" "&amp;VLOOKUP(M1208,[1]!tbl_empleados[#Data],5,0)</f>
        <v>#REF!</v>
      </c>
      <c r="O1208">
        <f t="shared" si="120"/>
        <v>2024</v>
      </c>
      <c r="P1208" t="str">
        <f t="shared" si="121"/>
        <v>mayo</v>
      </c>
    </row>
    <row r="1209" spans="1:16" x14ac:dyDescent="0.3">
      <c r="A1209" t="s">
        <v>480</v>
      </c>
      <c r="B1209" s="21">
        <v>5</v>
      </c>
      <c r="C1209" s="77">
        <v>45424</v>
      </c>
      <c r="D1209" s="78">
        <v>0.87986111111111109</v>
      </c>
      <c r="E1209" s="21">
        <v>40</v>
      </c>
      <c r="F1209">
        <v>1</v>
      </c>
      <c r="G1209" t="str">
        <f>VLOOKUP($E1209,[1]Productos!A:P,2,FALSE)</f>
        <v>AGUILA NEGRA</v>
      </c>
      <c r="H1209" s="21" t="str">
        <f>VLOOKUP($E1209,[1]Productos!A:P,3,FALSE)</f>
        <v>BEBIDAS</v>
      </c>
      <c r="I1209" s="21" t="str">
        <f>VLOOKUP($E1209,[1]Productos!A:P,4,FALSE)</f>
        <v>CERVEZAS</v>
      </c>
      <c r="K1209" s="1">
        <v>3500</v>
      </c>
      <c r="L1209" s="1">
        <v>3500</v>
      </c>
      <c r="M1209" s="21">
        <v>5</v>
      </c>
      <c r="N1209" s="21" t="e">
        <f>VLOOKUP(M1209,[1]!tbl_empleados[#Data],4,0)&amp;" "&amp;VLOOKUP(M1209,[1]!tbl_empleados[#Data],5,0)</f>
        <v>#REF!</v>
      </c>
      <c r="O1209">
        <f t="shared" si="120"/>
        <v>2024</v>
      </c>
      <c r="P1209" t="str">
        <f t="shared" si="121"/>
        <v>mayo</v>
      </c>
    </row>
    <row r="1210" spans="1:16" x14ac:dyDescent="0.3">
      <c r="A1210" t="s">
        <v>480</v>
      </c>
      <c r="B1210" s="21">
        <v>5</v>
      </c>
      <c r="C1210" s="77">
        <v>45424</v>
      </c>
      <c r="D1210" s="78">
        <v>0.8930555555555556</v>
      </c>
      <c r="E1210" s="21">
        <v>40</v>
      </c>
      <c r="F1210">
        <v>1</v>
      </c>
      <c r="G1210" t="str">
        <f>VLOOKUP($E1210,[1]Productos!A:P,2,FALSE)</f>
        <v>AGUILA NEGRA</v>
      </c>
      <c r="H1210" s="21" t="str">
        <f>VLOOKUP($E1210,[1]Productos!A:P,3,FALSE)</f>
        <v>BEBIDAS</v>
      </c>
      <c r="I1210" s="21" t="str">
        <f>VLOOKUP($E1210,[1]Productos!A:P,4,FALSE)</f>
        <v>CERVEZAS</v>
      </c>
      <c r="K1210" s="1">
        <v>3500</v>
      </c>
      <c r="L1210" s="1">
        <v>3500</v>
      </c>
      <c r="M1210" s="21">
        <v>5</v>
      </c>
      <c r="N1210" s="21" t="e">
        <f>VLOOKUP(M1210,[1]!tbl_empleados[#Data],4,0)&amp;" "&amp;VLOOKUP(M1210,[1]!tbl_empleados[#Data],5,0)</f>
        <v>#REF!</v>
      </c>
      <c r="O1210">
        <f t="shared" si="120"/>
        <v>2024</v>
      </c>
      <c r="P1210" t="str">
        <f t="shared" si="121"/>
        <v>mayo</v>
      </c>
    </row>
    <row r="1211" spans="1:16" x14ac:dyDescent="0.3">
      <c r="A1211" t="s">
        <v>480</v>
      </c>
      <c r="B1211" s="21">
        <v>5</v>
      </c>
      <c r="C1211" s="77">
        <v>45424</v>
      </c>
      <c r="D1211" s="78">
        <v>0.89930555555555547</v>
      </c>
      <c r="E1211" s="21">
        <v>40</v>
      </c>
      <c r="F1211">
        <v>1</v>
      </c>
      <c r="G1211" t="str">
        <f>VLOOKUP($E1211,[1]Productos!A:P,2,FALSE)</f>
        <v>AGUILA NEGRA</v>
      </c>
      <c r="H1211" s="21" t="str">
        <f>VLOOKUP($E1211,[1]Productos!A:P,3,FALSE)</f>
        <v>BEBIDAS</v>
      </c>
      <c r="I1211" s="21" t="str">
        <f>VLOOKUP($E1211,[1]Productos!A:P,4,FALSE)</f>
        <v>CERVEZAS</v>
      </c>
      <c r="K1211" s="1">
        <v>3500</v>
      </c>
      <c r="L1211" s="1">
        <v>3500</v>
      </c>
      <c r="M1211" s="21">
        <v>5</v>
      </c>
      <c r="N1211" s="21" t="e">
        <f>VLOOKUP(M1211,[1]!tbl_empleados[#Data],4,0)&amp;" "&amp;VLOOKUP(M1211,[1]!tbl_empleados[#Data],5,0)</f>
        <v>#REF!</v>
      </c>
      <c r="O1211">
        <f t="shared" si="120"/>
        <v>2024</v>
      </c>
      <c r="P1211" t="str">
        <f t="shared" si="121"/>
        <v>mayo</v>
      </c>
    </row>
    <row r="1212" spans="1:16" x14ac:dyDescent="0.3">
      <c r="A1212" t="s">
        <v>480</v>
      </c>
      <c r="B1212" s="21">
        <v>5</v>
      </c>
      <c r="C1212" s="77">
        <v>45424</v>
      </c>
      <c r="D1212" s="78">
        <v>0.89930555555555547</v>
      </c>
      <c r="E1212" s="21">
        <v>7</v>
      </c>
      <c r="F1212">
        <v>1</v>
      </c>
      <c r="G1212" t="str">
        <f>VLOOKUP($E1212,[1]Productos!A:P,2,FALSE)</f>
        <v>GIN &amp; TONIC</v>
      </c>
      <c r="H1212" s="21" t="str">
        <f>VLOOKUP($E1212,[1]Productos!A:P,3,FALSE)</f>
        <v>BEBIDAS</v>
      </c>
      <c r="I1212" s="21" t="str">
        <f>VLOOKUP($E1212,[1]Productos!A:P,4,FALSE)</f>
        <v>CÓCTELES</v>
      </c>
      <c r="K1212" s="1">
        <v>12000</v>
      </c>
      <c r="L1212" s="1">
        <v>12000</v>
      </c>
      <c r="M1212" s="21">
        <v>5</v>
      </c>
      <c r="N1212" s="21" t="e">
        <f>VLOOKUP(M1212,[1]!tbl_empleados[#Data],4,0)&amp;" "&amp;VLOOKUP(M1212,[1]!tbl_empleados[#Data],5,0)</f>
        <v>#REF!</v>
      </c>
      <c r="O1212">
        <f t="shared" si="120"/>
        <v>2024</v>
      </c>
      <c r="P1212" t="str">
        <f t="shared" si="121"/>
        <v>mayo</v>
      </c>
    </row>
    <row r="1213" spans="1:16" x14ac:dyDescent="0.3">
      <c r="A1213" t="s">
        <v>480</v>
      </c>
      <c r="B1213" s="21">
        <v>5</v>
      </c>
      <c r="C1213" s="77">
        <v>45424</v>
      </c>
      <c r="D1213" s="78">
        <v>0.9</v>
      </c>
      <c r="E1213" s="21">
        <v>7</v>
      </c>
      <c r="F1213">
        <v>1</v>
      </c>
      <c r="G1213" t="str">
        <f>VLOOKUP($E1213,[1]Productos!A:P,2,FALSE)</f>
        <v>GIN &amp; TONIC</v>
      </c>
      <c r="H1213" s="21" t="str">
        <f>VLOOKUP($E1213,[1]Productos!A:P,3,FALSE)</f>
        <v>BEBIDAS</v>
      </c>
      <c r="I1213" s="21" t="str">
        <f>VLOOKUP($E1213,[1]Productos!A:P,4,FALSE)</f>
        <v>CÓCTELES</v>
      </c>
      <c r="K1213" s="1">
        <v>12000</v>
      </c>
      <c r="L1213" s="1">
        <v>12000</v>
      </c>
      <c r="M1213" s="21">
        <v>5</v>
      </c>
      <c r="N1213" s="21" t="e">
        <f>VLOOKUP(M1213,[1]!tbl_empleados[#Data],4,0)&amp;" "&amp;VLOOKUP(M1213,[1]!tbl_empleados[#Data],5,0)</f>
        <v>#REF!</v>
      </c>
      <c r="O1213">
        <f t="shared" si="120"/>
        <v>2024</v>
      </c>
      <c r="P1213" t="str">
        <f t="shared" si="121"/>
        <v>mayo</v>
      </c>
    </row>
    <row r="1214" spans="1:16" x14ac:dyDescent="0.3">
      <c r="A1214" t="s">
        <v>481</v>
      </c>
      <c r="B1214" s="21">
        <v>2</v>
      </c>
      <c r="C1214" s="77">
        <v>45424</v>
      </c>
      <c r="D1214" s="78">
        <v>0.8340277777777777</v>
      </c>
      <c r="E1214" s="21">
        <v>38</v>
      </c>
      <c r="F1214">
        <v>2</v>
      </c>
      <c r="G1214" t="str">
        <f>VLOOKUP($E1214,[1]Productos!A:P,2,FALSE)</f>
        <v>COSTEÑITA</v>
      </c>
      <c r="H1214" s="21" t="str">
        <f>VLOOKUP($E1214,[1]Productos!A:P,3,FALSE)</f>
        <v>BEBIDAS</v>
      </c>
      <c r="I1214" s="21" t="str">
        <f>VLOOKUP($E1214,[1]Productos!A:P,4,FALSE)</f>
        <v>CERVEZAS</v>
      </c>
      <c r="K1214" s="1">
        <v>3000</v>
      </c>
      <c r="L1214" s="1">
        <v>6000</v>
      </c>
      <c r="M1214" s="21">
        <v>5</v>
      </c>
      <c r="N1214" s="21" t="e">
        <f>VLOOKUP(M1214,[1]!tbl_empleados[#Data],4,0)&amp;" "&amp;VLOOKUP(M1214,[1]!tbl_empleados[#Data],5,0)</f>
        <v>#REF!</v>
      </c>
      <c r="O1214">
        <f t="shared" si="120"/>
        <v>2024</v>
      </c>
      <c r="P1214" t="str">
        <f t="shared" si="121"/>
        <v>mayo</v>
      </c>
    </row>
    <row r="1215" spans="1:16" x14ac:dyDescent="0.3">
      <c r="A1215" t="s">
        <v>481</v>
      </c>
      <c r="B1215" s="21">
        <v>2</v>
      </c>
      <c r="C1215" s="77">
        <v>45424</v>
      </c>
      <c r="D1215" s="78">
        <v>0.8340277777777777</v>
      </c>
      <c r="E1215" s="21">
        <v>47</v>
      </c>
      <c r="F1215">
        <v>1</v>
      </c>
      <c r="G1215" t="str">
        <f>VLOOKUP($E1215,[1]Productos!A:P,2,FALSE)</f>
        <v>MICHELADA</v>
      </c>
      <c r="H1215" s="21" t="str">
        <f>VLOOKUP($E1215,[1]Productos!A:P,3,FALSE)</f>
        <v>BEBIDAS</v>
      </c>
      <c r="I1215" s="21" t="str">
        <f>VLOOKUP($E1215,[1]Productos!A:P,4,FALSE)</f>
        <v>CERVEZAS</v>
      </c>
      <c r="K1215" s="1">
        <v>2000</v>
      </c>
      <c r="L1215" s="1">
        <v>2000</v>
      </c>
      <c r="M1215" s="21">
        <v>5</v>
      </c>
      <c r="N1215" s="21" t="e">
        <f>VLOOKUP(M1215,[1]!tbl_empleados[#Data],4,0)&amp;" "&amp;VLOOKUP(M1215,[1]!tbl_empleados[#Data],5,0)</f>
        <v>#REF!</v>
      </c>
      <c r="O1215">
        <f t="shared" si="120"/>
        <v>2024</v>
      </c>
      <c r="P1215" t="str">
        <f t="shared" si="121"/>
        <v>mayo</v>
      </c>
    </row>
    <row r="1216" spans="1:16" x14ac:dyDescent="0.3">
      <c r="A1216" t="s">
        <v>481</v>
      </c>
      <c r="B1216" s="21">
        <v>2</v>
      </c>
      <c r="C1216" s="77">
        <v>45424</v>
      </c>
      <c r="D1216" s="78">
        <v>0.83472222222222225</v>
      </c>
      <c r="E1216" s="21">
        <v>2</v>
      </c>
      <c r="F1216">
        <v>1</v>
      </c>
      <c r="G1216" t="str">
        <f>VLOOKUP($E1216,[1]Productos!A:P,2,FALSE)</f>
        <v>CUBA LIBRE</v>
      </c>
      <c r="H1216" s="21" t="str">
        <f>VLOOKUP($E1216,[1]Productos!A:P,3,FALSE)</f>
        <v>BEBIDAS</v>
      </c>
      <c r="I1216" s="21" t="str">
        <f>VLOOKUP($E1216,[1]Productos!A:P,4,FALSE)</f>
        <v>CÓCTELES</v>
      </c>
      <c r="K1216" s="1">
        <v>10000</v>
      </c>
      <c r="L1216" s="1">
        <v>10000</v>
      </c>
      <c r="M1216" s="21">
        <v>5</v>
      </c>
      <c r="N1216" s="21" t="e">
        <f>VLOOKUP(M1216,[1]!tbl_empleados[#Data],4,0)&amp;" "&amp;VLOOKUP(M1216,[1]!tbl_empleados[#Data],5,0)</f>
        <v>#REF!</v>
      </c>
      <c r="O1216">
        <f t="shared" si="120"/>
        <v>2024</v>
      </c>
      <c r="P1216" t="str">
        <f t="shared" si="121"/>
        <v>mayo</v>
      </c>
    </row>
    <row r="1217" spans="1:16" x14ac:dyDescent="0.3">
      <c r="A1217" t="s">
        <v>481</v>
      </c>
      <c r="B1217" s="21">
        <v>2</v>
      </c>
      <c r="C1217" s="77">
        <v>45424</v>
      </c>
      <c r="D1217" s="78">
        <v>0.87777777777777777</v>
      </c>
      <c r="E1217" s="21">
        <v>38</v>
      </c>
      <c r="F1217">
        <v>1</v>
      </c>
      <c r="G1217" t="str">
        <f>VLOOKUP($E1217,[1]Productos!A:P,2,FALSE)</f>
        <v>COSTEÑITA</v>
      </c>
      <c r="H1217" s="21" t="str">
        <f>VLOOKUP($E1217,[1]Productos!A:P,3,FALSE)</f>
        <v>BEBIDAS</v>
      </c>
      <c r="I1217" s="21" t="str">
        <f>VLOOKUP($E1217,[1]Productos!A:P,4,FALSE)</f>
        <v>CERVEZAS</v>
      </c>
      <c r="K1217" s="1">
        <v>3000</v>
      </c>
      <c r="L1217" s="1">
        <v>3000</v>
      </c>
      <c r="M1217" s="21">
        <v>5</v>
      </c>
      <c r="N1217" s="21" t="e">
        <f>VLOOKUP(M1217,[1]!tbl_empleados[#Data],4,0)&amp;" "&amp;VLOOKUP(M1217,[1]!tbl_empleados[#Data],5,0)</f>
        <v>#REF!</v>
      </c>
      <c r="O1217">
        <f t="shared" si="120"/>
        <v>2024</v>
      </c>
      <c r="P1217" t="str">
        <f t="shared" si="121"/>
        <v>mayo</v>
      </c>
    </row>
    <row r="1218" spans="1:16" x14ac:dyDescent="0.3">
      <c r="A1218" t="s">
        <v>482</v>
      </c>
      <c r="B1218" s="21">
        <v>17</v>
      </c>
      <c r="C1218" s="77">
        <v>45424</v>
      </c>
      <c r="D1218" s="78">
        <v>0.93680555555555556</v>
      </c>
      <c r="E1218" s="21">
        <v>40</v>
      </c>
      <c r="F1218">
        <v>8</v>
      </c>
      <c r="G1218" t="str">
        <f>VLOOKUP($E1218,[1]Productos!A:P,2,FALSE)</f>
        <v>AGUILA NEGRA</v>
      </c>
      <c r="H1218" s="21" t="str">
        <f>VLOOKUP($E1218,[1]Productos!A:P,3,FALSE)</f>
        <v>BEBIDAS</v>
      </c>
      <c r="I1218" s="21" t="str">
        <f>VLOOKUP($E1218,[1]Productos!A:P,4,FALSE)</f>
        <v>CERVEZAS</v>
      </c>
      <c r="K1218" s="1">
        <v>3500</v>
      </c>
      <c r="L1218" s="1">
        <v>28000</v>
      </c>
      <c r="M1218" s="21">
        <v>5</v>
      </c>
      <c r="N1218" s="21" t="e">
        <f>VLOOKUP(M1218,[1]!tbl_empleados[#Data],4,0)&amp;" "&amp;VLOOKUP(M1218,[1]!tbl_empleados[#Data],5,0)</f>
        <v>#REF!</v>
      </c>
      <c r="O1218">
        <f>YEAR(C1218)</f>
        <v>2024</v>
      </c>
      <c r="P1218" t="str">
        <f>TEXT((C1218),"mmmm")</f>
        <v>mayo</v>
      </c>
    </row>
    <row r="1219" spans="1:16" x14ac:dyDescent="0.3">
      <c r="A1219" t="s">
        <v>483</v>
      </c>
      <c r="B1219" s="21">
        <v>9</v>
      </c>
      <c r="C1219" s="77">
        <v>45424</v>
      </c>
      <c r="D1219" s="78">
        <v>0.92569444444444438</v>
      </c>
      <c r="E1219" s="21">
        <v>38</v>
      </c>
      <c r="F1219">
        <v>5</v>
      </c>
      <c r="G1219" t="str">
        <f>VLOOKUP($E1219,[1]Productos!A:P,2,FALSE)</f>
        <v>COSTEÑITA</v>
      </c>
      <c r="H1219" s="21" t="str">
        <f>VLOOKUP($E1219,[1]Productos!A:P,3,FALSE)</f>
        <v>BEBIDAS</v>
      </c>
      <c r="I1219" s="21" t="str">
        <f>VLOOKUP($E1219,[1]Productos!A:P,4,FALSE)</f>
        <v>CERVEZAS</v>
      </c>
      <c r="K1219" s="1">
        <v>3000</v>
      </c>
      <c r="L1219" s="1">
        <v>15000</v>
      </c>
      <c r="M1219" s="21">
        <v>5</v>
      </c>
      <c r="N1219" s="21" t="e">
        <f>VLOOKUP(M1219,[1]!tbl_empleados[#Data],4,0)&amp;" "&amp;VLOOKUP(M1219,[1]!tbl_empleados[#Data],5,0)</f>
        <v>#REF!</v>
      </c>
      <c r="O1219">
        <f t="shared" ref="O1219:O1224" si="122">YEAR(C1219)</f>
        <v>2024</v>
      </c>
      <c r="P1219" t="str">
        <f t="shared" ref="P1219:P1224" si="123">TEXT((C1219),"mmmm")</f>
        <v>mayo</v>
      </c>
    </row>
    <row r="1220" spans="1:16" x14ac:dyDescent="0.3">
      <c r="A1220" t="s">
        <v>483</v>
      </c>
      <c r="B1220" s="21">
        <v>9</v>
      </c>
      <c r="C1220" s="77">
        <v>45424</v>
      </c>
      <c r="D1220" s="78">
        <v>0.94791666666666663</v>
      </c>
      <c r="E1220" s="21">
        <v>38</v>
      </c>
      <c r="F1220">
        <v>1</v>
      </c>
      <c r="G1220" t="str">
        <f>VLOOKUP($E1220,[1]Productos!A:P,2,FALSE)</f>
        <v>COSTEÑITA</v>
      </c>
      <c r="H1220" s="21" t="str">
        <f>VLOOKUP($E1220,[1]Productos!A:P,3,FALSE)</f>
        <v>BEBIDAS</v>
      </c>
      <c r="I1220" s="21" t="str">
        <f>VLOOKUP($E1220,[1]Productos!A:P,4,FALSE)</f>
        <v>CERVEZAS</v>
      </c>
      <c r="K1220" s="1">
        <v>3000</v>
      </c>
      <c r="L1220" s="1">
        <v>3000</v>
      </c>
      <c r="M1220" s="21">
        <v>5</v>
      </c>
      <c r="N1220" s="21" t="e">
        <f>VLOOKUP(M1220,[1]!tbl_empleados[#Data],4,0)&amp;" "&amp;VLOOKUP(M1220,[1]!tbl_empleados[#Data],5,0)</f>
        <v>#REF!</v>
      </c>
      <c r="O1220">
        <f t="shared" si="122"/>
        <v>2024</v>
      </c>
      <c r="P1220" t="str">
        <f t="shared" si="123"/>
        <v>mayo</v>
      </c>
    </row>
    <row r="1221" spans="1:16" x14ac:dyDescent="0.3">
      <c r="A1221" t="s">
        <v>483</v>
      </c>
      <c r="B1221" s="21">
        <v>9</v>
      </c>
      <c r="C1221" s="77">
        <v>45424</v>
      </c>
      <c r="D1221" s="78">
        <v>0.94791666666666663</v>
      </c>
      <c r="E1221" s="21">
        <v>38</v>
      </c>
      <c r="F1221">
        <v>2</v>
      </c>
      <c r="G1221" t="str">
        <f>VLOOKUP($E1221,[1]Productos!A:P,2,FALSE)</f>
        <v>COSTEÑITA</v>
      </c>
      <c r="H1221" s="21" t="str">
        <f>VLOOKUP($E1221,[1]Productos!A:P,3,FALSE)</f>
        <v>BEBIDAS</v>
      </c>
      <c r="I1221" s="21" t="str">
        <f>VLOOKUP($E1221,[1]Productos!A:P,4,FALSE)</f>
        <v>CERVEZAS</v>
      </c>
      <c r="K1221" s="1">
        <v>3000</v>
      </c>
      <c r="L1221" s="1">
        <v>6000</v>
      </c>
      <c r="M1221" s="21">
        <v>5</v>
      </c>
      <c r="N1221" s="21" t="e">
        <f>VLOOKUP(M1221,[1]!tbl_empleados[#Data],4,0)&amp;" "&amp;VLOOKUP(M1221,[1]!tbl_empleados[#Data],5,0)</f>
        <v>#REF!</v>
      </c>
      <c r="O1221">
        <f t="shared" si="122"/>
        <v>2024</v>
      </c>
      <c r="P1221" t="str">
        <f t="shared" si="123"/>
        <v>mayo</v>
      </c>
    </row>
    <row r="1222" spans="1:16" x14ac:dyDescent="0.3">
      <c r="A1222" t="s">
        <v>483</v>
      </c>
      <c r="B1222" s="21">
        <v>9</v>
      </c>
      <c r="C1222" s="77">
        <v>45424</v>
      </c>
      <c r="D1222" s="78">
        <v>0.94861111111111107</v>
      </c>
      <c r="E1222" s="21">
        <v>20</v>
      </c>
      <c r="F1222">
        <v>1</v>
      </c>
      <c r="G1222" t="str">
        <f>VLOOKUP($E1222,[1]Productos!A:P,2,FALSE)</f>
        <v>SODA TRADICIONAL</v>
      </c>
      <c r="H1222" s="21" t="str">
        <f>VLOOKUP($E1222,[1]Productos!A:P,3,FALSE)</f>
        <v>BEBIDAS</v>
      </c>
      <c r="I1222" s="21" t="str">
        <f>VLOOKUP($E1222,[1]Productos!A:P,4,FALSE)</f>
        <v>SODAS SABORIZADAS</v>
      </c>
      <c r="K1222" s="1">
        <v>10000</v>
      </c>
      <c r="L1222" s="1">
        <v>10000</v>
      </c>
      <c r="M1222" s="21">
        <v>5</v>
      </c>
      <c r="N1222" s="21" t="e">
        <f>VLOOKUP(M1222,[1]!tbl_empleados[#Data],4,0)&amp;" "&amp;VLOOKUP(M1222,[1]!tbl_empleados[#Data],5,0)</f>
        <v>#REF!</v>
      </c>
      <c r="O1222">
        <f t="shared" si="122"/>
        <v>2024</v>
      </c>
      <c r="P1222" t="str">
        <f t="shared" si="123"/>
        <v>mayo</v>
      </c>
    </row>
    <row r="1223" spans="1:16" x14ac:dyDescent="0.3">
      <c r="A1223" t="s">
        <v>483</v>
      </c>
      <c r="B1223" s="21">
        <v>9</v>
      </c>
      <c r="C1223" s="77">
        <v>45424</v>
      </c>
      <c r="D1223" s="78">
        <v>0.96597222222222223</v>
      </c>
      <c r="E1223" s="21">
        <v>38</v>
      </c>
      <c r="F1223">
        <v>2</v>
      </c>
      <c r="G1223" t="str">
        <f>VLOOKUP($E1223,[1]Productos!A:P,2,FALSE)</f>
        <v>COSTEÑITA</v>
      </c>
      <c r="H1223" s="21" t="str">
        <f>VLOOKUP($E1223,[1]Productos!A:P,3,FALSE)</f>
        <v>BEBIDAS</v>
      </c>
      <c r="I1223" s="21" t="str">
        <f>VLOOKUP($E1223,[1]Productos!A:P,4,FALSE)</f>
        <v>CERVEZAS</v>
      </c>
      <c r="K1223" s="1">
        <v>3000</v>
      </c>
      <c r="L1223" s="1">
        <v>6000</v>
      </c>
      <c r="M1223" s="21">
        <v>5</v>
      </c>
      <c r="N1223" s="21" t="e">
        <f>VLOOKUP(M1223,[1]!tbl_empleados[#Data],4,0)&amp;" "&amp;VLOOKUP(M1223,[1]!tbl_empleados[#Data],5,0)</f>
        <v>#REF!</v>
      </c>
      <c r="O1223">
        <f t="shared" si="122"/>
        <v>2024</v>
      </c>
      <c r="P1223" t="str">
        <f t="shared" si="123"/>
        <v>mayo</v>
      </c>
    </row>
    <row r="1224" spans="1:16" x14ac:dyDescent="0.3">
      <c r="A1224" t="s">
        <v>483</v>
      </c>
      <c r="B1224" s="21">
        <v>9</v>
      </c>
      <c r="C1224" s="77">
        <v>45424</v>
      </c>
      <c r="D1224" s="78">
        <v>0.96666666666666667</v>
      </c>
      <c r="E1224" s="21">
        <v>20</v>
      </c>
      <c r="F1224">
        <v>1</v>
      </c>
      <c r="G1224" t="str">
        <f>VLOOKUP($E1224,[1]Productos!A:P,2,FALSE)</f>
        <v>SODA TRADICIONAL</v>
      </c>
      <c r="H1224" s="21" t="str">
        <f>VLOOKUP($E1224,[1]Productos!A:P,3,FALSE)</f>
        <v>BEBIDAS</v>
      </c>
      <c r="I1224" s="21" t="str">
        <f>VLOOKUP($E1224,[1]Productos!A:P,4,FALSE)</f>
        <v>SODAS SABORIZADAS</v>
      </c>
      <c r="K1224" s="1">
        <v>10000</v>
      </c>
      <c r="L1224" s="1">
        <v>10000</v>
      </c>
      <c r="M1224" s="21">
        <v>5</v>
      </c>
      <c r="N1224" s="21" t="e">
        <f>VLOOKUP(M1224,[1]!tbl_empleados[#Data],4,0)&amp;" "&amp;VLOOKUP(M1224,[1]!tbl_empleados[#Data],5,0)</f>
        <v>#REF!</v>
      </c>
      <c r="O1224">
        <f t="shared" si="122"/>
        <v>2024</v>
      </c>
      <c r="P1224" t="str">
        <f t="shared" si="123"/>
        <v>mayo</v>
      </c>
    </row>
    <row r="1225" spans="1:16" x14ac:dyDescent="0.3">
      <c r="A1225" t="s">
        <v>484</v>
      </c>
      <c r="B1225" s="21">
        <v>4</v>
      </c>
      <c r="C1225" s="77">
        <v>45424</v>
      </c>
      <c r="D1225" s="78">
        <v>0.91111111111111109</v>
      </c>
      <c r="E1225" s="21">
        <v>15</v>
      </c>
      <c r="F1225">
        <v>1</v>
      </c>
      <c r="G1225" t="str">
        <f>VLOOKUP($E1225,[1]Productos!A:P,2,FALSE)</f>
        <v>MARACUYÁ</v>
      </c>
      <c r="H1225" s="21" t="str">
        <f>VLOOKUP($E1225,[1]Productos!A:P,3,FALSE)</f>
        <v>BEBIDAS</v>
      </c>
      <c r="I1225" s="21" t="str">
        <f>VLOOKUP($E1225,[1]Productos!A:P,4,FALSE)</f>
        <v>SODAS SABORIZADAS</v>
      </c>
      <c r="K1225" s="1">
        <v>12000</v>
      </c>
      <c r="L1225" s="1">
        <v>12000</v>
      </c>
      <c r="M1225" s="21">
        <v>5</v>
      </c>
      <c r="N1225" s="21" t="e">
        <f>VLOOKUP(M1225,[1]!tbl_empleados[#Data],4,0)&amp;" "&amp;VLOOKUP(M1225,[1]!tbl_empleados[#Data],5,0)</f>
        <v>#REF!</v>
      </c>
      <c r="O1225">
        <f>YEAR(C1225)</f>
        <v>2024</v>
      </c>
      <c r="P1225" t="str">
        <f>TEXT((C1225),"mmmm")</f>
        <v>mayo</v>
      </c>
    </row>
    <row r="1226" spans="1:16" x14ac:dyDescent="0.3">
      <c r="A1226" t="s">
        <v>485</v>
      </c>
      <c r="B1226" s="21">
        <v>6</v>
      </c>
      <c r="C1226" s="77">
        <v>45424</v>
      </c>
      <c r="D1226" s="78">
        <v>0.92013888888888884</v>
      </c>
      <c r="E1226" s="21">
        <v>29</v>
      </c>
      <c r="F1226">
        <v>1</v>
      </c>
      <c r="G1226" t="str">
        <f>VLOOKUP($E1226,[1]Productos!A:P,2,FALSE)</f>
        <v>AGUA</v>
      </c>
      <c r="H1226" s="21" t="str">
        <f>VLOOKUP($E1226,[1]Productos!A:P,3,FALSE)</f>
        <v>BEBIDAS</v>
      </c>
      <c r="I1226" s="21" t="str">
        <f>VLOOKUP($E1226,[1]Productos!A:P,4,FALSE)</f>
        <v>OTROS</v>
      </c>
      <c r="K1226" s="1">
        <v>2000</v>
      </c>
      <c r="L1226" s="1">
        <v>2000</v>
      </c>
      <c r="M1226" s="21">
        <v>5</v>
      </c>
      <c r="N1226" s="21" t="e">
        <f>VLOOKUP(M1226,[1]!tbl_empleados[#Data],4,0)&amp;" "&amp;VLOOKUP(M1226,[1]!tbl_empleados[#Data],5,0)</f>
        <v>#REF!</v>
      </c>
      <c r="O1226">
        <f t="shared" ref="O1226:O1242" si="124">YEAR(C1226)</f>
        <v>2024</v>
      </c>
      <c r="P1226" t="str">
        <f t="shared" ref="P1226:P1242" si="125">TEXT((C1226),"mmmm")</f>
        <v>mayo</v>
      </c>
    </row>
    <row r="1227" spans="1:16" x14ac:dyDescent="0.3">
      <c r="A1227" t="s">
        <v>485</v>
      </c>
      <c r="B1227" s="21">
        <v>6</v>
      </c>
      <c r="C1227" s="77">
        <v>45424</v>
      </c>
      <c r="D1227" s="78">
        <v>0.9819444444444444</v>
      </c>
      <c r="E1227" s="21">
        <v>29</v>
      </c>
      <c r="F1227">
        <v>1</v>
      </c>
      <c r="G1227" t="str">
        <f>VLOOKUP($E1227,[1]Productos!A:P,2,FALSE)</f>
        <v>AGUA</v>
      </c>
      <c r="H1227" s="21" t="str">
        <f>VLOOKUP($E1227,[1]Productos!A:P,3,FALSE)</f>
        <v>BEBIDAS</v>
      </c>
      <c r="I1227" s="21" t="str">
        <f>VLOOKUP($E1227,[1]Productos!A:P,4,FALSE)</f>
        <v>OTROS</v>
      </c>
      <c r="K1227" s="1">
        <v>2000</v>
      </c>
      <c r="L1227" s="1">
        <v>2000</v>
      </c>
      <c r="M1227" s="21">
        <v>5</v>
      </c>
      <c r="N1227" s="21" t="e">
        <f>VLOOKUP(M1227,[1]!tbl_empleados[#Data],4,0)&amp;" "&amp;VLOOKUP(M1227,[1]!tbl_empleados[#Data],5,0)</f>
        <v>#REF!</v>
      </c>
      <c r="O1227">
        <f t="shared" si="124"/>
        <v>2024</v>
      </c>
      <c r="P1227" t="str">
        <f t="shared" si="125"/>
        <v>mayo</v>
      </c>
    </row>
    <row r="1228" spans="1:16" x14ac:dyDescent="0.3">
      <c r="A1228" t="s">
        <v>485</v>
      </c>
      <c r="B1228" s="21">
        <v>6</v>
      </c>
      <c r="C1228" s="77">
        <v>45424</v>
      </c>
      <c r="D1228" s="78">
        <v>0.99861111111111101</v>
      </c>
      <c r="E1228" s="21">
        <v>93</v>
      </c>
      <c r="F1228">
        <v>2</v>
      </c>
      <c r="G1228" t="str">
        <f>VLOOKUP($E1228,[1]Productos!A:P,2,FALSE)</f>
        <v>SPRITE</v>
      </c>
      <c r="H1228" s="21" t="str">
        <f>VLOOKUP($E1228,[1]Productos!A:P,3,FALSE)</f>
        <v>BEBIDAS</v>
      </c>
      <c r="I1228" s="21" t="str">
        <f>VLOOKUP($E1228,[1]Productos!A:P,4,FALSE)</f>
        <v>OTROS</v>
      </c>
      <c r="K1228" s="1">
        <v>4000</v>
      </c>
      <c r="L1228" s="1">
        <v>8000</v>
      </c>
      <c r="M1228" s="21">
        <v>5</v>
      </c>
      <c r="N1228" s="21" t="e">
        <f>VLOOKUP(M1228,[1]!tbl_empleados[#Data],4,0)&amp;" "&amp;VLOOKUP(M1228,[1]!tbl_empleados[#Data],5,0)</f>
        <v>#REF!</v>
      </c>
      <c r="O1228">
        <f t="shared" si="124"/>
        <v>2024</v>
      </c>
      <c r="P1228" t="str">
        <f t="shared" si="125"/>
        <v>mayo</v>
      </c>
    </row>
    <row r="1229" spans="1:16" x14ac:dyDescent="0.3">
      <c r="A1229" t="s">
        <v>486</v>
      </c>
      <c r="B1229" s="21">
        <v>10</v>
      </c>
      <c r="C1229" s="77">
        <v>45424</v>
      </c>
      <c r="D1229" s="78">
        <v>0.92638888888888893</v>
      </c>
      <c r="E1229" s="21">
        <v>20</v>
      </c>
      <c r="F1229">
        <v>1</v>
      </c>
      <c r="G1229" t="str">
        <f>VLOOKUP($E1229,[1]Productos!A:P,2,FALSE)</f>
        <v>SODA TRADICIONAL</v>
      </c>
      <c r="H1229" s="21" t="str">
        <f>VLOOKUP($E1229,[1]Productos!A:P,3,FALSE)</f>
        <v>BEBIDAS</v>
      </c>
      <c r="I1229" s="21" t="str">
        <f>VLOOKUP($E1229,[1]Productos!A:P,4,FALSE)</f>
        <v>SODAS SABORIZADAS</v>
      </c>
      <c r="K1229" s="1">
        <v>10000</v>
      </c>
      <c r="L1229" s="1">
        <v>10000</v>
      </c>
      <c r="M1229" s="21">
        <v>5</v>
      </c>
      <c r="N1229" s="21" t="e">
        <f>VLOOKUP(M1229,[1]!tbl_empleados[#Data],4,0)&amp;" "&amp;VLOOKUP(M1229,[1]!tbl_empleados[#Data],5,0)</f>
        <v>#REF!</v>
      </c>
      <c r="O1229">
        <f t="shared" si="124"/>
        <v>2024</v>
      </c>
      <c r="P1229" t="str">
        <f t="shared" si="125"/>
        <v>mayo</v>
      </c>
    </row>
    <row r="1230" spans="1:16" x14ac:dyDescent="0.3">
      <c r="A1230" t="s">
        <v>485</v>
      </c>
      <c r="B1230" s="21">
        <v>6</v>
      </c>
      <c r="C1230" s="77">
        <v>45424</v>
      </c>
      <c r="D1230" s="78">
        <v>0.99930555555555556</v>
      </c>
      <c r="E1230" s="21">
        <v>38</v>
      </c>
      <c r="F1230">
        <v>1</v>
      </c>
      <c r="G1230" t="str">
        <f>VLOOKUP($E1230,[1]Productos!A:P,2,FALSE)</f>
        <v>COSTEÑITA</v>
      </c>
      <c r="H1230" s="21" t="str">
        <f>VLOOKUP($E1230,[1]Productos!A:P,3,FALSE)</f>
        <v>BEBIDAS</v>
      </c>
      <c r="I1230" s="21" t="str">
        <f>VLOOKUP($E1230,[1]Productos!A:P,4,FALSE)</f>
        <v>CERVEZAS</v>
      </c>
      <c r="K1230" s="1">
        <v>3000</v>
      </c>
      <c r="L1230" s="1">
        <v>3000</v>
      </c>
      <c r="M1230" s="21">
        <v>5</v>
      </c>
      <c r="N1230" s="21" t="e">
        <f>VLOOKUP(M1230,[1]!tbl_empleados[#Data],4,0)&amp;" "&amp;VLOOKUP(M1230,[1]!tbl_empleados[#Data],5,0)</f>
        <v>#REF!</v>
      </c>
      <c r="O1230">
        <f t="shared" si="124"/>
        <v>2024</v>
      </c>
      <c r="P1230" t="str">
        <f t="shared" si="125"/>
        <v>mayo</v>
      </c>
    </row>
    <row r="1231" spans="1:16" x14ac:dyDescent="0.3">
      <c r="A1231" t="s">
        <v>487</v>
      </c>
      <c r="B1231" s="21">
        <v>3</v>
      </c>
      <c r="C1231" s="77">
        <v>45424</v>
      </c>
      <c r="D1231" s="78">
        <v>0.87083333333333324</v>
      </c>
      <c r="E1231" s="21">
        <v>38</v>
      </c>
      <c r="F1231">
        <v>1</v>
      </c>
      <c r="G1231" t="str">
        <f>VLOOKUP($E1231,[1]Productos!A:P,2,FALSE)</f>
        <v>COSTEÑITA</v>
      </c>
      <c r="H1231" s="21" t="str">
        <f>VLOOKUP($E1231,[1]Productos!A:P,3,FALSE)</f>
        <v>BEBIDAS</v>
      </c>
      <c r="I1231" s="21" t="str">
        <f>VLOOKUP($E1231,[1]Productos!A:P,4,FALSE)</f>
        <v>CERVEZAS</v>
      </c>
      <c r="K1231" s="1">
        <v>3000</v>
      </c>
      <c r="L1231" s="1">
        <v>3000</v>
      </c>
      <c r="M1231" s="21">
        <v>5</v>
      </c>
      <c r="N1231" s="21" t="e">
        <f>VLOOKUP(M1231,[1]!tbl_empleados[#Data],4,0)&amp;" "&amp;VLOOKUP(M1231,[1]!tbl_empleados[#Data],5,0)</f>
        <v>#REF!</v>
      </c>
      <c r="O1231">
        <f t="shared" si="124"/>
        <v>2024</v>
      </c>
      <c r="P1231" t="str">
        <f t="shared" si="125"/>
        <v>mayo</v>
      </c>
    </row>
    <row r="1232" spans="1:16" x14ac:dyDescent="0.3">
      <c r="A1232" t="s">
        <v>487</v>
      </c>
      <c r="B1232" s="21">
        <v>3</v>
      </c>
      <c r="C1232" s="77">
        <v>45424</v>
      </c>
      <c r="D1232" s="78">
        <v>0.87083333333333324</v>
      </c>
      <c r="E1232" s="21">
        <v>40</v>
      </c>
      <c r="F1232">
        <v>1</v>
      </c>
      <c r="G1232" t="str">
        <f>VLOOKUP($E1232,[1]Productos!A:P,2,FALSE)</f>
        <v>AGUILA NEGRA</v>
      </c>
      <c r="H1232" s="21" t="str">
        <f>VLOOKUP($E1232,[1]Productos!A:P,3,FALSE)</f>
        <v>BEBIDAS</v>
      </c>
      <c r="I1232" s="21" t="str">
        <f>VLOOKUP($E1232,[1]Productos!A:P,4,FALSE)</f>
        <v>CERVEZAS</v>
      </c>
      <c r="K1232" s="1">
        <v>3500</v>
      </c>
      <c r="L1232" s="1">
        <v>3500</v>
      </c>
      <c r="M1232" s="21">
        <v>5</v>
      </c>
      <c r="N1232" s="21" t="e">
        <f>VLOOKUP(M1232,[1]!tbl_empleados[#Data],4,0)&amp;" "&amp;VLOOKUP(M1232,[1]!tbl_empleados[#Data],5,0)</f>
        <v>#REF!</v>
      </c>
      <c r="O1232">
        <f t="shared" si="124"/>
        <v>2024</v>
      </c>
      <c r="P1232" t="str">
        <f t="shared" si="125"/>
        <v>mayo</v>
      </c>
    </row>
    <row r="1233" spans="1:16" x14ac:dyDescent="0.3">
      <c r="A1233" t="s">
        <v>487</v>
      </c>
      <c r="B1233" s="21">
        <v>3</v>
      </c>
      <c r="C1233" s="77">
        <v>45424</v>
      </c>
      <c r="D1233" s="78">
        <v>0.88055555555555554</v>
      </c>
      <c r="E1233" s="21">
        <v>38</v>
      </c>
      <c r="F1233">
        <v>1</v>
      </c>
      <c r="G1233" t="str">
        <f>VLOOKUP($E1233,[1]Productos!A:P,2,FALSE)</f>
        <v>COSTEÑITA</v>
      </c>
      <c r="H1233" s="21" t="str">
        <f>VLOOKUP($E1233,[1]Productos!A:P,3,FALSE)</f>
        <v>BEBIDAS</v>
      </c>
      <c r="I1233" s="21" t="str">
        <f>VLOOKUP($E1233,[1]Productos!A:P,4,FALSE)</f>
        <v>CERVEZAS</v>
      </c>
      <c r="K1233" s="1">
        <v>3000</v>
      </c>
      <c r="L1233" s="1">
        <v>3000</v>
      </c>
      <c r="M1233" s="21">
        <v>5</v>
      </c>
      <c r="N1233" s="21" t="e">
        <f>VLOOKUP(M1233,[1]!tbl_empleados[#Data],4,0)&amp;" "&amp;VLOOKUP(M1233,[1]!tbl_empleados[#Data],5,0)</f>
        <v>#REF!</v>
      </c>
      <c r="O1233">
        <f t="shared" si="124"/>
        <v>2024</v>
      </c>
      <c r="P1233" t="str">
        <f t="shared" si="125"/>
        <v>mayo</v>
      </c>
    </row>
    <row r="1234" spans="1:16" x14ac:dyDescent="0.3">
      <c r="A1234" t="s">
        <v>487</v>
      </c>
      <c r="B1234" s="21">
        <v>3</v>
      </c>
      <c r="C1234" s="77">
        <v>45424</v>
      </c>
      <c r="D1234" s="78">
        <v>0.89236111111111116</v>
      </c>
      <c r="E1234" s="21">
        <v>38</v>
      </c>
      <c r="F1234">
        <v>1</v>
      </c>
      <c r="G1234" t="str">
        <f>VLOOKUP($E1234,[1]Productos!A:P,2,FALSE)</f>
        <v>COSTEÑITA</v>
      </c>
      <c r="H1234" s="21" t="str">
        <f>VLOOKUP($E1234,[1]Productos!A:P,3,FALSE)</f>
        <v>BEBIDAS</v>
      </c>
      <c r="I1234" s="21" t="str">
        <f>VLOOKUP($E1234,[1]Productos!A:P,4,FALSE)</f>
        <v>CERVEZAS</v>
      </c>
      <c r="K1234" s="1">
        <v>3000</v>
      </c>
      <c r="L1234" s="1">
        <v>3000</v>
      </c>
      <c r="M1234" s="21">
        <v>5</v>
      </c>
      <c r="N1234" s="21" t="e">
        <f>VLOOKUP(M1234,[1]!tbl_empleados[#Data],4,0)&amp;" "&amp;VLOOKUP(M1234,[1]!tbl_empleados[#Data],5,0)</f>
        <v>#REF!</v>
      </c>
      <c r="O1234">
        <f t="shared" si="124"/>
        <v>2024</v>
      </c>
      <c r="P1234" t="str">
        <f t="shared" si="125"/>
        <v>mayo</v>
      </c>
    </row>
    <row r="1235" spans="1:16" x14ac:dyDescent="0.3">
      <c r="A1235" t="s">
        <v>487</v>
      </c>
      <c r="B1235" s="21">
        <v>3</v>
      </c>
      <c r="C1235" s="77">
        <v>45424</v>
      </c>
      <c r="D1235" s="78">
        <v>0.8930555555555556</v>
      </c>
      <c r="E1235" s="21">
        <v>40</v>
      </c>
      <c r="F1235">
        <v>1</v>
      </c>
      <c r="G1235" t="str">
        <f>VLOOKUP($E1235,[1]Productos!A:P,2,FALSE)</f>
        <v>AGUILA NEGRA</v>
      </c>
      <c r="H1235" s="21" t="str">
        <f>VLOOKUP($E1235,[1]Productos!A:P,3,FALSE)</f>
        <v>BEBIDAS</v>
      </c>
      <c r="I1235" s="21" t="str">
        <f>VLOOKUP($E1235,[1]Productos!A:P,4,FALSE)</f>
        <v>CERVEZAS</v>
      </c>
      <c r="K1235" s="1">
        <v>3500</v>
      </c>
      <c r="L1235" s="1">
        <v>3500</v>
      </c>
      <c r="M1235" s="21">
        <v>5</v>
      </c>
      <c r="N1235" s="21" t="e">
        <f>VLOOKUP(M1235,[1]!tbl_empleados[#Data],4,0)&amp;" "&amp;VLOOKUP(M1235,[1]!tbl_empleados[#Data],5,0)</f>
        <v>#REF!</v>
      </c>
      <c r="O1235">
        <f t="shared" si="124"/>
        <v>2024</v>
      </c>
      <c r="P1235" t="str">
        <f t="shared" si="125"/>
        <v>mayo</v>
      </c>
    </row>
    <row r="1236" spans="1:16" x14ac:dyDescent="0.3">
      <c r="A1236" t="s">
        <v>487</v>
      </c>
      <c r="B1236" s="21">
        <v>3</v>
      </c>
      <c r="C1236" s="77">
        <v>45424</v>
      </c>
      <c r="D1236" s="78">
        <v>0.92013888888888884</v>
      </c>
      <c r="E1236" s="21">
        <v>38</v>
      </c>
      <c r="F1236">
        <v>1</v>
      </c>
      <c r="G1236" t="str">
        <f>VLOOKUP($E1236,[1]Productos!A:P,2,FALSE)</f>
        <v>COSTEÑITA</v>
      </c>
      <c r="H1236" s="21" t="str">
        <f>VLOOKUP($E1236,[1]Productos!A:P,3,FALSE)</f>
        <v>BEBIDAS</v>
      </c>
      <c r="I1236" s="21" t="str">
        <f>VLOOKUP($E1236,[1]Productos!A:P,4,FALSE)</f>
        <v>CERVEZAS</v>
      </c>
      <c r="K1236" s="1">
        <v>3000</v>
      </c>
      <c r="L1236" s="1">
        <v>3000</v>
      </c>
      <c r="M1236" s="21">
        <v>5</v>
      </c>
      <c r="N1236" s="21" t="e">
        <f>VLOOKUP(M1236,[1]!tbl_empleados[#Data],4,0)&amp;" "&amp;VLOOKUP(M1236,[1]!tbl_empleados[#Data],5,0)</f>
        <v>#REF!</v>
      </c>
      <c r="O1236">
        <f t="shared" si="124"/>
        <v>2024</v>
      </c>
      <c r="P1236" t="str">
        <f t="shared" si="125"/>
        <v>mayo</v>
      </c>
    </row>
    <row r="1237" spans="1:16" x14ac:dyDescent="0.3">
      <c r="A1237" t="s">
        <v>488</v>
      </c>
      <c r="B1237" s="21">
        <v>5</v>
      </c>
      <c r="C1237" s="77">
        <v>45425</v>
      </c>
      <c r="D1237" s="78">
        <v>1.0416666666666666E-2</v>
      </c>
      <c r="E1237" s="21">
        <v>53</v>
      </c>
      <c r="F1237">
        <v>1</v>
      </c>
      <c r="G1237" t="str">
        <f>VLOOKUP($E1237,[1]Productos!A:P,2,FALSE)</f>
        <v>AGUARDIENTE AMARILLO</v>
      </c>
      <c r="H1237" s="21" t="str">
        <f>VLOOKUP($E1237,[1]Productos!A:P,3,FALSE)</f>
        <v>LICORES</v>
      </c>
      <c r="I1237" s="21" t="str">
        <f>VLOOKUP($E1237,[1]Productos!A:P,4,FALSE)</f>
        <v>AGUARDIENTE</v>
      </c>
      <c r="K1237" s="1">
        <v>75000</v>
      </c>
      <c r="L1237" s="1">
        <v>75000</v>
      </c>
      <c r="M1237" s="21">
        <v>5</v>
      </c>
      <c r="N1237" s="21" t="e">
        <f>VLOOKUP(M1237,[1]!tbl_empleados[#Data],4,0)&amp;" "&amp;VLOOKUP(M1237,[1]!tbl_empleados[#Data],5,0)</f>
        <v>#REF!</v>
      </c>
      <c r="O1237">
        <f t="shared" si="124"/>
        <v>2024</v>
      </c>
      <c r="P1237" t="str">
        <f t="shared" si="125"/>
        <v>mayo</v>
      </c>
    </row>
    <row r="1238" spans="1:16" x14ac:dyDescent="0.3">
      <c r="A1238" t="s">
        <v>488</v>
      </c>
      <c r="B1238" s="21">
        <v>5</v>
      </c>
      <c r="C1238" s="77">
        <v>45425</v>
      </c>
      <c r="D1238" s="78">
        <v>1.5277777777777777E-2</v>
      </c>
      <c r="E1238" s="21">
        <v>53</v>
      </c>
      <c r="F1238">
        <v>1</v>
      </c>
      <c r="G1238" t="str">
        <f>VLOOKUP($E1238,[1]Productos!A:P,2,FALSE)</f>
        <v>AGUARDIENTE AMARILLO</v>
      </c>
      <c r="H1238" s="21" t="str">
        <f>VLOOKUP($E1238,[1]Productos!A:P,3,FALSE)</f>
        <v>LICORES</v>
      </c>
      <c r="I1238" s="21" t="str">
        <f>VLOOKUP($E1238,[1]Productos!A:P,4,FALSE)</f>
        <v>AGUARDIENTE</v>
      </c>
      <c r="K1238" s="1">
        <v>75000</v>
      </c>
      <c r="L1238" s="1">
        <v>75000</v>
      </c>
      <c r="M1238" s="21">
        <v>5</v>
      </c>
      <c r="N1238" s="21" t="e">
        <f>VLOOKUP(M1238,[1]!tbl_empleados[#Data],4,0)&amp;" "&amp;VLOOKUP(M1238,[1]!tbl_empleados[#Data],5,0)</f>
        <v>#REF!</v>
      </c>
      <c r="O1238">
        <f t="shared" si="124"/>
        <v>2024</v>
      </c>
      <c r="P1238" t="str">
        <f t="shared" si="125"/>
        <v>mayo</v>
      </c>
    </row>
    <row r="1239" spans="1:16" x14ac:dyDescent="0.3">
      <c r="A1239" t="s">
        <v>489</v>
      </c>
      <c r="B1239" s="21">
        <v>1</v>
      </c>
      <c r="C1239" s="77">
        <v>45426</v>
      </c>
      <c r="D1239" s="78">
        <v>2.361111111111111E-2</v>
      </c>
      <c r="E1239" s="21">
        <v>415</v>
      </c>
      <c r="F1239">
        <v>2</v>
      </c>
      <c r="G1239" t="str">
        <f>VLOOKUP($E1239,[1]Productos!A:P,2,FALSE)</f>
        <v>CUBETAZO DE CORONITA</v>
      </c>
      <c r="H1239" s="21" t="str">
        <f>VLOOKUP($E1239,[1]Productos!A:P,3,FALSE)</f>
        <v>PROMOCIONES</v>
      </c>
      <c r="I1239" s="21" t="str">
        <f>VLOOKUP($E1239,[1]Productos!A:P,4,FALSE)</f>
        <v>CERVEZAS</v>
      </c>
      <c r="K1239" s="1">
        <v>28000</v>
      </c>
      <c r="L1239" s="1">
        <v>56000</v>
      </c>
      <c r="M1239" s="21">
        <v>5</v>
      </c>
      <c r="N1239" s="21" t="e">
        <f>VLOOKUP(M1239,[1]!tbl_empleados[#Data],4,0)&amp;" "&amp;VLOOKUP(M1239,[1]!tbl_empleados[#Data],5,0)</f>
        <v>#REF!</v>
      </c>
      <c r="O1239">
        <f t="shared" si="124"/>
        <v>2024</v>
      </c>
      <c r="P1239" t="str">
        <f t="shared" si="125"/>
        <v>mayo</v>
      </c>
    </row>
    <row r="1240" spans="1:16" x14ac:dyDescent="0.3">
      <c r="A1240" t="s">
        <v>489</v>
      </c>
      <c r="B1240" s="21">
        <v>1</v>
      </c>
      <c r="C1240" s="77">
        <v>45426</v>
      </c>
      <c r="D1240" s="78">
        <v>2.4305555555555556E-2</v>
      </c>
      <c r="E1240" s="21">
        <v>39</v>
      </c>
      <c r="F1240">
        <v>7</v>
      </c>
      <c r="G1240" t="str">
        <f>VLOOKUP($E1240,[1]Productos!A:P,2,FALSE)</f>
        <v>CORONITA</v>
      </c>
      <c r="H1240" s="21" t="str">
        <f>VLOOKUP($E1240,[1]Productos!A:P,3,FALSE)</f>
        <v>BEBIDAS</v>
      </c>
      <c r="I1240" s="21" t="str">
        <f>VLOOKUP($E1240,[1]Productos!A:P,4,FALSE)</f>
        <v>CERVEZAS</v>
      </c>
      <c r="K1240" s="1">
        <v>4000</v>
      </c>
      <c r="L1240" s="1">
        <v>28000</v>
      </c>
      <c r="M1240" s="21">
        <v>5</v>
      </c>
      <c r="N1240" s="21" t="e">
        <f>VLOOKUP(M1240,[1]!tbl_empleados[#Data],4,0)&amp;" "&amp;VLOOKUP(M1240,[1]!tbl_empleados[#Data],5,0)</f>
        <v>#REF!</v>
      </c>
      <c r="O1240">
        <f t="shared" si="124"/>
        <v>2024</v>
      </c>
      <c r="P1240" t="str">
        <f t="shared" si="125"/>
        <v>mayo</v>
      </c>
    </row>
    <row r="1241" spans="1:16" x14ac:dyDescent="0.3">
      <c r="A1241" t="s">
        <v>489</v>
      </c>
      <c r="B1241" s="21">
        <v>1</v>
      </c>
      <c r="C1241" s="77">
        <v>45426</v>
      </c>
      <c r="D1241" s="78">
        <v>2.4305555555555556E-2</v>
      </c>
      <c r="E1241" s="21">
        <v>15</v>
      </c>
      <c r="F1241">
        <v>1</v>
      </c>
      <c r="G1241" t="str">
        <f>VLOOKUP($E1241,[1]Productos!A:P,2,FALSE)</f>
        <v>MARACUYÁ</v>
      </c>
      <c r="H1241" s="21" t="str">
        <f>VLOOKUP($E1241,[1]Productos!A:P,3,FALSE)</f>
        <v>BEBIDAS</v>
      </c>
      <c r="I1241" s="21" t="str">
        <f>VLOOKUP($E1241,[1]Productos!A:P,4,FALSE)</f>
        <v>SODAS SABORIZADAS</v>
      </c>
      <c r="K1241" s="1">
        <v>12000</v>
      </c>
      <c r="L1241" s="1">
        <v>12000</v>
      </c>
      <c r="M1241" s="21">
        <v>5</v>
      </c>
      <c r="N1241" s="21" t="e">
        <f>VLOOKUP(M1241,[1]!tbl_empleados[#Data],4,0)&amp;" "&amp;VLOOKUP(M1241,[1]!tbl_empleados[#Data],5,0)</f>
        <v>#REF!</v>
      </c>
      <c r="O1241">
        <f t="shared" si="124"/>
        <v>2024</v>
      </c>
      <c r="P1241" t="str">
        <f t="shared" si="125"/>
        <v>mayo</v>
      </c>
    </row>
    <row r="1242" spans="1:16" x14ac:dyDescent="0.3">
      <c r="A1242" t="s">
        <v>489</v>
      </c>
      <c r="B1242" s="21">
        <v>1</v>
      </c>
      <c r="C1242" s="77">
        <v>45426</v>
      </c>
      <c r="D1242" s="78">
        <v>2.4305555555555556E-2</v>
      </c>
      <c r="E1242" s="21">
        <v>47</v>
      </c>
      <c r="F1242">
        <v>1</v>
      </c>
      <c r="G1242" t="str">
        <f>VLOOKUP($E1242,[1]Productos!A:P,2,FALSE)</f>
        <v>MICHELADA</v>
      </c>
      <c r="H1242" s="21" t="str">
        <f>VLOOKUP($E1242,[1]Productos!A:P,3,FALSE)</f>
        <v>BEBIDAS</v>
      </c>
      <c r="I1242" s="21" t="str">
        <f>VLOOKUP($E1242,[1]Productos!A:P,4,FALSE)</f>
        <v>CERVEZAS</v>
      </c>
      <c r="K1242" s="1">
        <v>2000</v>
      </c>
      <c r="L1242" s="1">
        <v>2000</v>
      </c>
      <c r="M1242" s="21">
        <v>5</v>
      </c>
      <c r="N1242" s="21" t="e">
        <f>VLOOKUP(M1242,[1]!tbl_empleados[#Data],4,0)&amp;" "&amp;VLOOKUP(M1242,[1]!tbl_empleados[#Data],5,0)</f>
        <v>#REF!</v>
      </c>
      <c r="O1242">
        <f t="shared" si="124"/>
        <v>2024</v>
      </c>
      <c r="P1242" t="str">
        <f t="shared" si="125"/>
        <v>mayo</v>
      </c>
    </row>
    <row r="1243" spans="1:16" x14ac:dyDescent="0.3">
      <c r="A1243" t="s">
        <v>490</v>
      </c>
      <c r="B1243" s="21">
        <v>2</v>
      </c>
      <c r="C1243" s="77">
        <v>45426</v>
      </c>
      <c r="D1243" s="78">
        <v>2.4999999999999998E-2</v>
      </c>
      <c r="E1243" s="21">
        <v>40</v>
      </c>
      <c r="F1243">
        <v>13</v>
      </c>
      <c r="G1243" t="str">
        <f>VLOOKUP($E1243,[1]Productos!A:P,2,FALSE)</f>
        <v>AGUILA NEGRA</v>
      </c>
      <c r="H1243" s="21" t="str">
        <f>VLOOKUP($E1243,[1]Productos!A:P,3,FALSE)</f>
        <v>BEBIDAS</v>
      </c>
      <c r="I1243" s="21" t="str">
        <f>VLOOKUP($E1243,[1]Productos!A:P,4,FALSE)</f>
        <v>CERVEZAS</v>
      </c>
      <c r="K1243" s="1">
        <v>3500</v>
      </c>
      <c r="L1243" s="1">
        <v>45500</v>
      </c>
      <c r="M1243" s="21">
        <v>5</v>
      </c>
      <c r="N1243" s="21" t="e">
        <f>VLOOKUP(M1243,[1]!tbl_empleados[#Data],4,0)&amp;" "&amp;VLOOKUP(M1243,[1]!tbl_empleados[#Data],5,0)</f>
        <v>#REF!</v>
      </c>
      <c r="O1243">
        <f>YEAR(C1243)</f>
        <v>2024</v>
      </c>
      <c r="P1243" t="str">
        <f>TEXT((C1243),"mmmm")</f>
        <v>mayo</v>
      </c>
    </row>
    <row r="1244" spans="1:16" x14ac:dyDescent="0.3">
      <c r="A1244" t="s">
        <v>491</v>
      </c>
      <c r="B1244" s="21">
        <v>3</v>
      </c>
      <c r="C1244" s="77">
        <v>45426</v>
      </c>
      <c r="D1244" s="78">
        <v>2.4999999999999998E-2</v>
      </c>
      <c r="E1244" s="21">
        <v>39</v>
      </c>
      <c r="F1244">
        <v>1</v>
      </c>
      <c r="G1244" t="str">
        <f>VLOOKUP($E1244,[1]Productos!A:P,2,FALSE)</f>
        <v>CORONITA</v>
      </c>
      <c r="H1244" s="21" t="str">
        <f>VLOOKUP($E1244,[1]Productos!A:P,3,FALSE)</f>
        <v>BEBIDAS</v>
      </c>
      <c r="I1244" s="21" t="str">
        <f>VLOOKUP($E1244,[1]Productos!A:P,4,FALSE)</f>
        <v>CERVEZAS</v>
      </c>
      <c r="K1244" s="1">
        <v>4000</v>
      </c>
      <c r="L1244" s="1">
        <v>4000</v>
      </c>
      <c r="M1244" s="21">
        <v>5</v>
      </c>
      <c r="N1244" s="21" t="e">
        <f>VLOOKUP(M1244,[1]!tbl_empleados[#Data],4,0)&amp;" "&amp;VLOOKUP(M1244,[1]!tbl_empleados[#Data],5,0)</f>
        <v>#REF!</v>
      </c>
      <c r="O1244">
        <f t="shared" ref="O1244:O1280" si="126">YEAR(C1244)</f>
        <v>2024</v>
      </c>
      <c r="P1244" t="str">
        <f t="shared" ref="P1244:P1280" si="127">TEXT((C1244),"mmmm")</f>
        <v>mayo</v>
      </c>
    </row>
    <row r="1245" spans="1:16" x14ac:dyDescent="0.3">
      <c r="A1245" t="s">
        <v>491</v>
      </c>
      <c r="B1245" s="21">
        <v>3</v>
      </c>
      <c r="C1245" s="77">
        <v>45426</v>
      </c>
      <c r="D1245" s="78">
        <v>2.4999999999999998E-2</v>
      </c>
      <c r="E1245" s="21">
        <v>40</v>
      </c>
      <c r="F1245">
        <v>1</v>
      </c>
      <c r="G1245" t="str">
        <f>VLOOKUP($E1245,[1]Productos!A:P,2,FALSE)</f>
        <v>AGUILA NEGRA</v>
      </c>
      <c r="H1245" s="21" t="str">
        <f>VLOOKUP($E1245,[1]Productos!A:P,3,FALSE)</f>
        <v>BEBIDAS</v>
      </c>
      <c r="I1245" s="21" t="str">
        <f>VLOOKUP($E1245,[1]Productos!A:P,4,FALSE)</f>
        <v>CERVEZAS</v>
      </c>
      <c r="K1245" s="1">
        <v>3500</v>
      </c>
      <c r="L1245" s="1">
        <v>3500</v>
      </c>
      <c r="M1245" s="21">
        <v>5</v>
      </c>
      <c r="N1245" s="21" t="e">
        <f>VLOOKUP(M1245,[1]!tbl_empleados[#Data],4,0)&amp;" "&amp;VLOOKUP(M1245,[1]!tbl_empleados[#Data],5,0)</f>
        <v>#REF!</v>
      </c>
      <c r="O1245">
        <f t="shared" si="126"/>
        <v>2024</v>
      </c>
      <c r="P1245" t="str">
        <f t="shared" si="127"/>
        <v>mayo</v>
      </c>
    </row>
    <row r="1246" spans="1:16" x14ac:dyDescent="0.3">
      <c r="A1246" t="s">
        <v>491</v>
      </c>
      <c r="B1246" s="21">
        <v>3</v>
      </c>
      <c r="C1246" s="77">
        <v>45426</v>
      </c>
      <c r="D1246" s="78">
        <v>2.4999999999999998E-2</v>
      </c>
      <c r="E1246" s="21">
        <v>46</v>
      </c>
      <c r="F1246">
        <v>4</v>
      </c>
      <c r="G1246" t="str">
        <f>VLOOKUP($E1246,[1]Productos!A:P,2,FALSE)</f>
        <v>BUDWEISER</v>
      </c>
      <c r="H1246" s="21" t="str">
        <f>VLOOKUP($E1246,[1]Productos!A:P,3,FALSE)</f>
        <v>BEBIDAS</v>
      </c>
      <c r="I1246" s="21" t="str">
        <f>VLOOKUP($E1246,[1]Productos!A:P,4,FALSE)</f>
        <v>CERVEZAS</v>
      </c>
      <c r="K1246" s="1">
        <v>3000</v>
      </c>
      <c r="L1246" s="1">
        <v>12000</v>
      </c>
      <c r="M1246" s="21">
        <v>5</v>
      </c>
      <c r="N1246" s="21" t="e">
        <f>VLOOKUP(M1246,[1]!tbl_empleados[#Data],4,0)&amp;" "&amp;VLOOKUP(M1246,[1]!tbl_empleados[#Data],5,0)</f>
        <v>#REF!</v>
      </c>
      <c r="O1246">
        <f t="shared" si="126"/>
        <v>2024</v>
      </c>
      <c r="P1246" t="str">
        <f t="shared" si="127"/>
        <v>mayo</v>
      </c>
    </row>
    <row r="1247" spans="1:16" x14ac:dyDescent="0.3">
      <c r="A1247" t="s">
        <v>491</v>
      </c>
      <c r="B1247" s="21">
        <v>3</v>
      </c>
      <c r="C1247" s="77">
        <v>45426</v>
      </c>
      <c r="D1247" s="78">
        <v>2.4999999999999998E-2</v>
      </c>
      <c r="E1247" s="21">
        <v>47</v>
      </c>
      <c r="F1247">
        <v>6</v>
      </c>
      <c r="G1247" t="str">
        <f>VLOOKUP($E1247,[1]Productos!A:P,2,FALSE)</f>
        <v>MICHELADA</v>
      </c>
      <c r="H1247" s="21" t="str">
        <f>VLOOKUP($E1247,[1]Productos!A:P,3,FALSE)</f>
        <v>BEBIDAS</v>
      </c>
      <c r="I1247" s="21" t="str">
        <f>VLOOKUP($E1247,[1]Productos!A:P,4,FALSE)</f>
        <v>CERVEZAS</v>
      </c>
      <c r="K1247" s="1">
        <v>2000</v>
      </c>
      <c r="L1247" s="1">
        <v>12000</v>
      </c>
      <c r="M1247" s="21">
        <v>5</v>
      </c>
      <c r="N1247" s="21" t="e">
        <f>VLOOKUP(M1247,[1]!tbl_empleados[#Data],4,0)&amp;" "&amp;VLOOKUP(M1247,[1]!tbl_empleados[#Data],5,0)</f>
        <v>#REF!</v>
      </c>
      <c r="O1247">
        <f t="shared" si="126"/>
        <v>2024</v>
      </c>
      <c r="P1247" t="str">
        <f t="shared" si="127"/>
        <v>mayo</v>
      </c>
    </row>
    <row r="1248" spans="1:16" x14ac:dyDescent="0.3">
      <c r="A1248" t="s">
        <v>492</v>
      </c>
      <c r="B1248" s="21">
        <v>5</v>
      </c>
      <c r="C1248" s="77">
        <v>45427</v>
      </c>
      <c r="D1248" s="78">
        <v>0.78680555555555554</v>
      </c>
      <c r="E1248" s="21">
        <v>39</v>
      </c>
      <c r="F1248">
        <v>2</v>
      </c>
      <c r="G1248" t="str">
        <f>VLOOKUP($E1248,[1]Productos!A:P,2,FALSE)</f>
        <v>CORONITA</v>
      </c>
      <c r="H1248" s="21" t="str">
        <f>VLOOKUP($E1248,[1]Productos!A:P,3,FALSE)</f>
        <v>BEBIDAS</v>
      </c>
      <c r="I1248" s="21" t="str">
        <f>VLOOKUP($E1248,[1]Productos!A:P,4,FALSE)</f>
        <v>CERVEZAS</v>
      </c>
      <c r="K1248" s="1">
        <v>4000</v>
      </c>
      <c r="L1248" s="1">
        <v>8000</v>
      </c>
      <c r="M1248" s="21">
        <v>5</v>
      </c>
      <c r="N1248" s="21" t="e">
        <f>VLOOKUP(M1248,[1]!tbl_empleados[#Data],4,0)&amp;" "&amp;VLOOKUP(M1248,[1]!tbl_empleados[#Data],5,0)</f>
        <v>#REF!</v>
      </c>
      <c r="O1248">
        <f t="shared" si="126"/>
        <v>2024</v>
      </c>
      <c r="P1248" t="str">
        <f t="shared" si="127"/>
        <v>mayo</v>
      </c>
    </row>
    <row r="1249" spans="1:16" x14ac:dyDescent="0.3">
      <c r="A1249" t="s">
        <v>492</v>
      </c>
      <c r="B1249" s="21">
        <v>5</v>
      </c>
      <c r="C1249" s="77">
        <v>45427</v>
      </c>
      <c r="D1249" s="78">
        <v>0.78749999999999998</v>
      </c>
      <c r="E1249" s="21">
        <v>403</v>
      </c>
      <c r="F1249">
        <v>1</v>
      </c>
      <c r="G1249" t="str">
        <f>VLOOKUP($E1249,[1]Productos!A:P,2,FALSE)</f>
        <v>MARGARITA 2X1</v>
      </c>
      <c r="H1249" s="21" t="str">
        <f>VLOOKUP($E1249,[1]Productos!A:P,3,FALSE)</f>
        <v>PROMOCIONES</v>
      </c>
      <c r="I1249" s="21" t="str">
        <f>VLOOKUP($E1249,[1]Productos!A:P,4,FALSE)</f>
        <v>CÓCTELES</v>
      </c>
      <c r="K1249" s="1">
        <v>16000</v>
      </c>
      <c r="L1249" s="1">
        <v>16000</v>
      </c>
      <c r="M1249" s="21">
        <v>5</v>
      </c>
      <c r="N1249" s="21" t="e">
        <f>VLOOKUP(M1249,[1]!tbl_empleados[#Data],4,0)&amp;" "&amp;VLOOKUP(M1249,[1]!tbl_empleados[#Data],5,0)</f>
        <v>#REF!</v>
      </c>
      <c r="O1249">
        <f t="shared" si="126"/>
        <v>2024</v>
      </c>
      <c r="P1249" t="str">
        <f t="shared" si="127"/>
        <v>mayo</v>
      </c>
    </row>
    <row r="1250" spans="1:16" x14ac:dyDescent="0.3">
      <c r="A1250" t="s">
        <v>492</v>
      </c>
      <c r="B1250" s="21">
        <v>5</v>
      </c>
      <c r="C1250" s="77">
        <v>45427</v>
      </c>
      <c r="D1250" s="78">
        <v>0.78749999999999998</v>
      </c>
      <c r="E1250" s="21">
        <v>402</v>
      </c>
      <c r="F1250">
        <v>1</v>
      </c>
      <c r="G1250" t="str">
        <f>VLOOKUP($E1250,[1]Productos!A:P,2,FALSE)</f>
        <v>CUBA LIBRE 2X1</v>
      </c>
      <c r="H1250" s="21" t="str">
        <f>VLOOKUP($E1250,[1]Productos!A:P,3,FALSE)</f>
        <v>PROMOCIONES</v>
      </c>
      <c r="I1250" s="21" t="str">
        <f>VLOOKUP($E1250,[1]Productos!A:P,4,FALSE)</f>
        <v>CÓCTELES</v>
      </c>
      <c r="K1250" s="1">
        <v>10000</v>
      </c>
      <c r="L1250" s="1">
        <v>10000</v>
      </c>
      <c r="M1250" s="21">
        <v>5</v>
      </c>
      <c r="N1250" s="21" t="e">
        <f>VLOOKUP(M1250,[1]!tbl_empleados[#Data],4,0)&amp;" "&amp;VLOOKUP(M1250,[1]!tbl_empleados[#Data],5,0)</f>
        <v>#REF!</v>
      </c>
      <c r="O1250">
        <f t="shared" si="126"/>
        <v>2024</v>
      </c>
      <c r="P1250" t="str">
        <f t="shared" si="127"/>
        <v>mayo</v>
      </c>
    </row>
    <row r="1251" spans="1:16" x14ac:dyDescent="0.3">
      <c r="A1251" t="s">
        <v>493</v>
      </c>
      <c r="B1251" s="21">
        <v>17</v>
      </c>
      <c r="C1251" s="77">
        <v>45427</v>
      </c>
      <c r="D1251" s="78">
        <v>0.78819444444444453</v>
      </c>
      <c r="E1251" s="21">
        <v>39</v>
      </c>
      <c r="F1251">
        <v>2</v>
      </c>
      <c r="G1251" t="str">
        <f>VLOOKUP($E1251,[1]Productos!A:P,2,FALSE)</f>
        <v>CORONITA</v>
      </c>
      <c r="H1251" s="21" t="str">
        <f>VLOOKUP($E1251,[1]Productos!A:P,3,FALSE)</f>
        <v>BEBIDAS</v>
      </c>
      <c r="I1251" s="21" t="str">
        <f>VLOOKUP($E1251,[1]Productos!A:P,4,FALSE)</f>
        <v>CERVEZAS</v>
      </c>
      <c r="K1251" s="1">
        <v>4000</v>
      </c>
      <c r="L1251" s="1">
        <v>8000</v>
      </c>
      <c r="M1251" s="21">
        <v>5</v>
      </c>
      <c r="N1251" s="21" t="e">
        <f>VLOOKUP(M1251,[1]!tbl_empleados[#Data],4,0)&amp;" "&amp;VLOOKUP(M1251,[1]!tbl_empleados[#Data],5,0)</f>
        <v>#REF!</v>
      </c>
      <c r="O1251">
        <f t="shared" si="126"/>
        <v>2024</v>
      </c>
      <c r="P1251" t="str">
        <f t="shared" si="127"/>
        <v>mayo</v>
      </c>
    </row>
    <row r="1252" spans="1:16" x14ac:dyDescent="0.3">
      <c r="A1252" t="s">
        <v>493</v>
      </c>
      <c r="B1252" s="21">
        <v>17</v>
      </c>
      <c r="C1252" s="77">
        <v>45427</v>
      </c>
      <c r="D1252" s="78">
        <v>0.79166666666666663</v>
      </c>
      <c r="E1252" s="21">
        <v>39</v>
      </c>
      <c r="F1252">
        <v>1</v>
      </c>
      <c r="G1252" t="str">
        <f>VLOOKUP($E1252,[1]Productos!A:P,2,FALSE)</f>
        <v>CORONITA</v>
      </c>
      <c r="H1252" s="21" t="str">
        <f>VLOOKUP($E1252,[1]Productos!A:P,3,FALSE)</f>
        <v>BEBIDAS</v>
      </c>
      <c r="I1252" s="21" t="str">
        <f>VLOOKUP($E1252,[1]Productos!A:P,4,FALSE)</f>
        <v>CERVEZAS</v>
      </c>
      <c r="K1252" s="1">
        <v>4000</v>
      </c>
      <c r="L1252" s="1">
        <v>4000</v>
      </c>
      <c r="M1252" s="21">
        <v>5</v>
      </c>
      <c r="N1252" s="21" t="e">
        <f>VLOOKUP(M1252,[1]!tbl_empleados[#Data],4,0)&amp;" "&amp;VLOOKUP(M1252,[1]!tbl_empleados[#Data],5,0)</f>
        <v>#REF!</v>
      </c>
      <c r="O1252">
        <f t="shared" si="126"/>
        <v>2024</v>
      </c>
      <c r="P1252" t="str">
        <f t="shared" si="127"/>
        <v>mayo</v>
      </c>
    </row>
    <row r="1253" spans="1:16" x14ac:dyDescent="0.3">
      <c r="A1253" t="s">
        <v>494</v>
      </c>
      <c r="B1253" s="21">
        <v>1</v>
      </c>
      <c r="C1253" s="77">
        <v>45427</v>
      </c>
      <c r="D1253" s="78">
        <v>0.96319444444444446</v>
      </c>
      <c r="E1253" s="21">
        <v>40</v>
      </c>
      <c r="F1253">
        <v>1</v>
      </c>
      <c r="G1253" t="str">
        <f>VLOOKUP($E1253,[1]Productos!A:P,2,FALSE)</f>
        <v>AGUILA NEGRA</v>
      </c>
      <c r="H1253" s="21" t="str">
        <f>VLOOKUP($E1253,[1]Productos!A:P,3,FALSE)</f>
        <v>BEBIDAS</v>
      </c>
      <c r="I1253" s="21" t="str">
        <f>VLOOKUP($E1253,[1]Productos!A:P,4,FALSE)</f>
        <v>CERVEZAS</v>
      </c>
      <c r="K1253" s="1">
        <v>3500</v>
      </c>
      <c r="L1253" s="1">
        <v>3500</v>
      </c>
      <c r="M1253" s="21">
        <v>5</v>
      </c>
      <c r="N1253" s="21" t="e">
        <f>VLOOKUP(M1253,[1]!tbl_empleados[#Data],4,0)&amp;" "&amp;VLOOKUP(M1253,[1]!tbl_empleados[#Data],5,0)</f>
        <v>#REF!</v>
      </c>
      <c r="O1253">
        <f t="shared" si="126"/>
        <v>2024</v>
      </c>
      <c r="P1253" t="str">
        <f t="shared" si="127"/>
        <v>mayo</v>
      </c>
    </row>
    <row r="1254" spans="1:16" x14ac:dyDescent="0.3">
      <c r="A1254" t="s">
        <v>494</v>
      </c>
      <c r="B1254" s="21">
        <v>1</v>
      </c>
      <c r="C1254" s="77">
        <v>45427</v>
      </c>
      <c r="D1254" s="78">
        <v>0.96319444444444446</v>
      </c>
      <c r="E1254" s="21">
        <v>46</v>
      </c>
      <c r="F1254">
        <v>5</v>
      </c>
      <c r="G1254" t="str">
        <f>VLOOKUP($E1254,[1]Productos!A:P,2,FALSE)</f>
        <v>BUDWEISER</v>
      </c>
      <c r="H1254" s="21" t="str">
        <f>VLOOKUP($E1254,[1]Productos!A:P,3,FALSE)</f>
        <v>BEBIDAS</v>
      </c>
      <c r="I1254" s="21" t="str">
        <f>VLOOKUP($E1254,[1]Productos!A:P,4,FALSE)</f>
        <v>CERVEZAS</v>
      </c>
      <c r="K1254" s="1">
        <v>3000</v>
      </c>
      <c r="L1254" s="1">
        <v>15000</v>
      </c>
      <c r="M1254" s="21">
        <v>5</v>
      </c>
      <c r="N1254" s="21" t="e">
        <f>VLOOKUP(M1254,[1]!tbl_empleados[#Data],4,0)&amp;" "&amp;VLOOKUP(M1254,[1]!tbl_empleados[#Data],5,0)</f>
        <v>#REF!</v>
      </c>
      <c r="O1254">
        <f t="shared" si="126"/>
        <v>2024</v>
      </c>
      <c r="P1254" t="str">
        <f t="shared" si="127"/>
        <v>mayo</v>
      </c>
    </row>
    <row r="1255" spans="1:16" x14ac:dyDescent="0.3">
      <c r="A1255" t="s">
        <v>494</v>
      </c>
      <c r="B1255" s="21">
        <v>1</v>
      </c>
      <c r="C1255" s="77">
        <v>45427</v>
      </c>
      <c r="D1255" s="78">
        <v>0.96319444444444446</v>
      </c>
      <c r="E1255" s="21">
        <v>47</v>
      </c>
      <c r="F1255">
        <v>6</v>
      </c>
      <c r="G1255" t="str">
        <f>VLOOKUP($E1255,[1]Productos!A:P,2,FALSE)</f>
        <v>MICHELADA</v>
      </c>
      <c r="H1255" s="21" t="str">
        <f>VLOOKUP($E1255,[1]Productos!A:P,3,FALSE)</f>
        <v>BEBIDAS</v>
      </c>
      <c r="I1255" s="21" t="str">
        <f>VLOOKUP($E1255,[1]Productos!A:P,4,FALSE)</f>
        <v>CERVEZAS</v>
      </c>
      <c r="K1255" s="1">
        <v>2000</v>
      </c>
      <c r="L1255" s="1">
        <v>12000</v>
      </c>
      <c r="M1255" s="21">
        <v>5</v>
      </c>
      <c r="N1255" s="21" t="e">
        <f>VLOOKUP(M1255,[1]!tbl_empleados[#Data],4,0)&amp;" "&amp;VLOOKUP(M1255,[1]!tbl_empleados[#Data],5,0)</f>
        <v>#REF!</v>
      </c>
      <c r="O1255">
        <f t="shared" si="126"/>
        <v>2024</v>
      </c>
      <c r="P1255" t="str">
        <f t="shared" si="127"/>
        <v>mayo</v>
      </c>
    </row>
    <row r="1256" spans="1:16" x14ac:dyDescent="0.3">
      <c r="A1256" t="s">
        <v>495</v>
      </c>
      <c r="B1256" s="21">
        <v>9</v>
      </c>
      <c r="C1256" s="77">
        <v>45428</v>
      </c>
      <c r="D1256" s="78">
        <v>0.76041666666666663</v>
      </c>
      <c r="E1256" s="21">
        <v>6</v>
      </c>
      <c r="F1256">
        <v>1</v>
      </c>
      <c r="G1256" t="str">
        <f>VLOOKUP($E1256,[1]Productos!A:P,2,FALSE)</f>
        <v>MOJITO MARACUYÁ</v>
      </c>
      <c r="H1256" s="21" t="str">
        <f>VLOOKUP($E1256,[1]Productos!A:P,3,FALSE)</f>
        <v>BEBIDAS</v>
      </c>
      <c r="I1256" s="21" t="str">
        <f>VLOOKUP($E1256,[1]Productos!A:P,4,FALSE)</f>
        <v>CÓCTELES</v>
      </c>
      <c r="K1256" s="1">
        <v>16000</v>
      </c>
      <c r="L1256" s="1">
        <v>16000</v>
      </c>
      <c r="M1256" s="21">
        <v>5</v>
      </c>
      <c r="N1256" s="21" t="e">
        <f>VLOOKUP(M1256,[1]!tbl_empleados[#Data],4,0)&amp;" "&amp;VLOOKUP(M1256,[1]!tbl_empleados[#Data],5,0)</f>
        <v>#REF!</v>
      </c>
      <c r="O1256">
        <f t="shared" si="126"/>
        <v>2024</v>
      </c>
      <c r="P1256" t="str">
        <f t="shared" si="127"/>
        <v>mayo</v>
      </c>
    </row>
    <row r="1257" spans="1:16" x14ac:dyDescent="0.3">
      <c r="A1257" t="s">
        <v>495</v>
      </c>
      <c r="B1257" s="21">
        <v>9</v>
      </c>
      <c r="C1257" s="77">
        <v>45428</v>
      </c>
      <c r="D1257" s="78">
        <v>0.76041666666666663</v>
      </c>
      <c r="E1257" s="21">
        <v>12</v>
      </c>
      <c r="F1257">
        <v>1</v>
      </c>
      <c r="G1257" t="str">
        <f>VLOOKUP($E1257,[1]Productos!A:P,2,FALSE)</f>
        <v>CAIPIROSKA</v>
      </c>
      <c r="H1257" s="21" t="str">
        <f>VLOOKUP($E1257,[1]Productos!A:P,3,FALSE)</f>
        <v>BEBIDAS</v>
      </c>
      <c r="I1257" s="21" t="str">
        <f>VLOOKUP($E1257,[1]Productos!A:P,4,FALSE)</f>
        <v>CÓCTELES</v>
      </c>
      <c r="K1257" s="1">
        <v>10000</v>
      </c>
      <c r="L1257" s="1">
        <v>10000</v>
      </c>
      <c r="M1257" s="21">
        <v>5</v>
      </c>
      <c r="N1257" s="21" t="e">
        <f>VLOOKUP(M1257,[1]!tbl_empleados[#Data],4,0)&amp;" "&amp;VLOOKUP(M1257,[1]!tbl_empleados[#Data],5,0)</f>
        <v>#REF!</v>
      </c>
      <c r="O1257">
        <f t="shared" si="126"/>
        <v>2024</v>
      </c>
      <c r="P1257" t="str">
        <f t="shared" si="127"/>
        <v>mayo</v>
      </c>
    </row>
    <row r="1258" spans="1:16" x14ac:dyDescent="0.3">
      <c r="A1258" t="s">
        <v>495</v>
      </c>
      <c r="B1258" s="21">
        <v>9</v>
      </c>
      <c r="C1258" s="77">
        <v>45428</v>
      </c>
      <c r="D1258" s="78">
        <v>0.79236111111111107</v>
      </c>
      <c r="E1258" s="21">
        <v>21</v>
      </c>
      <c r="F1258">
        <v>2</v>
      </c>
      <c r="G1258" t="str">
        <f>VLOOKUP($E1258,[1]Productos!A:P,2,FALSE)</f>
        <v>NATURAL</v>
      </c>
      <c r="H1258" s="21" t="str">
        <f>VLOOKUP($E1258,[1]Productos!A:P,3,FALSE)</f>
        <v>BEBIDAS</v>
      </c>
      <c r="I1258" s="21" t="str">
        <f>VLOOKUP($E1258,[1]Productos!A:P,4,FALSE)</f>
        <v>LIMONADAS</v>
      </c>
      <c r="K1258" s="1">
        <v>6000</v>
      </c>
      <c r="L1258" s="1">
        <v>12000</v>
      </c>
      <c r="M1258" s="21">
        <v>5</v>
      </c>
      <c r="N1258" s="21" t="e">
        <f>VLOOKUP(M1258,[1]!tbl_empleados[#Data],4,0)&amp;" "&amp;VLOOKUP(M1258,[1]!tbl_empleados[#Data],5,0)</f>
        <v>#REF!</v>
      </c>
      <c r="O1258">
        <f t="shared" si="126"/>
        <v>2024</v>
      </c>
      <c r="P1258" t="str">
        <f t="shared" si="127"/>
        <v>mayo</v>
      </c>
    </row>
    <row r="1259" spans="1:16" x14ac:dyDescent="0.3">
      <c r="A1259" t="s">
        <v>496</v>
      </c>
      <c r="B1259" s="21">
        <v>1</v>
      </c>
      <c r="C1259" s="77">
        <v>45428</v>
      </c>
      <c r="D1259" s="78">
        <v>0.88263888888888886</v>
      </c>
      <c r="E1259" s="21">
        <v>13</v>
      </c>
      <c r="F1259">
        <v>1</v>
      </c>
      <c r="G1259" t="str">
        <f>VLOOKUP($E1259,[1]Productos!A:P,2,FALSE)</f>
        <v>BLUE HAWAII</v>
      </c>
      <c r="H1259" s="21" t="str">
        <f>VLOOKUP($E1259,[1]Productos!A:P,3,FALSE)</f>
        <v>BEBIDAS</v>
      </c>
      <c r="I1259" s="21" t="str">
        <f>VLOOKUP($E1259,[1]Productos!A:P,4,FALSE)</f>
        <v>CÓCTELES</v>
      </c>
      <c r="K1259" s="1">
        <v>17000</v>
      </c>
      <c r="L1259" s="1">
        <v>17000</v>
      </c>
      <c r="M1259" s="21">
        <v>5</v>
      </c>
      <c r="N1259" s="21" t="e">
        <f>VLOOKUP(M1259,[1]!tbl_empleados[#Data],4,0)&amp;" "&amp;VLOOKUP(M1259,[1]!tbl_empleados[#Data],5,0)</f>
        <v>#REF!</v>
      </c>
      <c r="O1259">
        <f t="shared" si="126"/>
        <v>2024</v>
      </c>
      <c r="P1259" t="str">
        <f t="shared" si="127"/>
        <v>mayo</v>
      </c>
    </row>
    <row r="1260" spans="1:16" x14ac:dyDescent="0.3">
      <c r="A1260" t="s">
        <v>496</v>
      </c>
      <c r="B1260" s="21">
        <v>1</v>
      </c>
      <c r="C1260" s="77">
        <v>45428</v>
      </c>
      <c r="D1260" s="78">
        <v>0.91736111111111107</v>
      </c>
      <c r="E1260" s="21">
        <v>12</v>
      </c>
      <c r="F1260">
        <v>1</v>
      </c>
      <c r="G1260" t="str">
        <f>VLOOKUP($E1260,[1]Productos!A:P,2,FALSE)</f>
        <v>CAIPIROSKA</v>
      </c>
      <c r="H1260" s="21" t="str">
        <f>VLOOKUP($E1260,[1]Productos!A:P,3,FALSE)</f>
        <v>BEBIDAS</v>
      </c>
      <c r="I1260" s="21" t="str">
        <f>VLOOKUP($E1260,[1]Productos!A:P,4,FALSE)</f>
        <v>CÓCTELES</v>
      </c>
      <c r="K1260" s="1">
        <v>10000</v>
      </c>
      <c r="L1260" s="1">
        <v>10000</v>
      </c>
      <c r="M1260" s="21">
        <v>5</v>
      </c>
      <c r="N1260" s="21" t="e">
        <f>VLOOKUP(M1260,[1]!tbl_empleados[#Data],4,0)&amp;" "&amp;VLOOKUP(M1260,[1]!tbl_empleados[#Data],5,0)</f>
        <v>#REF!</v>
      </c>
      <c r="O1260">
        <f t="shared" si="126"/>
        <v>2024</v>
      </c>
      <c r="P1260" t="str">
        <f t="shared" si="127"/>
        <v>mayo</v>
      </c>
    </row>
    <row r="1261" spans="1:16" x14ac:dyDescent="0.3">
      <c r="A1261" t="s">
        <v>497</v>
      </c>
      <c r="B1261" s="21">
        <v>5</v>
      </c>
      <c r="C1261" s="77">
        <v>45428</v>
      </c>
      <c r="D1261" s="78">
        <v>0.88055555555555554</v>
      </c>
      <c r="E1261" s="21">
        <v>15</v>
      </c>
      <c r="F1261">
        <v>4</v>
      </c>
      <c r="G1261" t="str">
        <f>VLOOKUP($E1261,[1]Productos!A:P,2,FALSE)</f>
        <v>MARACUYÁ</v>
      </c>
      <c r="H1261" s="21" t="str">
        <f>VLOOKUP($E1261,[1]Productos!A:P,3,FALSE)</f>
        <v>BEBIDAS</v>
      </c>
      <c r="I1261" s="21" t="str">
        <f>VLOOKUP($E1261,[1]Productos!A:P,4,FALSE)</f>
        <v>SODAS SABORIZADAS</v>
      </c>
      <c r="K1261" s="1">
        <v>12000</v>
      </c>
      <c r="L1261" s="1">
        <v>48000</v>
      </c>
      <c r="M1261" s="21">
        <v>5</v>
      </c>
      <c r="N1261" s="21" t="e">
        <f>VLOOKUP(M1261,[1]!tbl_empleados[#Data],4,0)&amp;" "&amp;VLOOKUP(M1261,[1]!tbl_empleados[#Data],5,0)</f>
        <v>#REF!</v>
      </c>
      <c r="O1261">
        <f t="shared" si="126"/>
        <v>2024</v>
      </c>
      <c r="P1261" t="str">
        <f t="shared" si="127"/>
        <v>mayo</v>
      </c>
    </row>
    <row r="1262" spans="1:16" x14ac:dyDescent="0.3">
      <c r="A1262" t="s">
        <v>497</v>
      </c>
      <c r="B1262" s="21">
        <v>5</v>
      </c>
      <c r="C1262" s="77">
        <v>45428</v>
      </c>
      <c r="D1262" s="78">
        <v>0.89166666666666661</v>
      </c>
      <c r="E1262" s="21">
        <v>15</v>
      </c>
      <c r="F1262">
        <v>1</v>
      </c>
      <c r="G1262" t="str">
        <f>VLOOKUP($E1262,[1]Productos!A:P,2,FALSE)</f>
        <v>MARACUYÁ</v>
      </c>
      <c r="H1262" s="21" t="str">
        <f>VLOOKUP($E1262,[1]Productos!A:P,3,FALSE)</f>
        <v>BEBIDAS</v>
      </c>
      <c r="I1262" s="21" t="str">
        <f>VLOOKUP($E1262,[1]Productos!A:P,4,FALSE)</f>
        <v>SODAS SABORIZADAS</v>
      </c>
      <c r="K1262" s="1">
        <v>12000</v>
      </c>
      <c r="L1262" s="1">
        <v>12000</v>
      </c>
      <c r="M1262" s="21">
        <v>5</v>
      </c>
      <c r="N1262" s="21" t="e">
        <f>VLOOKUP(M1262,[1]!tbl_empleados[#Data],4,0)&amp;" "&amp;VLOOKUP(M1262,[1]!tbl_empleados[#Data],5,0)</f>
        <v>#REF!</v>
      </c>
      <c r="O1262">
        <f t="shared" si="126"/>
        <v>2024</v>
      </c>
      <c r="P1262" t="str">
        <f t="shared" si="127"/>
        <v>mayo</v>
      </c>
    </row>
    <row r="1263" spans="1:16" x14ac:dyDescent="0.3">
      <c r="A1263" t="s">
        <v>498</v>
      </c>
      <c r="B1263" s="21">
        <v>9</v>
      </c>
      <c r="C1263" s="77">
        <v>45428</v>
      </c>
      <c r="D1263" s="78">
        <v>0.86944444444444446</v>
      </c>
      <c r="E1263" s="21">
        <v>42</v>
      </c>
      <c r="F1263">
        <v>1</v>
      </c>
      <c r="G1263" t="str">
        <f>VLOOKUP($E1263,[1]Productos!A:P,2,FALSE)</f>
        <v>CLUB COLOMBIA</v>
      </c>
      <c r="H1263" s="21" t="str">
        <f>VLOOKUP($E1263,[1]Productos!A:P,3,FALSE)</f>
        <v>BEBIDAS</v>
      </c>
      <c r="I1263" s="21" t="str">
        <f>VLOOKUP($E1263,[1]Productos!A:P,4,FALSE)</f>
        <v>CERVEZAS</v>
      </c>
      <c r="K1263" s="1">
        <v>5000</v>
      </c>
      <c r="L1263" s="1">
        <v>5000</v>
      </c>
      <c r="M1263" s="21">
        <v>5</v>
      </c>
      <c r="N1263" s="21" t="e">
        <f>VLOOKUP(M1263,[1]!tbl_empleados[#Data],4,0)&amp;" "&amp;VLOOKUP(M1263,[1]!tbl_empleados[#Data],5,0)</f>
        <v>#REF!</v>
      </c>
      <c r="O1263">
        <f t="shared" si="126"/>
        <v>2024</v>
      </c>
      <c r="P1263" t="str">
        <f t="shared" si="127"/>
        <v>mayo</v>
      </c>
    </row>
    <row r="1264" spans="1:16" x14ac:dyDescent="0.3">
      <c r="A1264" t="s">
        <v>498</v>
      </c>
      <c r="B1264" s="21">
        <v>9</v>
      </c>
      <c r="C1264" s="77">
        <v>45428</v>
      </c>
      <c r="D1264" s="78">
        <v>0.86944444444444446</v>
      </c>
      <c r="E1264" s="21">
        <v>13</v>
      </c>
      <c r="F1264">
        <v>1</v>
      </c>
      <c r="G1264" t="str">
        <f>VLOOKUP($E1264,[1]Productos!A:P,2,FALSE)</f>
        <v>BLUE HAWAII</v>
      </c>
      <c r="H1264" s="21" t="str">
        <f>VLOOKUP($E1264,[1]Productos!A:P,3,FALSE)</f>
        <v>BEBIDAS</v>
      </c>
      <c r="I1264" s="21" t="str">
        <f>VLOOKUP($E1264,[1]Productos!A:P,4,FALSE)</f>
        <v>CÓCTELES</v>
      </c>
      <c r="K1264" s="1">
        <v>17000</v>
      </c>
      <c r="L1264" s="1">
        <v>17000</v>
      </c>
      <c r="M1264" s="21">
        <v>5</v>
      </c>
      <c r="N1264" s="21" t="e">
        <f>VLOOKUP(M1264,[1]!tbl_empleados[#Data],4,0)&amp;" "&amp;VLOOKUP(M1264,[1]!tbl_empleados[#Data],5,0)</f>
        <v>#REF!</v>
      </c>
      <c r="O1264">
        <f t="shared" si="126"/>
        <v>2024</v>
      </c>
      <c r="P1264" t="str">
        <f t="shared" si="127"/>
        <v>mayo</v>
      </c>
    </row>
    <row r="1265" spans="1:16" x14ac:dyDescent="0.3">
      <c r="A1265" t="s">
        <v>498</v>
      </c>
      <c r="B1265" s="21">
        <v>9</v>
      </c>
      <c r="C1265" s="77">
        <v>45428</v>
      </c>
      <c r="D1265" s="78">
        <v>0.88611111111111107</v>
      </c>
      <c r="E1265" s="21">
        <v>42</v>
      </c>
      <c r="F1265">
        <v>1</v>
      </c>
      <c r="G1265" t="str">
        <f>VLOOKUP($E1265,[1]Productos!A:P,2,FALSE)</f>
        <v>CLUB COLOMBIA</v>
      </c>
      <c r="H1265" s="21" t="str">
        <f>VLOOKUP($E1265,[1]Productos!A:P,3,FALSE)</f>
        <v>BEBIDAS</v>
      </c>
      <c r="I1265" s="21" t="str">
        <f>VLOOKUP($E1265,[1]Productos!A:P,4,FALSE)</f>
        <v>CERVEZAS</v>
      </c>
      <c r="K1265" s="1">
        <v>5000</v>
      </c>
      <c r="L1265" s="1">
        <v>5000</v>
      </c>
      <c r="M1265" s="21">
        <v>5</v>
      </c>
      <c r="N1265" s="21" t="e">
        <f>VLOOKUP(M1265,[1]!tbl_empleados[#Data],4,0)&amp;" "&amp;VLOOKUP(M1265,[1]!tbl_empleados[#Data],5,0)</f>
        <v>#REF!</v>
      </c>
      <c r="O1265">
        <f t="shared" si="126"/>
        <v>2024</v>
      </c>
      <c r="P1265" t="str">
        <f t="shared" si="127"/>
        <v>mayo</v>
      </c>
    </row>
    <row r="1266" spans="1:16" x14ac:dyDescent="0.3">
      <c r="A1266" t="s">
        <v>498</v>
      </c>
      <c r="B1266" s="21">
        <v>9</v>
      </c>
      <c r="C1266" s="77">
        <v>45428</v>
      </c>
      <c r="D1266" s="78">
        <v>0.90138888888888891</v>
      </c>
      <c r="E1266" s="21">
        <v>2</v>
      </c>
      <c r="F1266">
        <v>1</v>
      </c>
      <c r="G1266" t="str">
        <f>VLOOKUP($E1266,[1]Productos!A:P,2,FALSE)</f>
        <v>CUBA LIBRE</v>
      </c>
      <c r="H1266" s="21" t="str">
        <f>VLOOKUP($E1266,[1]Productos!A:P,3,FALSE)</f>
        <v>BEBIDAS</v>
      </c>
      <c r="I1266" s="21" t="str">
        <f>VLOOKUP($E1266,[1]Productos!A:P,4,FALSE)</f>
        <v>CÓCTELES</v>
      </c>
      <c r="K1266" s="1">
        <v>10000</v>
      </c>
      <c r="L1266" s="1">
        <v>10000</v>
      </c>
      <c r="M1266" s="21">
        <v>5</v>
      </c>
      <c r="N1266" s="21" t="e">
        <f>VLOOKUP(M1266,[1]!tbl_empleados[#Data],4,0)&amp;" "&amp;VLOOKUP(M1266,[1]!tbl_empleados[#Data],5,0)</f>
        <v>#REF!</v>
      </c>
      <c r="O1266">
        <f t="shared" si="126"/>
        <v>2024</v>
      </c>
      <c r="P1266" t="str">
        <f t="shared" si="127"/>
        <v>mayo</v>
      </c>
    </row>
    <row r="1267" spans="1:16" x14ac:dyDescent="0.3">
      <c r="A1267" t="s">
        <v>499</v>
      </c>
      <c r="B1267" s="21">
        <v>16</v>
      </c>
      <c r="C1267" s="77">
        <v>45428</v>
      </c>
      <c r="D1267" s="78">
        <v>0.73749999999999993</v>
      </c>
      <c r="E1267" s="21">
        <v>91</v>
      </c>
      <c r="F1267">
        <v>2</v>
      </c>
      <c r="G1267" t="str">
        <f>VLOOKUP($E1267,[1]Productos!A:P,2,FALSE)</f>
        <v>SMIRNOFF</v>
      </c>
      <c r="H1267" s="21" t="str">
        <f>VLOOKUP($E1267,[1]Productos!A:P,3,FALSE)</f>
        <v>BEBIDAS</v>
      </c>
      <c r="I1267" s="21" t="str">
        <f>VLOOKUP($E1267,[1]Productos!A:P,4,FALSE)</f>
        <v>CERVEZAS</v>
      </c>
      <c r="K1267" s="1">
        <v>12000</v>
      </c>
      <c r="L1267" s="1">
        <v>24000</v>
      </c>
      <c r="M1267" s="21">
        <v>5</v>
      </c>
      <c r="N1267" s="21" t="e">
        <f>VLOOKUP(M1267,[1]!tbl_empleados[#Data],4,0)&amp;" "&amp;VLOOKUP(M1267,[1]!tbl_empleados[#Data],5,0)</f>
        <v>#REF!</v>
      </c>
      <c r="O1267">
        <f t="shared" si="126"/>
        <v>2024</v>
      </c>
      <c r="P1267" t="str">
        <f t="shared" si="127"/>
        <v>mayo</v>
      </c>
    </row>
    <row r="1268" spans="1:16" x14ac:dyDescent="0.3">
      <c r="A1268" t="s">
        <v>499</v>
      </c>
      <c r="B1268" s="21">
        <v>16</v>
      </c>
      <c r="C1268" s="77">
        <v>45428</v>
      </c>
      <c r="D1268" s="78">
        <v>0.73749999999999993</v>
      </c>
      <c r="E1268" s="21">
        <v>38</v>
      </c>
      <c r="F1268">
        <v>3</v>
      </c>
      <c r="G1268" t="str">
        <f>VLOOKUP($E1268,[1]Productos!A:P,2,FALSE)</f>
        <v>COSTEÑITA</v>
      </c>
      <c r="H1268" s="21" t="str">
        <f>VLOOKUP($E1268,[1]Productos!A:P,3,FALSE)</f>
        <v>BEBIDAS</v>
      </c>
      <c r="I1268" s="21" t="str">
        <f>VLOOKUP($E1268,[1]Productos!A:P,4,FALSE)</f>
        <v>CERVEZAS</v>
      </c>
      <c r="K1268" s="1">
        <v>3000</v>
      </c>
      <c r="L1268" s="1">
        <v>9000</v>
      </c>
      <c r="M1268" s="21">
        <v>5</v>
      </c>
      <c r="N1268" s="21" t="e">
        <f>VLOOKUP(M1268,[1]!tbl_empleados[#Data],4,0)&amp;" "&amp;VLOOKUP(M1268,[1]!tbl_empleados[#Data],5,0)</f>
        <v>#REF!</v>
      </c>
      <c r="O1268">
        <f t="shared" si="126"/>
        <v>2024</v>
      </c>
      <c r="P1268" t="str">
        <f t="shared" si="127"/>
        <v>mayo</v>
      </c>
    </row>
    <row r="1269" spans="1:16" x14ac:dyDescent="0.3">
      <c r="A1269" t="s">
        <v>499</v>
      </c>
      <c r="B1269" s="21">
        <v>16</v>
      </c>
      <c r="C1269" s="77">
        <v>45428</v>
      </c>
      <c r="D1269" s="78">
        <v>0.89722222222222225</v>
      </c>
      <c r="E1269" s="21">
        <v>38</v>
      </c>
      <c r="F1269">
        <v>1</v>
      </c>
      <c r="G1269" t="str">
        <f>VLOOKUP($E1269,[1]Productos!A:P,2,FALSE)</f>
        <v>COSTEÑITA</v>
      </c>
      <c r="H1269" s="21" t="str">
        <f>VLOOKUP($E1269,[1]Productos!A:P,3,FALSE)</f>
        <v>BEBIDAS</v>
      </c>
      <c r="I1269" s="21" t="str">
        <f>VLOOKUP($E1269,[1]Productos!A:P,4,FALSE)</f>
        <v>CERVEZAS</v>
      </c>
      <c r="K1269" s="1">
        <v>3000</v>
      </c>
      <c r="L1269" s="1">
        <v>3000</v>
      </c>
      <c r="M1269" s="21">
        <v>5</v>
      </c>
      <c r="N1269" s="21" t="e">
        <f>VLOOKUP(M1269,[1]!tbl_empleados[#Data],4,0)&amp;" "&amp;VLOOKUP(M1269,[1]!tbl_empleados[#Data],5,0)</f>
        <v>#REF!</v>
      </c>
      <c r="O1269">
        <f t="shared" si="126"/>
        <v>2024</v>
      </c>
      <c r="P1269" t="str">
        <f t="shared" si="127"/>
        <v>mayo</v>
      </c>
    </row>
    <row r="1270" spans="1:16" x14ac:dyDescent="0.3">
      <c r="A1270" t="s">
        <v>499</v>
      </c>
      <c r="B1270" s="21">
        <v>16</v>
      </c>
      <c r="C1270" s="77">
        <v>45428</v>
      </c>
      <c r="D1270" s="78">
        <v>0.9159722222222223</v>
      </c>
      <c r="E1270" s="21">
        <v>38</v>
      </c>
      <c r="F1270">
        <v>2</v>
      </c>
      <c r="G1270" t="str">
        <f>VLOOKUP($E1270,[1]Productos!A:P,2,FALSE)</f>
        <v>COSTEÑITA</v>
      </c>
      <c r="H1270" s="21" t="str">
        <f>VLOOKUP($E1270,[1]Productos!A:P,3,FALSE)</f>
        <v>BEBIDAS</v>
      </c>
      <c r="I1270" s="21" t="str">
        <f>VLOOKUP($E1270,[1]Productos!A:P,4,FALSE)</f>
        <v>CERVEZAS</v>
      </c>
      <c r="K1270" s="1">
        <v>3000</v>
      </c>
      <c r="L1270" s="1">
        <v>6000</v>
      </c>
      <c r="M1270" s="21">
        <v>5</v>
      </c>
      <c r="N1270" s="21" t="e">
        <f>VLOOKUP(M1270,[1]!tbl_empleados[#Data],4,0)&amp;" "&amp;VLOOKUP(M1270,[1]!tbl_empleados[#Data],5,0)</f>
        <v>#REF!</v>
      </c>
      <c r="O1270">
        <f t="shared" si="126"/>
        <v>2024</v>
      </c>
      <c r="P1270" t="str">
        <f t="shared" si="127"/>
        <v>mayo</v>
      </c>
    </row>
    <row r="1271" spans="1:16" x14ac:dyDescent="0.3">
      <c r="A1271" t="s">
        <v>496</v>
      </c>
      <c r="B1271" s="21">
        <v>1</v>
      </c>
      <c r="C1271" s="77">
        <v>45428</v>
      </c>
      <c r="D1271" s="78">
        <v>0.91805555555555562</v>
      </c>
      <c r="E1271" s="21">
        <v>38</v>
      </c>
      <c r="F1271">
        <v>2</v>
      </c>
      <c r="G1271" t="str">
        <f>VLOOKUP($E1271,[1]Productos!A:P,2,FALSE)</f>
        <v>COSTEÑITA</v>
      </c>
      <c r="H1271" s="21" t="str">
        <f>VLOOKUP($E1271,[1]Productos!A:P,3,FALSE)</f>
        <v>BEBIDAS</v>
      </c>
      <c r="I1271" s="21" t="str">
        <f>VLOOKUP($E1271,[1]Productos!A:P,4,FALSE)</f>
        <v>CERVEZAS</v>
      </c>
      <c r="K1271" s="1">
        <v>3000</v>
      </c>
      <c r="L1271" s="1">
        <v>6000</v>
      </c>
      <c r="M1271" s="21">
        <v>5</v>
      </c>
      <c r="N1271" s="21" t="e">
        <f>VLOOKUP(M1271,[1]!tbl_empleados[#Data],4,0)&amp;" "&amp;VLOOKUP(M1271,[1]!tbl_empleados[#Data],5,0)</f>
        <v>#REF!</v>
      </c>
      <c r="O1271">
        <f t="shared" si="126"/>
        <v>2024</v>
      </c>
      <c r="P1271" t="str">
        <f t="shared" si="127"/>
        <v>mayo</v>
      </c>
    </row>
    <row r="1272" spans="1:16" x14ac:dyDescent="0.3">
      <c r="A1272" t="s">
        <v>500</v>
      </c>
      <c r="B1272" s="21">
        <v>9</v>
      </c>
      <c r="C1272" s="77">
        <v>45428</v>
      </c>
      <c r="D1272" s="78">
        <v>0.92013888888888884</v>
      </c>
      <c r="E1272" s="21">
        <v>42</v>
      </c>
      <c r="F1272">
        <v>1</v>
      </c>
      <c r="G1272" t="str">
        <f>VLOOKUP($E1272,[1]Productos!A:P,2,FALSE)</f>
        <v>CLUB COLOMBIA</v>
      </c>
      <c r="H1272" s="21" t="str">
        <f>VLOOKUP($E1272,[1]Productos!A:P,3,FALSE)</f>
        <v>BEBIDAS</v>
      </c>
      <c r="I1272" s="21" t="str">
        <f>VLOOKUP($E1272,[1]Productos!A:P,4,FALSE)</f>
        <v>CERVEZAS</v>
      </c>
      <c r="K1272" s="1">
        <v>5000</v>
      </c>
      <c r="L1272" s="1">
        <v>5000</v>
      </c>
      <c r="M1272" s="21">
        <v>5</v>
      </c>
      <c r="N1272" s="21" t="e">
        <f>VLOOKUP(M1272,[1]!tbl_empleados[#Data],4,0)&amp;" "&amp;VLOOKUP(M1272,[1]!tbl_empleados[#Data],5,0)</f>
        <v>#REF!</v>
      </c>
      <c r="O1272">
        <f t="shared" si="126"/>
        <v>2024</v>
      </c>
      <c r="P1272" t="str">
        <f t="shared" si="127"/>
        <v>mayo</v>
      </c>
    </row>
    <row r="1273" spans="1:16" x14ac:dyDescent="0.3">
      <c r="A1273" t="s">
        <v>500</v>
      </c>
      <c r="B1273" s="21">
        <v>9</v>
      </c>
      <c r="C1273" s="77">
        <v>45428</v>
      </c>
      <c r="D1273" s="78">
        <v>0.92083333333333339</v>
      </c>
      <c r="E1273" s="21">
        <v>42</v>
      </c>
      <c r="F1273">
        <v>2</v>
      </c>
      <c r="G1273" t="str">
        <f>VLOOKUP($E1273,[1]Productos!A:P,2,FALSE)</f>
        <v>CLUB COLOMBIA</v>
      </c>
      <c r="H1273" s="21" t="str">
        <f>VLOOKUP($E1273,[1]Productos!A:P,3,FALSE)</f>
        <v>BEBIDAS</v>
      </c>
      <c r="I1273" s="21" t="str">
        <f>VLOOKUP($E1273,[1]Productos!A:P,4,FALSE)</f>
        <v>CERVEZAS</v>
      </c>
      <c r="K1273" s="1">
        <v>5000</v>
      </c>
      <c r="L1273" s="1">
        <v>10000</v>
      </c>
      <c r="M1273" s="21">
        <v>5</v>
      </c>
      <c r="N1273" s="21" t="e">
        <f>VLOOKUP(M1273,[1]!tbl_empleados[#Data],4,0)&amp;" "&amp;VLOOKUP(M1273,[1]!tbl_empleados[#Data],5,0)</f>
        <v>#REF!</v>
      </c>
      <c r="O1273">
        <f t="shared" si="126"/>
        <v>2024</v>
      </c>
      <c r="P1273" t="str">
        <f t="shared" si="127"/>
        <v>mayo</v>
      </c>
    </row>
    <row r="1274" spans="1:16" x14ac:dyDescent="0.3">
      <c r="A1274" t="s">
        <v>500</v>
      </c>
      <c r="B1274" s="21">
        <v>9</v>
      </c>
      <c r="C1274" s="77">
        <v>45428</v>
      </c>
      <c r="D1274" s="78">
        <v>0.92152777777777783</v>
      </c>
      <c r="E1274" s="21">
        <v>13</v>
      </c>
      <c r="F1274">
        <v>1</v>
      </c>
      <c r="G1274" t="str">
        <f>VLOOKUP($E1274,[1]Productos!A:P,2,FALSE)</f>
        <v>BLUE HAWAII</v>
      </c>
      <c r="H1274" s="21" t="str">
        <f>VLOOKUP($E1274,[1]Productos!A:P,3,FALSE)</f>
        <v>BEBIDAS</v>
      </c>
      <c r="I1274" s="21" t="str">
        <f>VLOOKUP($E1274,[1]Productos!A:P,4,FALSE)</f>
        <v>CÓCTELES</v>
      </c>
      <c r="K1274" s="1">
        <v>17000</v>
      </c>
      <c r="L1274" s="1">
        <v>17000</v>
      </c>
      <c r="M1274" s="21">
        <v>5</v>
      </c>
      <c r="N1274" s="21" t="e">
        <f>VLOOKUP(M1274,[1]!tbl_empleados[#Data],4,0)&amp;" "&amp;VLOOKUP(M1274,[1]!tbl_empleados[#Data],5,0)</f>
        <v>#REF!</v>
      </c>
      <c r="O1274">
        <f t="shared" si="126"/>
        <v>2024</v>
      </c>
      <c r="P1274" t="str">
        <f t="shared" si="127"/>
        <v>mayo</v>
      </c>
    </row>
    <row r="1275" spans="1:16" x14ac:dyDescent="0.3">
      <c r="A1275" t="s">
        <v>500</v>
      </c>
      <c r="B1275" s="21">
        <v>9</v>
      </c>
      <c r="C1275" s="77">
        <v>45428</v>
      </c>
      <c r="D1275" s="78">
        <v>0.92152777777777783</v>
      </c>
      <c r="E1275" s="21">
        <v>2</v>
      </c>
      <c r="F1275">
        <v>1</v>
      </c>
      <c r="G1275" t="str">
        <f>VLOOKUP($E1275,[1]Productos!A:P,2,FALSE)</f>
        <v>CUBA LIBRE</v>
      </c>
      <c r="H1275" s="21" t="str">
        <f>VLOOKUP($E1275,[1]Productos!A:P,3,FALSE)</f>
        <v>BEBIDAS</v>
      </c>
      <c r="I1275" s="21" t="str">
        <f>VLOOKUP($E1275,[1]Productos!A:P,4,FALSE)</f>
        <v>CÓCTELES</v>
      </c>
      <c r="K1275" s="1">
        <v>10000</v>
      </c>
      <c r="L1275" s="1">
        <v>10000</v>
      </c>
      <c r="M1275" s="21">
        <v>5</v>
      </c>
      <c r="N1275" s="21" t="e">
        <f>VLOOKUP(M1275,[1]!tbl_empleados[#Data],4,0)&amp;" "&amp;VLOOKUP(M1275,[1]!tbl_empleados[#Data],5,0)</f>
        <v>#REF!</v>
      </c>
      <c r="O1275">
        <f t="shared" si="126"/>
        <v>2024</v>
      </c>
      <c r="P1275" t="str">
        <f t="shared" si="127"/>
        <v>mayo</v>
      </c>
    </row>
    <row r="1276" spans="1:16" x14ac:dyDescent="0.3">
      <c r="A1276" t="s">
        <v>501</v>
      </c>
      <c r="B1276" s="21">
        <v>3</v>
      </c>
      <c r="C1276" s="77">
        <v>45428</v>
      </c>
      <c r="D1276" s="78">
        <v>0.95833333333333337</v>
      </c>
      <c r="E1276" s="21">
        <v>91</v>
      </c>
      <c r="F1276">
        <v>1</v>
      </c>
      <c r="G1276" t="str">
        <f>VLOOKUP($E1276,[1]Productos!A:P,2,FALSE)</f>
        <v>SMIRNOFF</v>
      </c>
      <c r="H1276" s="21" t="str">
        <f>VLOOKUP($E1276,[1]Productos!A:P,3,FALSE)</f>
        <v>BEBIDAS</v>
      </c>
      <c r="I1276" s="21" t="str">
        <f>VLOOKUP($E1276,[1]Productos!A:P,4,FALSE)</f>
        <v>CERVEZAS</v>
      </c>
      <c r="K1276" s="1">
        <v>12000</v>
      </c>
      <c r="L1276" s="1">
        <v>12000</v>
      </c>
      <c r="M1276" s="21">
        <v>5</v>
      </c>
      <c r="N1276" s="21" t="e">
        <f>VLOOKUP(M1276,[1]!tbl_empleados[#Data],4,0)&amp;" "&amp;VLOOKUP(M1276,[1]!tbl_empleados[#Data],5,0)</f>
        <v>#REF!</v>
      </c>
      <c r="O1276">
        <f t="shared" si="126"/>
        <v>2024</v>
      </c>
      <c r="P1276" t="str">
        <f t="shared" si="127"/>
        <v>mayo</v>
      </c>
    </row>
    <row r="1277" spans="1:16" x14ac:dyDescent="0.3">
      <c r="A1277" t="s">
        <v>501</v>
      </c>
      <c r="B1277" s="21">
        <v>3</v>
      </c>
      <c r="C1277" s="77">
        <v>45428</v>
      </c>
      <c r="D1277" s="78">
        <v>0.95833333333333337</v>
      </c>
      <c r="E1277" s="21">
        <v>38</v>
      </c>
      <c r="F1277">
        <v>2</v>
      </c>
      <c r="G1277" t="str">
        <f>VLOOKUP($E1277,[1]Productos!A:P,2,FALSE)</f>
        <v>COSTEÑITA</v>
      </c>
      <c r="H1277" s="21" t="str">
        <f>VLOOKUP($E1277,[1]Productos!A:P,3,FALSE)</f>
        <v>BEBIDAS</v>
      </c>
      <c r="I1277" s="21" t="str">
        <f>VLOOKUP($E1277,[1]Productos!A:P,4,FALSE)</f>
        <v>CERVEZAS</v>
      </c>
      <c r="K1277" s="1">
        <v>3000</v>
      </c>
      <c r="L1277" s="1">
        <v>6000</v>
      </c>
      <c r="M1277" s="21">
        <v>5</v>
      </c>
      <c r="N1277" s="21" t="e">
        <f>VLOOKUP(M1277,[1]!tbl_empleados[#Data],4,0)&amp;" "&amp;VLOOKUP(M1277,[1]!tbl_empleados[#Data],5,0)</f>
        <v>#REF!</v>
      </c>
      <c r="O1277">
        <f t="shared" si="126"/>
        <v>2024</v>
      </c>
      <c r="P1277" t="str">
        <f t="shared" si="127"/>
        <v>mayo</v>
      </c>
    </row>
    <row r="1278" spans="1:16" x14ac:dyDescent="0.3">
      <c r="A1278" t="s">
        <v>502</v>
      </c>
      <c r="B1278" s="21">
        <v>4</v>
      </c>
      <c r="C1278" s="77">
        <v>45428</v>
      </c>
      <c r="D1278" s="78">
        <v>0.94166666666666676</v>
      </c>
      <c r="E1278" s="21">
        <v>21</v>
      </c>
      <c r="F1278">
        <v>1</v>
      </c>
      <c r="G1278" t="str">
        <f>VLOOKUP($E1278,[1]Productos!A:P,2,FALSE)</f>
        <v>NATURAL</v>
      </c>
      <c r="H1278" s="21" t="str">
        <f>VLOOKUP($E1278,[1]Productos!A:P,3,FALSE)</f>
        <v>BEBIDAS</v>
      </c>
      <c r="I1278" s="21" t="str">
        <f>VLOOKUP($E1278,[1]Productos!A:P,4,FALSE)</f>
        <v>LIMONADAS</v>
      </c>
      <c r="K1278" s="1">
        <v>6000</v>
      </c>
      <c r="L1278" s="1">
        <v>6000</v>
      </c>
      <c r="M1278" s="21">
        <v>5</v>
      </c>
      <c r="N1278" s="21" t="e">
        <f>VLOOKUP(M1278,[1]!tbl_empleados[#Data],4,0)&amp;" "&amp;VLOOKUP(M1278,[1]!tbl_empleados[#Data],5,0)</f>
        <v>#REF!</v>
      </c>
      <c r="O1278">
        <f t="shared" si="126"/>
        <v>2024</v>
      </c>
      <c r="P1278" t="str">
        <f t="shared" si="127"/>
        <v>mayo</v>
      </c>
    </row>
    <row r="1279" spans="1:16" x14ac:dyDescent="0.3">
      <c r="A1279" t="s">
        <v>502</v>
      </c>
      <c r="B1279" s="21">
        <v>4</v>
      </c>
      <c r="C1279" s="77">
        <v>45428</v>
      </c>
      <c r="D1279" s="78">
        <v>0.94166666666666676</v>
      </c>
      <c r="E1279" s="21">
        <v>22</v>
      </c>
      <c r="F1279">
        <v>1</v>
      </c>
      <c r="G1279" t="str">
        <f>VLOOKUP($E1279,[1]Productos!A:P,2,FALSE)</f>
        <v>HIERBABUENA</v>
      </c>
      <c r="H1279" s="21" t="str">
        <f>VLOOKUP($E1279,[1]Productos!A:P,3,FALSE)</f>
        <v>BEBIDAS</v>
      </c>
      <c r="I1279" s="21" t="str">
        <f>VLOOKUP($E1279,[1]Productos!A:P,4,FALSE)</f>
        <v>LIMONADAS</v>
      </c>
      <c r="K1279" s="1">
        <v>6000</v>
      </c>
      <c r="L1279" s="1">
        <v>6000</v>
      </c>
      <c r="M1279" s="21">
        <v>5</v>
      </c>
      <c r="N1279" s="21" t="e">
        <f>VLOOKUP(M1279,[1]!tbl_empleados[#Data],4,0)&amp;" "&amp;VLOOKUP(M1279,[1]!tbl_empleados[#Data],5,0)</f>
        <v>#REF!</v>
      </c>
      <c r="O1279">
        <f t="shared" si="126"/>
        <v>2024</v>
      </c>
      <c r="P1279" t="str">
        <f t="shared" si="127"/>
        <v>mayo</v>
      </c>
    </row>
    <row r="1280" spans="1:16" x14ac:dyDescent="0.3">
      <c r="A1280" t="s">
        <v>502</v>
      </c>
      <c r="B1280" s="21">
        <v>4</v>
      </c>
      <c r="C1280" s="77">
        <v>45428</v>
      </c>
      <c r="D1280" s="78">
        <v>0.94166666666666676</v>
      </c>
      <c r="E1280" s="21">
        <v>23</v>
      </c>
      <c r="F1280">
        <v>1</v>
      </c>
      <c r="G1280" t="str">
        <f>VLOOKUP($E1280,[1]Productos!A:P,2,FALSE)</f>
        <v>CEREZADA</v>
      </c>
      <c r="H1280" s="21" t="str">
        <f>VLOOKUP($E1280,[1]Productos!A:P,3,FALSE)</f>
        <v>BEBIDAS</v>
      </c>
      <c r="I1280" s="21" t="str">
        <f>VLOOKUP($E1280,[1]Productos!A:P,4,FALSE)</f>
        <v>LIMONADAS</v>
      </c>
      <c r="K1280" s="1">
        <v>6000</v>
      </c>
      <c r="L1280" s="1">
        <v>6000</v>
      </c>
      <c r="M1280" s="21">
        <v>5</v>
      </c>
      <c r="N1280" s="21" t="e">
        <f>VLOOKUP(M1280,[1]!tbl_empleados[#Data],4,0)&amp;" "&amp;VLOOKUP(M1280,[1]!tbl_empleados[#Data],5,0)</f>
        <v>#REF!</v>
      </c>
      <c r="O1280">
        <f t="shared" si="126"/>
        <v>2024</v>
      </c>
      <c r="P1280" t="str">
        <f t="shared" si="127"/>
        <v>mayo</v>
      </c>
    </row>
    <row r="1281" spans="1:16" x14ac:dyDescent="0.3">
      <c r="A1281" t="s">
        <v>503</v>
      </c>
      <c r="B1281" s="21">
        <v>17</v>
      </c>
      <c r="C1281" s="77">
        <v>45429</v>
      </c>
      <c r="D1281" s="78">
        <v>4.8611111111111112E-3</v>
      </c>
      <c r="E1281" s="21">
        <v>40</v>
      </c>
      <c r="F1281">
        <v>5</v>
      </c>
      <c r="G1281" t="str">
        <f>VLOOKUP($E1281,[1]Productos!A:P,2,FALSE)</f>
        <v>AGUILA NEGRA</v>
      </c>
      <c r="H1281" s="21" t="str">
        <f>VLOOKUP($E1281,[1]Productos!A:P,3,FALSE)</f>
        <v>BEBIDAS</v>
      </c>
      <c r="I1281" s="21" t="str">
        <f>VLOOKUP($E1281,[1]Productos!A:P,4,FALSE)</f>
        <v>CERVEZAS</v>
      </c>
      <c r="K1281" s="1">
        <v>3500</v>
      </c>
      <c r="L1281" s="1">
        <v>17500</v>
      </c>
      <c r="M1281" s="21">
        <v>5</v>
      </c>
      <c r="N1281" s="21" t="e">
        <f>VLOOKUP(M1281,[1]!tbl_empleados[#Data],4,0)&amp;" "&amp;VLOOKUP(M1281,[1]!tbl_empleados[#Data],5,0)</f>
        <v>#REF!</v>
      </c>
      <c r="O1281">
        <f>YEAR(C1281)</f>
        <v>2024</v>
      </c>
      <c r="P1281" t="str">
        <f>TEXT((C1281),"mmmm")</f>
        <v>mayo</v>
      </c>
    </row>
    <row r="1282" spans="1:16" x14ac:dyDescent="0.3">
      <c r="A1282" t="s">
        <v>504</v>
      </c>
      <c r="B1282" s="21">
        <v>6</v>
      </c>
      <c r="C1282" s="77">
        <v>45428</v>
      </c>
      <c r="D1282" s="78">
        <v>0.92291666666666661</v>
      </c>
      <c r="E1282" s="21">
        <v>49</v>
      </c>
      <c r="F1282">
        <v>1</v>
      </c>
      <c r="G1282" t="str">
        <f>VLOOKUP($E1282,[1]Productos!A:P,2,FALSE)</f>
        <v>AGUARDIENTE SIN AZUCAR (DOBLE TAPA VERDE)</v>
      </c>
      <c r="H1282" s="21" t="str">
        <f>VLOOKUP($E1282,[1]Productos!A:P,3,FALSE)</f>
        <v>LICORES</v>
      </c>
      <c r="I1282" s="21" t="str">
        <f>VLOOKUP($E1282,[1]Productos!A:P,4,FALSE)</f>
        <v>AGUARDIENTE</v>
      </c>
      <c r="K1282" s="1">
        <v>70000</v>
      </c>
      <c r="L1282" s="1">
        <v>70000</v>
      </c>
      <c r="M1282" s="21">
        <v>5</v>
      </c>
      <c r="N1282" s="21" t="e">
        <f>VLOOKUP(M1282,[1]!tbl_empleados[#Data],4,0)&amp;" "&amp;VLOOKUP(M1282,[1]!tbl_empleados[#Data],5,0)</f>
        <v>#REF!</v>
      </c>
      <c r="O1282">
        <f t="shared" ref="O1282:O1297" si="128">YEAR(C1282)</f>
        <v>2024</v>
      </c>
      <c r="P1282" t="str">
        <f t="shared" ref="P1282:P1297" si="129">TEXT((C1282),"mmmm")</f>
        <v>mayo</v>
      </c>
    </row>
    <row r="1283" spans="1:16" x14ac:dyDescent="0.3">
      <c r="A1283" t="s">
        <v>504</v>
      </c>
      <c r="B1283" s="21">
        <v>6</v>
      </c>
      <c r="C1283" s="77">
        <v>45428</v>
      </c>
      <c r="D1283" s="78">
        <v>0.96180555555555547</v>
      </c>
      <c r="E1283" s="21">
        <v>35</v>
      </c>
      <c r="F1283">
        <v>1</v>
      </c>
      <c r="G1283" t="str">
        <f>VLOOKUP($E1283,[1]Productos!A:P,2,FALSE)</f>
        <v>SUERO ELECTROLIT FRESA-KIWI</v>
      </c>
      <c r="H1283" s="21" t="str">
        <f>VLOOKUP($E1283,[1]Productos!A:P,3,FALSE)</f>
        <v>BEBIDAS</v>
      </c>
      <c r="I1283" s="21" t="str">
        <f>VLOOKUP($E1283,[1]Productos!A:P,4,FALSE)</f>
        <v>OTROS</v>
      </c>
      <c r="K1283" s="1">
        <v>10000</v>
      </c>
      <c r="L1283" s="1">
        <v>10000</v>
      </c>
      <c r="M1283" s="21">
        <v>5</v>
      </c>
      <c r="N1283" s="21" t="e">
        <f>VLOOKUP(M1283,[1]!tbl_empleados[#Data],4,0)&amp;" "&amp;VLOOKUP(M1283,[1]!tbl_empleados[#Data],5,0)</f>
        <v>#REF!</v>
      </c>
      <c r="O1283">
        <f t="shared" si="128"/>
        <v>2024</v>
      </c>
      <c r="P1283" t="str">
        <f t="shared" si="129"/>
        <v>mayo</v>
      </c>
    </row>
    <row r="1284" spans="1:16" x14ac:dyDescent="0.3">
      <c r="A1284" t="s">
        <v>505</v>
      </c>
      <c r="B1284" s="21">
        <v>5</v>
      </c>
      <c r="C1284" s="77">
        <v>45428</v>
      </c>
      <c r="D1284" s="78">
        <v>0.92083333333333339</v>
      </c>
      <c r="E1284" s="21">
        <v>15</v>
      </c>
      <c r="F1284">
        <v>5</v>
      </c>
      <c r="G1284" t="str">
        <f>VLOOKUP($E1284,[1]Productos!A:P,2,FALSE)</f>
        <v>MARACUYÁ</v>
      </c>
      <c r="H1284" s="21" t="str">
        <f>VLOOKUP($E1284,[1]Productos!A:P,3,FALSE)</f>
        <v>BEBIDAS</v>
      </c>
      <c r="I1284" s="21" t="str">
        <f>VLOOKUP($E1284,[1]Productos!A:P,4,FALSE)</f>
        <v>SODAS SABORIZADAS</v>
      </c>
      <c r="K1284" s="1">
        <v>12000</v>
      </c>
      <c r="L1284" s="1">
        <v>60000</v>
      </c>
      <c r="M1284" s="21">
        <v>5</v>
      </c>
      <c r="N1284" s="21" t="e">
        <f>VLOOKUP(M1284,[1]!tbl_empleados[#Data],4,0)&amp;" "&amp;VLOOKUP(M1284,[1]!tbl_empleados[#Data],5,0)</f>
        <v>#REF!</v>
      </c>
      <c r="O1284">
        <f t="shared" si="128"/>
        <v>2024</v>
      </c>
      <c r="P1284" t="str">
        <f t="shared" si="129"/>
        <v>mayo</v>
      </c>
    </row>
    <row r="1285" spans="1:16" x14ac:dyDescent="0.3">
      <c r="A1285" t="s">
        <v>505</v>
      </c>
      <c r="B1285" s="21">
        <v>5</v>
      </c>
      <c r="C1285" s="77">
        <v>45428</v>
      </c>
      <c r="D1285" s="78">
        <v>0.94236111111111109</v>
      </c>
      <c r="E1285" s="21">
        <v>23</v>
      </c>
      <c r="F1285">
        <v>1</v>
      </c>
      <c r="G1285" t="str">
        <f>VLOOKUP($E1285,[1]Productos!A:P,2,FALSE)</f>
        <v>CEREZADA</v>
      </c>
      <c r="H1285" s="21" t="str">
        <f>VLOOKUP($E1285,[1]Productos!A:P,3,FALSE)</f>
        <v>BEBIDAS</v>
      </c>
      <c r="I1285" s="21" t="str">
        <f>VLOOKUP($E1285,[1]Productos!A:P,4,FALSE)</f>
        <v>LIMONADAS</v>
      </c>
      <c r="K1285" s="1">
        <v>6000</v>
      </c>
      <c r="L1285" s="1">
        <v>6000</v>
      </c>
      <c r="M1285" s="21">
        <v>5</v>
      </c>
      <c r="N1285" s="21" t="e">
        <f>VLOOKUP(M1285,[1]!tbl_empleados[#Data],4,0)&amp;" "&amp;VLOOKUP(M1285,[1]!tbl_empleados[#Data],5,0)</f>
        <v>#REF!</v>
      </c>
      <c r="O1285">
        <f t="shared" si="128"/>
        <v>2024</v>
      </c>
      <c r="P1285" t="str">
        <f t="shared" si="129"/>
        <v>mayo</v>
      </c>
    </row>
    <row r="1286" spans="1:16" x14ac:dyDescent="0.3">
      <c r="A1286" t="s">
        <v>505</v>
      </c>
      <c r="B1286" s="21">
        <v>5</v>
      </c>
      <c r="C1286" s="77">
        <v>45428</v>
      </c>
      <c r="D1286" s="78">
        <v>0.94236111111111109</v>
      </c>
      <c r="E1286" s="21">
        <v>3</v>
      </c>
      <c r="F1286">
        <v>1</v>
      </c>
      <c r="G1286" t="str">
        <f>VLOOKUP($E1286,[1]Productos!A:P,2,FALSE)</f>
        <v>MARGARITA</v>
      </c>
      <c r="H1286" s="21" t="str">
        <f>VLOOKUP($E1286,[1]Productos!A:P,3,FALSE)</f>
        <v>BEBIDAS</v>
      </c>
      <c r="I1286" s="21" t="str">
        <f>VLOOKUP($E1286,[1]Productos!A:P,4,FALSE)</f>
        <v>CÓCTELES</v>
      </c>
      <c r="K1286" s="1">
        <v>16000</v>
      </c>
      <c r="L1286" s="1">
        <v>16000</v>
      </c>
      <c r="M1286" s="21">
        <v>5</v>
      </c>
      <c r="N1286" s="21" t="e">
        <f>VLOOKUP(M1286,[1]!tbl_empleados[#Data],4,0)&amp;" "&amp;VLOOKUP(M1286,[1]!tbl_empleados[#Data],5,0)</f>
        <v>#REF!</v>
      </c>
      <c r="O1286">
        <f t="shared" si="128"/>
        <v>2024</v>
      </c>
      <c r="P1286" t="str">
        <f t="shared" si="129"/>
        <v>mayo</v>
      </c>
    </row>
    <row r="1287" spans="1:16" x14ac:dyDescent="0.3">
      <c r="A1287" t="s">
        <v>505</v>
      </c>
      <c r="B1287" s="21">
        <v>5</v>
      </c>
      <c r="C1287" s="77">
        <v>45428</v>
      </c>
      <c r="D1287" s="78">
        <v>0.94236111111111109</v>
      </c>
      <c r="E1287" s="21">
        <v>13</v>
      </c>
      <c r="F1287">
        <v>1</v>
      </c>
      <c r="G1287" t="str">
        <f>VLOOKUP($E1287,[1]Productos!A:P,2,FALSE)</f>
        <v>BLUE HAWAII</v>
      </c>
      <c r="H1287" s="21" t="str">
        <f>VLOOKUP($E1287,[1]Productos!A:P,3,FALSE)</f>
        <v>BEBIDAS</v>
      </c>
      <c r="I1287" s="21" t="str">
        <f>VLOOKUP($E1287,[1]Productos!A:P,4,FALSE)</f>
        <v>CÓCTELES</v>
      </c>
      <c r="K1287" s="1">
        <v>17000</v>
      </c>
      <c r="L1287" s="1">
        <v>17000</v>
      </c>
      <c r="M1287" s="21">
        <v>5</v>
      </c>
      <c r="N1287" s="21" t="e">
        <f>VLOOKUP(M1287,[1]!tbl_empleados[#Data],4,0)&amp;" "&amp;VLOOKUP(M1287,[1]!tbl_empleados[#Data],5,0)</f>
        <v>#REF!</v>
      </c>
      <c r="O1287">
        <f t="shared" si="128"/>
        <v>2024</v>
      </c>
      <c r="P1287" t="str">
        <f t="shared" si="129"/>
        <v>mayo</v>
      </c>
    </row>
    <row r="1288" spans="1:16" x14ac:dyDescent="0.3">
      <c r="A1288" t="s">
        <v>505</v>
      </c>
      <c r="B1288" s="21">
        <v>5</v>
      </c>
      <c r="C1288" s="77">
        <v>45428</v>
      </c>
      <c r="D1288" s="78">
        <v>0.94236111111111109</v>
      </c>
      <c r="E1288" s="21">
        <v>10</v>
      </c>
      <c r="F1288">
        <v>1</v>
      </c>
      <c r="G1288" t="str">
        <f>VLOOKUP($E1288,[1]Productos!A:P,2,FALSE)</f>
        <v>BLUE LAGOON</v>
      </c>
      <c r="H1288" s="21" t="str">
        <f>VLOOKUP($E1288,[1]Productos!A:P,3,FALSE)</f>
        <v>BEBIDAS</v>
      </c>
      <c r="I1288" s="21" t="str">
        <f>VLOOKUP($E1288,[1]Productos!A:P,4,FALSE)</f>
        <v>CÓCTELES</v>
      </c>
      <c r="K1288" s="1">
        <v>17000</v>
      </c>
      <c r="L1288" s="1">
        <v>17000</v>
      </c>
      <c r="M1288" s="21">
        <v>5</v>
      </c>
      <c r="N1288" s="21" t="e">
        <f>VLOOKUP(M1288,[1]!tbl_empleados[#Data],4,0)&amp;" "&amp;VLOOKUP(M1288,[1]!tbl_empleados[#Data],5,0)</f>
        <v>#REF!</v>
      </c>
      <c r="O1288">
        <f t="shared" si="128"/>
        <v>2024</v>
      </c>
      <c r="P1288" t="str">
        <f t="shared" si="129"/>
        <v>mayo</v>
      </c>
    </row>
    <row r="1289" spans="1:16" x14ac:dyDescent="0.3">
      <c r="A1289" t="s">
        <v>505</v>
      </c>
      <c r="B1289" s="21">
        <v>5</v>
      </c>
      <c r="C1289" s="77">
        <v>45428</v>
      </c>
      <c r="D1289" s="78">
        <v>0.95208333333333339</v>
      </c>
      <c r="E1289" s="21">
        <v>29</v>
      </c>
      <c r="F1289">
        <v>1</v>
      </c>
      <c r="G1289" t="str">
        <f>VLOOKUP($E1289,[1]Productos!A:P,2,FALSE)</f>
        <v>AGUA</v>
      </c>
      <c r="H1289" s="21" t="str">
        <f>VLOOKUP($E1289,[1]Productos!A:P,3,FALSE)</f>
        <v>BEBIDAS</v>
      </c>
      <c r="I1289" s="21" t="str">
        <f>VLOOKUP($E1289,[1]Productos!A:P,4,FALSE)</f>
        <v>OTROS</v>
      </c>
      <c r="K1289" s="1">
        <v>2000</v>
      </c>
      <c r="L1289" s="1">
        <v>2000</v>
      </c>
      <c r="M1289" s="21">
        <v>5</v>
      </c>
      <c r="N1289" s="21" t="e">
        <f>VLOOKUP(M1289,[1]!tbl_empleados[#Data],4,0)&amp;" "&amp;VLOOKUP(M1289,[1]!tbl_empleados[#Data],5,0)</f>
        <v>#REF!</v>
      </c>
      <c r="O1289">
        <f t="shared" si="128"/>
        <v>2024</v>
      </c>
      <c r="P1289" t="str">
        <f t="shared" si="129"/>
        <v>mayo</v>
      </c>
    </row>
    <row r="1290" spans="1:16" x14ac:dyDescent="0.3">
      <c r="A1290" t="s">
        <v>506</v>
      </c>
      <c r="B1290" s="21">
        <v>13</v>
      </c>
      <c r="C1290" s="77">
        <v>45428</v>
      </c>
      <c r="D1290" s="78">
        <v>0.93194444444444446</v>
      </c>
      <c r="E1290" s="21">
        <v>12</v>
      </c>
      <c r="F1290">
        <v>1</v>
      </c>
      <c r="G1290" t="str">
        <f>VLOOKUP($E1290,[1]Productos!A:P,2,FALSE)</f>
        <v>CAIPIROSKA</v>
      </c>
      <c r="H1290" s="21" t="str">
        <f>VLOOKUP($E1290,[1]Productos!A:P,3,FALSE)</f>
        <v>BEBIDAS</v>
      </c>
      <c r="I1290" s="21" t="str">
        <f>VLOOKUP($E1290,[1]Productos!A:P,4,FALSE)</f>
        <v>CÓCTELES</v>
      </c>
      <c r="K1290" s="1">
        <v>10000</v>
      </c>
      <c r="L1290" s="1">
        <v>10000</v>
      </c>
      <c r="M1290" s="21">
        <v>5</v>
      </c>
      <c r="N1290" s="21" t="e">
        <f>VLOOKUP(M1290,[1]!tbl_empleados[#Data],4,0)&amp;" "&amp;VLOOKUP(M1290,[1]!tbl_empleados[#Data],5,0)</f>
        <v>#REF!</v>
      </c>
      <c r="O1290">
        <f t="shared" si="128"/>
        <v>2024</v>
      </c>
      <c r="P1290" t="str">
        <f t="shared" si="129"/>
        <v>mayo</v>
      </c>
    </row>
    <row r="1291" spans="1:16" x14ac:dyDescent="0.3">
      <c r="A1291" t="s">
        <v>506</v>
      </c>
      <c r="B1291" s="21">
        <v>13</v>
      </c>
      <c r="C1291" s="77">
        <v>45428</v>
      </c>
      <c r="D1291" s="78">
        <v>0.93194444444444446</v>
      </c>
      <c r="E1291" s="21">
        <v>13</v>
      </c>
      <c r="F1291">
        <v>1</v>
      </c>
      <c r="G1291" t="str">
        <f>VLOOKUP($E1291,[1]Productos!A:P,2,FALSE)</f>
        <v>BLUE HAWAII</v>
      </c>
      <c r="H1291" s="21" t="str">
        <f>VLOOKUP($E1291,[1]Productos!A:P,3,FALSE)</f>
        <v>BEBIDAS</v>
      </c>
      <c r="I1291" s="21" t="str">
        <f>VLOOKUP($E1291,[1]Productos!A:P,4,FALSE)</f>
        <v>CÓCTELES</v>
      </c>
      <c r="K1291" s="1">
        <v>17000</v>
      </c>
      <c r="L1291" s="1">
        <v>17000</v>
      </c>
      <c r="M1291" s="21">
        <v>5</v>
      </c>
      <c r="N1291" s="21" t="e">
        <f>VLOOKUP(M1291,[1]!tbl_empleados[#Data],4,0)&amp;" "&amp;VLOOKUP(M1291,[1]!tbl_empleados[#Data],5,0)</f>
        <v>#REF!</v>
      </c>
      <c r="O1291">
        <f t="shared" si="128"/>
        <v>2024</v>
      </c>
      <c r="P1291" t="str">
        <f t="shared" si="129"/>
        <v>mayo</v>
      </c>
    </row>
    <row r="1292" spans="1:16" x14ac:dyDescent="0.3">
      <c r="A1292" t="s">
        <v>506</v>
      </c>
      <c r="B1292" s="21">
        <v>13</v>
      </c>
      <c r="C1292" s="77">
        <v>45428</v>
      </c>
      <c r="D1292" s="78">
        <v>0.96458333333333324</v>
      </c>
      <c r="E1292" s="21">
        <v>91</v>
      </c>
      <c r="F1292">
        <v>1</v>
      </c>
      <c r="G1292" t="str">
        <f>VLOOKUP($E1292,[1]Productos!A:P,2,FALSE)</f>
        <v>SMIRNOFF</v>
      </c>
      <c r="H1292" s="21" t="str">
        <f>VLOOKUP($E1292,[1]Productos!A:P,3,FALSE)</f>
        <v>BEBIDAS</v>
      </c>
      <c r="I1292" s="21" t="str">
        <f>VLOOKUP($E1292,[1]Productos!A:P,4,FALSE)</f>
        <v>CERVEZAS</v>
      </c>
      <c r="K1292" s="1">
        <v>12000</v>
      </c>
      <c r="L1292" s="1">
        <v>12000</v>
      </c>
      <c r="M1292" s="21">
        <v>5</v>
      </c>
      <c r="N1292" s="21" t="e">
        <f>VLOOKUP(M1292,[1]!tbl_empleados[#Data],4,0)&amp;" "&amp;VLOOKUP(M1292,[1]!tbl_empleados[#Data],5,0)</f>
        <v>#REF!</v>
      </c>
      <c r="O1292">
        <f t="shared" si="128"/>
        <v>2024</v>
      </c>
      <c r="P1292" t="str">
        <f t="shared" si="129"/>
        <v>mayo</v>
      </c>
    </row>
    <row r="1293" spans="1:16" x14ac:dyDescent="0.3">
      <c r="A1293" t="s">
        <v>506</v>
      </c>
      <c r="B1293" s="21">
        <v>13</v>
      </c>
      <c r="C1293" s="77">
        <v>45428</v>
      </c>
      <c r="D1293" s="78">
        <v>0.99930555555555556</v>
      </c>
      <c r="E1293" s="21">
        <v>38</v>
      </c>
      <c r="F1293">
        <v>1</v>
      </c>
      <c r="G1293" t="str">
        <f>VLOOKUP($E1293,[1]Productos!A:P,2,FALSE)</f>
        <v>COSTEÑITA</v>
      </c>
      <c r="H1293" s="21" t="str">
        <f>VLOOKUP($E1293,[1]Productos!A:P,3,FALSE)</f>
        <v>BEBIDAS</v>
      </c>
      <c r="I1293" s="21" t="str">
        <f>VLOOKUP($E1293,[1]Productos!A:P,4,FALSE)</f>
        <v>CERVEZAS</v>
      </c>
      <c r="K1293" s="1">
        <v>3000</v>
      </c>
      <c r="L1293" s="1">
        <v>3000</v>
      </c>
      <c r="M1293" s="21">
        <v>5</v>
      </c>
      <c r="N1293" s="21" t="e">
        <f>VLOOKUP(M1293,[1]!tbl_empleados[#Data],4,0)&amp;" "&amp;VLOOKUP(M1293,[1]!tbl_empleados[#Data],5,0)</f>
        <v>#REF!</v>
      </c>
      <c r="O1293">
        <f t="shared" si="128"/>
        <v>2024</v>
      </c>
      <c r="P1293" t="str">
        <f t="shared" si="129"/>
        <v>mayo</v>
      </c>
    </row>
    <row r="1294" spans="1:16" x14ac:dyDescent="0.3">
      <c r="A1294" t="s">
        <v>506</v>
      </c>
      <c r="B1294" s="21">
        <v>13</v>
      </c>
      <c r="C1294" s="77">
        <v>45429</v>
      </c>
      <c r="D1294" s="78">
        <v>0</v>
      </c>
      <c r="E1294" s="21">
        <v>91</v>
      </c>
      <c r="F1294">
        <v>1</v>
      </c>
      <c r="G1294" t="str">
        <f>VLOOKUP($E1294,[1]Productos!A:P,2,FALSE)</f>
        <v>SMIRNOFF</v>
      </c>
      <c r="H1294" s="21" t="str">
        <f>VLOOKUP($E1294,[1]Productos!A:P,3,FALSE)</f>
        <v>BEBIDAS</v>
      </c>
      <c r="I1294" s="21" t="str">
        <f>VLOOKUP($E1294,[1]Productos!A:P,4,FALSE)</f>
        <v>CERVEZAS</v>
      </c>
      <c r="K1294" s="1">
        <v>12000</v>
      </c>
      <c r="L1294" s="1">
        <v>12000</v>
      </c>
      <c r="M1294" s="21">
        <v>5</v>
      </c>
      <c r="N1294" s="21" t="e">
        <f>VLOOKUP(M1294,[1]!tbl_empleados[#Data],4,0)&amp;" "&amp;VLOOKUP(M1294,[1]!tbl_empleados[#Data],5,0)</f>
        <v>#REF!</v>
      </c>
      <c r="O1294">
        <f t="shared" si="128"/>
        <v>2024</v>
      </c>
      <c r="P1294" t="str">
        <f t="shared" si="129"/>
        <v>mayo</v>
      </c>
    </row>
    <row r="1295" spans="1:16" x14ac:dyDescent="0.3">
      <c r="A1295" t="s">
        <v>506</v>
      </c>
      <c r="B1295" s="21">
        <v>13</v>
      </c>
      <c r="C1295" s="77">
        <v>45429</v>
      </c>
      <c r="D1295" s="78">
        <v>2.0833333333333332E-2</v>
      </c>
      <c r="E1295" s="21">
        <v>38</v>
      </c>
      <c r="F1295">
        <v>1</v>
      </c>
      <c r="G1295" t="str">
        <f>VLOOKUP($E1295,[1]Productos!A:P,2,FALSE)</f>
        <v>COSTEÑITA</v>
      </c>
      <c r="H1295" s="21" t="str">
        <f>VLOOKUP($E1295,[1]Productos!A:P,3,FALSE)</f>
        <v>BEBIDAS</v>
      </c>
      <c r="I1295" s="21" t="str">
        <f>VLOOKUP($E1295,[1]Productos!A:P,4,FALSE)</f>
        <v>CERVEZAS</v>
      </c>
      <c r="K1295" s="1">
        <v>3000</v>
      </c>
      <c r="L1295" s="1">
        <v>3000</v>
      </c>
      <c r="M1295" s="21">
        <v>5</v>
      </c>
      <c r="N1295" s="21" t="e">
        <f>VLOOKUP(M1295,[1]!tbl_empleados[#Data],4,0)&amp;" "&amp;VLOOKUP(M1295,[1]!tbl_empleados[#Data],5,0)</f>
        <v>#REF!</v>
      </c>
      <c r="O1295">
        <f t="shared" si="128"/>
        <v>2024</v>
      </c>
      <c r="P1295" t="str">
        <f t="shared" si="129"/>
        <v>mayo</v>
      </c>
    </row>
    <row r="1296" spans="1:16" x14ac:dyDescent="0.3">
      <c r="A1296" t="s">
        <v>506</v>
      </c>
      <c r="B1296" s="21">
        <v>13</v>
      </c>
      <c r="C1296" s="77">
        <v>45429</v>
      </c>
      <c r="D1296" s="78">
        <v>2.0833333333333332E-2</v>
      </c>
      <c r="E1296" s="21">
        <v>91</v>
      </c>
      <c r="F1296">
        <v>1</v>
      </c>
      <c r="G1296" t="str">
        <f>VLOOKUP($E1296,[1]Productos!A:P,2,FALSE)</f>
        <v>SMIRNOFF</v>
      </c>
      <c r="H1296" s="21" t="str">
        <f>VLOOKUP($E1296,[1]Productos!A:P,3,FALSE)</f>
        <v>BEBIDAS</v>
      </c>
      <c r="I1296" s="21" t="str">
        <f>VLOOKUP($E1296,[1]Productos!A:P,4,FALSE)</f>
        <v>CERVEZAS</v>
      </c>
      <c r="K1296" s="1">
        <v>12000</v>
      </c>
      <c r="L1296" s="1">
        <v>12000</v>
      </c>
      <c r="M1296" s="21">
        <v>5</v>
      </c>
      <c r="N1296" s="21" t="e">
        <f>VLOOKUP(M1296,[1]!tbl_empleados[#Data],4,0)&amp;" "&amp;VLOOKUP(M1296,[1]!tbl_empleados[#Data],5,0)</f>
        <v>#REF!</v>
      </c>
      <c r="O1296">
        <f t="shared" si="128"/>
        <v>2024</v>
      </c>
      <c r="P1296" t="str">
        <f t="shared" si="129"/>
        <v>mayo</v>
      </c>
    </row>
    <row r="1297" spans="1:16" x14ac:dyDescent="0.3">
      <c r="A1297" t="s">
        <v>506</v>
      </c>
      <c r="B1297" s="21">
        <v>13</v>
      </c>
      <c r="C1297" s="77">
        <v>45429</v>
      </c>
      <c r="D1297" s="78">
        <v>3.7499999999999999E-2</v>
      </c>
      <c r="E1297" s="21">
        <v>38</v>
      </c>
      <c r="F1297">
        <v>5</v>
      </c>
      <c r="G1297" t="str">
        <f>VLOOKUP($E1297,[1]Productos!A:P,2,FALSE)</f>
        <v>COSTEÑITA</v>
      </c>
      <c r="H1297" s="21" t="str">
        <f>VLOOKUP($E1297,[1]Productos!A:P,3,FALSE)</f>
        <v>BEBIDAS</v>
      </c>
      <c r="I1297" s="21" t="str">
        <f>VLOOKUP($E1297,[1]Productos!A:P,4,FALSE)</f>
        <v>CERVEZAS</v>
      </c>
      <c r="K1297" s="1">
        <v>3000</v>
      </c>
      <c r="L1297" s="1">
        <v>15000</v>
      </c>
      <c r="M1297" s="21">
        <v>5</v>
      </c>
      <c r="N1297" s="21" t="e">
        <f>VLOOKUP(M1297,[1]!tbl_empleados[#Data],4,0)&amp;" "&amp;VLOOKUP(M1297,[1]!tbl_empleados[#Data],5,0)</f>
        <v>#REF!</v>
      </c>
      <c r="O1297">
        <f t="shared" si="128"/>
        <v>2024</v>
      </c>
      <c r="P1297" t="str">
        <f t="shared" si="129"/>
        <v>mayo</v>
      </c>
    </row>
    <row r="1298" spans="1:16" x14ac:dyDescent="0.3">
      <c r="A1298" t="s">
        <v>507</v>
      </c>
      <c r="B1298" s="21">
        <v>4</v>
      </c>
      <c r="C1298" s="77">
        <v>45429</v>
      </c>
      <c r="D1298" s="78">
        <v>2.013888888888889E-2</v>
      </c>
      <c r="E1298" s="21">
        <v>45</v>
      </c>
      <c r="F1298">
        <v>3</v>
      </c>
      <c r="G1298" t="str">
        <f>VLOOKUP($E1298,[1]Productos!A:P,2,FALSE)</f>
        <v>POKER</v>
      </c>
      <c r="H1298" s="21" t="str">
        <f>VLOOKUP($E1298,[1]Productos!A:P,3,FALSE)</f>
        <v>BEBIDAS</v>
      </c>
      <c r="I1298" s="21" t="str">
        <f>VLOOKUP($E1298,[1]Productos!A:P,4,FALSE)</f>
        <v>CERVEZAS</v>
      </c>
      <c r="K1298" s="1">
        <v>3000</v>
      </c>
      <c r="L1298" s="1">
        <v>9000</v>
      </c>
      <c r="M1298" s="21">
        <v>5</v>
      </c>
      <c r="N1298" s="21" t="e">
        <f>VLOOKUP(M1298,[1]!tbl_empleados[#Data],4,0)&amp;" "&amp;VLOOKUP(M1298,[1]!tbl_empleados[#Data],5,0)</f>
        <v>#REF!</v>
      </c>
      <c r="O1298">
        <f>YEAR(C1298)</f>
        <v>2024</v>
      </c>
      <c r="P1298" t="str">
        <f>TEXT((C1298),"mmmm")</f>
        <v>mayo</v>
      </c>
    </row>
    <row r="1299" spans="1:16" x14ac:dyDescent="0.3">
      <c r="A1299" t="s">
        <v>508</v>
      </c>
      <c r="B1299" s="21">
        <v>16</v>
      </c>
      <c r="C1299" s="77">
        <v>45428</v>
      </c>
      <c r="D1299" s="78">
        <v>0.92152777777777783</v>
      </c>
      <c r="E1299" s="21">
        <v>91</v>
      </c>
      <c r="F1299">
        <v>2</v>
      </c>
      <c r="G1299" t="str">
        <f>VLOOKUP($E1299,[1]Productos!A:P,2,FALSE)</f>
        <v>SMIRNOFF</v>
      </c>
      <c r="H1299" s="21" t="str">
        <f>VLOOKUP($E1299,[1]Productos!A:P,3,FALSE)</f>
        <v>BEBIDAS</v>
      </c>
      <c r="I1299" s="21" t="str">
        <f>VLOOKUP($E1299,[1]Productos!A:P,4,FALSE)</f>
        <v>CERVEZAS</v>
      </c>
      <c r="K1299" s="1">
        <v>12000</v>
      </c>
      <c r="L1299" s="1">
        <v>24000</v>
      </c>
      <c r="M1299" s="21">
        <v>5</v>
      </c>
      <c r="N1299" s="21" t="e">
        <f>VLOOKUP(M1299,[1]!tbl_empleados[#Data],4,0)&amp;" "&amp;VLOOKUP(M1299,[1]!tbl_empleados[#Data],5,0)</f>
        <v>#REF!</v>
      </c>
      <c r="O1299">
        <f t="shared" ref="O1299:O1314" si="130">YEAR(C1299)</f>
        <v>2024</v>
      </c>
      <c r="P1299" t="str">
        <f t="shared" ref="P1299:P1314" si="131">TEXT((C1299),"mmmm")</f>
        <v>mayo</v>
      </c>
    </row>
    <row r="1300" spans="1:16" x14ac:dyDescent="0.3">
      <c r="A1300" t="s">
        <v>508</v>
      </c>
      <c r="B1300" s="21">
        <v>16</v>
      </c>
      <c r="C1300" s="77">
        <v>45428</v>
      </c>
      <c r="D1300" s="78">
        <v>0.92361111111111116</v>
      </c>
      <c r="E1300" s="21">
        <v>38</v>
      </c>
      <c r="F1300">
        <v>3</v>
      </c>
      <c r="G1300" t="str">
        <f>VLOOKUP($E1300,[1]Productos!A:P,2,FALSE)</f>
        <v>COSTEÑITA</v>
      </c>
      <c r="H1300" s="21" t="str">
        <f>VLOOKUP($E1300,[1]Productos!A:P,3,FALSE)</f>
        <v>BEBIDAS</v>
      </c>
      <c r="I1300" s="21" t="str">
        <f>VLOOKUP($E1300,[1]Productos!A:P,4,FALSE)</f>
        <v>CERVEZAS</v>
      </c>
      <c r="K1300" s="1">
        <v>3000</v>
      </c>
      <c r="L1300" s="1">
        <v>9000</v>
      </c>
      <c r="M1300" s="21">
        <v>5</v>
      </c>
      <c r="N1300" s="21" t="e">
        <f>VLOOKUP(M1300,[1]!tbl_empleados[#Data],4,0)&amp;" "&amp;VLOOKUP(M1300,[1]!tbl_empleados[#Data],5,0)</f>
        <v>#REF!</v>
      </c>
      <c r="O1300">
        <f t="shared" si="130"/>
        <v>2024</v>
      </c>
      <c r="P1300" t="str">
        <f t="shared" si="131"/>
        <v>mayo</v>
      </c>
    </row>
    <row r="1301" spans="1:16" x14ac:dyDescent="0.3">
      <c r="A1301" t="s">
        <v>508</v>
      </c>
      <c r="B1301" s="21">
        <v>16</v>
      </c>
      <c r="C1301" s="77">
        <v>45428</v>
      </c>
      <c r="D1301" s="78">
        <v>0.92361111111111116</v>
      </c>
      <c r="E1301" s="21">
        <v>38</v>
      </c>
      <c r="F1301">
        <v>1</v>
      </c>
      <c r="G1301" t="str">
        <f>VLOOKUP($E1301,[1]Productos!A:P,2,FALSE)</f>
        <v>COSTEÑITA</v>
      </c>
      <c r="H1301" s="21" t="str">
        <f>VLOOKUP($E1301,[1]Productos!A:P,3,FALSE)</f>
        <v>BEBIDAS</v>
      </c>
      <c r="I1301" s="21" t="str">
        <f>VLOOKUP($E1301,[1]Productos!A:P,4,FALSE)</f>
        <v>CERVEZAS</v>
      </c>
      <c r="K1301" s="1">
        <v>3000</v>
      </c>
      <c r="L1301" s="1">
        <v>3000</v>
      </c>
      <c r="M1301" s="21">
        <v>5</v>
      </c>
      <c r="N1301" s="21" t="e">
        <f>VLOOKUP(M1301,[1]!tbl_empleados[#Data],4,0)&amp;" "&amp;VLOOKUP(M1301,[1]!tbl_empleados[#Data],5,0)</f>
        <v>#REF!</v>
      </c>
      <c r="O1301">
        <f t="shared" si="130"/>
        <v>2024</v>
      </c>
      <c r="P1301" t="str">
        <f t="shared" si="131"/>
        <v>mayo</v>
      </c>
    </row>
    <row r="1302" spans="1:16" x14ac:dyDescent="0.3">
      <c r="A1302" t="s">
        <v>508</v>
      </c>
      <c r="B1302" s="21">
        <v>16</v>
      </c>
      <c r="C1302" s="77">
        <v>45428</v>
      </c>
      <c r="D1302" s="78">
        <v>0.92361111111111116</v>
      </c>
      <c r="E1302" s="21">
        <v>38</v>
      </c>
      <c r="F1302">
        <v>2</v>
      </c>
      <c r="G1302" t="str">
        <f>VLOOKUP($E1302,[1]Productos!A:P,2,FALSE)</f>
        <v>COSTEÑITA</v>
      </c>
      <c r="H1302" s="21" t="str">
        <f>VLOOKUP($E1302,[1]Productos!A:P,3,FALSE)</f>
        <v>BEBIDAS</v>
      </c>
      <c r="I1302" s="21" t="str">
        <f>VLOOKUP($E1302,[1]Productos!A:P,4,FALSE)</f>
        <v>CERVEZAS</v>
      </c>
      <c r="K1302" s="1">
        <v>3000</v>
      </c>
      <c r="L1302" s="1">
        <v>6000</v>
      </c>
      <c r="M1302" s="21">
        <v>5</v>
      </c>
      <c r="N1302" s="21" t="e">
        <f>VLOOKUP(M1302,[1]!tbl_empleados[#Data],4,0)&amp;" "&amp;VLOOKUP(M1302,[1]!tbl_empleados[#Data],5,0)</f>
        <v>#REF!</v>
      </c>
      <c r="O1302">
        <f t="shared" si="130"/>
        <v>2024</v>
      </c>
      <c r="P1302" t="str">
        <f t="shared" si="131"/>
        <v>mayo</v>
      </c>
    </row>
    <row r="1303" spans="1:16" x14ac:dyDescent="0.3">
      <c r="A1303" t="s">
        <v>508</v>
      </c>
      <c r="B1303" s="21">
        <v>16</v>
      </c>
      <c r="C1303" s="77">
        <v>45428</v>
      </c>
      <c r="D1303" s="78">
        <v>0.9590277777777777</v>
      </c>
      <c r="E1303" s="21">
        <v>38</v>
      </c>
      <c r="F1303">
        <v>1</v>
      </c>
      <c r="G1303" t="str">
        <f>VLOOKUP($E1303,[1]Productos!A:P,2,FALSE)</f>
        <v>COSTEÑITA</v>
      </c>
      <c r="H1303" s="21" t="str">
        <f>VLOOKUP($E1303,[1]Productos!A:P,3,FALSE)</f>
        <v>BEBIDAS</v>
      </c>
      <c r="I1303" s="21" t="str">
        <f>VLOOKUP($E1303,[1]Productos!A:P,4,FALSE)</f>
        <v>CERVEZAS</v>
      </c>
      <c r="K1303" s="1">
        <v>3000</v>
      </c>
      <c r="L1303" s="1">
        <v>3000</v>
      </c>
      <c r="M1303" s="21">
        <v>5</v>
      </c>
      <c r="N1303" s="21" t="e">
        <f>VLOOKUP(M1303,[1]!tbl_empleados[#Data],4,0)&amp;" "&amp;VLOOKUP(M1303,[1]!tbl_empleados[#Data],5,0)</f>
        <v>#REF!</v>
      </c>
      <c r="O1303">
        <f t="shared" si="130"/>
        <v>2024</v>
      </c>
      <c r="P1303" t="str">
        <f t="shared" si="131"/>
        <v>mayo</v>
      </c>
    </row>
    <row r="1304" spans="1:16" x14ac:dyDescent="0.3">
      <c r="A1304" t="s">
        <v>508</v>
      </c>
      <c r="B1304" s="21">
        <v>16</v>
      </c>
      <c r="C1304" s="77">
        <v>45428</v>
      </c>
      <c r="D1304" s="78">
        <v>0.97430555555555554</v>
      </c>
      <c r="E1304" s="21">
        <v>38</v>
      </c>
      <c r="F1304">
        <v>1</v>
      </c>
      <c r="G1304" t="str">
        <f>VLOOKUP($E1304,[1]Productos!A:P,2,FALSE)</f>
        <v>COSTEÑITA</v>
      </c>
      <c r="H1304" s="21" t="str">
        <f>VLOOKUP($E1304,[1]Productos!A:P,3,FALSE)</f>
        <v>BEBIDAS</v>
      </c>
      <c r="I1304" s="21" t="str">
        <f>VLOOKUP($E1304,[1]Productos!A:P,4,FALSE)</f>
        <v>CERVEZAS</v>
      </c>
      <c r="K1304" s="1">
        <v>3000</v>
      </c>
      <c r="L1304" s="1">
        <v>3000</v>
      </c>
      <c r="M1304" s="21">
        <v>5</v>
      </c>
      <c r="N1304" s="21" t="e">
        <f>VLOOKUP(M1304,[1]!tbl_empleados[#Data],4,0)&amp;" "&amp;VLOOKUP(M1304,[1]!tbl_empleados[#Data],5,0)</f>
        <v>#REF!</v>
      </c>
      <c r="O1304">
        <f t="shared" si="130"/>
        <v>2024</v>
      </c>
      <c r="P1304" t="str">
        <f t="shared" si="131"/>
        <v>mayo</v>
      </c>
    </row>
    <row r="1305" spans="1:16" x14ac:dyDescent="0.3">
      <c r="A1305" t="s">
        <v>508</v>
      </c>
      <c r="B1305" s="21">
        <v>16</v>
      </c>
      <c r="C1305" s="77">
        <v>45428</v>
      </c>
      <c r="D1305" s="78">
        <v>0.97430555555555554</v>
      </c>
      <c r="E1305" s="21">
        <v>38</v>
      </c>
      <c r="F1305">
        <v>1</v>
      </c>
      <c r="G1305" t="str">
        <f>VLOOKUP($E1305,[1]Productos!A:P,2,FALSE)</f>
        <v>COSTEÑITA</v>
      </c>
      <c r="H1305" s="21" t="str">
        <f>VLOOKUP($E1305,[1]Productos!A:P,3,FALSE)</f>
        <v>BEBIDAS</v>
      </c>
      <c r="I1305" s="21" t="str">
        <f>VLOOKUP($E1305,[1]Productos!A:P,4,FALSE)</f>
        <v>CERVEZAS</v>
      </c>
      <c r="K1305" s="1">
        <v>3000</v>
      </c>
      <c r="L1305" s="1">
        <v>3000</v>
      </c>
      <c r="M1305" s="21">
        <v>5</v>
      </c>
      <c r="N1305" s="21" t="e">
        <f>VLOOKUP(M1305,[1]!tbl_empleados[#Data],4,0)&amp;" "&amp;VLOOKUP(M1305,[1]!tbl_empleados[#Data],5,0)</f>
        <v>#REF!</v>
      </c>
      <c r="O1305">
        <f t="shared" si="130"/>
        <v>2024</v>
      </c>
      <c r="P1305" t="str">
        <f t="shared" si="131"/>
        <v>mayo</v>
      </c>
    </row>
    <row r="1306" spans="1:16" x14ac:dyDescent="0.3">
      <c r="A1306" t="s">
        <v>508</v>
      </c>
      <c r="B1306" s="21">
        <v>16</v>
      </c>
      <c r="C1306" s="77">
        <v>45428</v>
      </c>
      <c r="D1306" s="78">
        <v>0.98749999999999993</v>
      </c>
      <c r="E1306" s="21">
        <v>38</v>
      </c>
      <c r="F1306">
        <v>2</v>
      </c>
      <c r="G1306" t="str">
        <f>VLOOKUP($E1306,[1]Productos!A:P,2,FALSE)</f>
        <v>COSTEÑITA</v>
      </c>
      <c r="H1306" s="21" t="str">
        <f>VLOOKUP($E1306,[1]Productos!A:P,3,FALSE)</f>
        <v>BEBIDAS</v>
      </c>
      <c r="I1306" s="21" t="str">
        <f>VLOOKUP($E1306,[1]Productos!A:P,4,FALSE)</f>
        <v>CERVEZAS</v>
      </c>
      <c r="K1306" s="1">
        <v>3000</v>
      </c>
      <c r="L1306" s="1">
        <v>6000</v>
      </c>
      <c r="M1306" s="21">
        <v>5</v>
      </c>
      <c r="N1306" s="21" t="e">
        <f>VLOOKUP(M1306,[1]!tbl_empleados[#Data],4,0)&amp;" "&amp;VLOOKUP(M1306,[1]!tbl_empleados[#Data],5,0)</f>
        <v>#REF!</v>
      </c>
      <c r="O1306">
        <f t="shared" si="130"/>
        <v>2024</v>
      </c>
      <c r="P1306" t="str">
        <f t="shared" si="131"/>
        <v>mayo</v>
      </c>
    </row>
    <row r="1307" spans="1:16" x14ac:dyDescent="0.3">
      <c r="A1307" t="s">
        <v>508</v>
      </c>
      <c r="B1307" s="21">
        <v>16</v>
      </c>
      <c r="C1307" s="77">
        <v>45428</v>
      </c>
      <c r="D1307" s="78">
        <v>0.99861111111111101</v>
      </c>
      <c r="E1307" s="21">
        <v>38</v>
      </c>
      <c r="F1307">
        <v>7</v>
      </c>
      <c r="G1307" t="str">
        <f>VLOOKUP($E1307,[1]Productos!A:P,2,FALSE)</f>
        <v>COSTEÑITA</v>
      </c>
      <c r="H1307" s="21" t="str">
        <f>VLOOKUP($E1307,[1]Productos!A:P,3,FALSE)</f>
        <v>BEBIDAS</v>
      </c>
      <c r="I1307" s="21" t="str">
        <f>VLOOKUP($E1307,[1]Productos!A:P,4,FALSE)</f>
        <v>CERVEZAS</v>
      </c>
      <c r="K1307" s="1">
        <v>3000</v>
      </c>
      <c r="L1307" s="1">
        <v>21000</v>
      </c>
      <c r="M1307" s="21">
        <v>5</v>
      </c>
      <c r="N1307" s="21" t="e">
        <f>VLOOKUP(M1307,[1]!tbl_empleados[#Data],4,0)&amp;" "&amp;VLOOKUP(M1307,[1]!tbl_empleados[#Data],5,0)</f>
        <v>#REF!</v>
      </c>
      <c r="O1307">
        <f t="shared" si="130"/>
        <v>2024</v>
      </c>
      <c r="P1307" t="str">
        <f t="shared" si="131"/>
        <v>mayo</v>
      </c>
    </row>
    <row r="1308" spans="1:16" x14ac:dyDescent="0.3">
      <c r="A1308" t="s">
        <v>508</v>
      </c>
      <c r="B1308" s="21">
        <v>16</v>
      </c>
      <c r="C1308" s="77">
        <v>45428</v>
      </c>
      <c r="D1308" s="78">
        <v>0.99861111111111101</v>
      </c>
      <c r="E1308" s="21">
        <v>40</v>
      </c>
      <c r="F1308">
        <v>1</v>
      </c>
      <c r="G1308" t="str">
        <f>VLOOKUP($E1308,[1]Productos!A:P,2,FALSE)</f>
        <v>AGUILA NEGRA</v>
      </c>
      <c r="H1308" s="21" t="str">
        <f>VLOOKUP($E1308,[1]Productos!A:P,3,FALSE)</f>
        <v>BEBIDAS</v>
      </c>
      <c r="I1308" s="21" t="str">
        <f>VLOOKUP($E1308,[1]Productos!A:P,4,FALSE)</f>
        <v>CERVEZAS</v>
      </c>
      <c r="K1308" s="1">
        <v>3500</v>
      </c>
      <c r="L1308" s="1">
        <v>3500</v>
      </c>
      <c r="M1308" s="21">
        <v>5</v>
      </c>
      <c r="N1308" s="21" t="e">
        <f>VLOOKUP(M1308,[1]!tbl_empleados[#Data],4,0)&amp;" "&amp;VLOOKUP(M1308,[1]!tbl_empleados[#Data],5,0)</f>
        <v>#REF!</v>
      </c>
      <c r="O1308">
        <f t="shared" si="130"/>
        <v>2024</v>
      </c>
      <c r="P1308" t="str">
        <f t="shared" si="131"/>
        <v>mayo</v>
      </c>
    </row>
    <row r="1309" spans="1:16" x14ac:dyDescent="0.3">
      <c r="A1309" t="s">
        <v>508</v>
      </c>
      <c r="B1309" s="21">
        <v>16</v>
      </c>
      <c r="C1309" s="77">
        <v>45429</v>
      </c>
      <c r="D1309" s="78">
        <v>1.0416666666666666E-2</v>
      </c>
      <c r="E1309" s="21">
        <v>38</v>
      </c>
      <c r="F1309">
        <v>1</v>
      </c>
      <c r="G1309" t="str">
        <f>VLOOKUP($E1309,[1]Productos!A:P,2,FALSE)</f>
        <v>COSTEÑITA</v>
      </c>
      <c r="H1309" s="21" t="str">
        <f>VLOOKUP($E1309,[1]Productos!A:P,3,FALSE)</f>
        <v>BEBIDAS</v>
      </c>
      <c r="I1309" s="21" t="str">
        <f>VLOOKUP($E1309,[1]Productos!A:P,4,FALSE)</f>
        <v>CERVEZAS</v>
      </c>
      <c r="K1309" s="1">
        <v>3000</v>
      </c>
      <c r="L1309" s="1">
        <v>3000</v>
      </c>
      <c r="M1309" s="21">
        <v>5</v>
      </c>
      <c r="N1309" s="21" t="e">
        <f>VLOOKUP(M1309,[1]!tbl_empleados[#Data],4,0)&amp;" "&amp;VLOOKUP(M1309,[1]!tbl_empleados[#Data],5,0)</f>
        <v>#REF!</v>
      </c>
      <c r="O1309">
        <f t="shared" si="130"/>
        <v>2024</v>
      </c>
      <c r="P1309" t="str">
        <f t="shared" si="131"/>
        <v>mayo</v>
      </c>
    </row>
    <row r="1310" spans="1:16" x14ac:dyDescent="0.3">
      <c r="A1310" t="s">
        <v>508</v>
      </c>
      <c r="B1310" s="21">
        <v>16</v>
      </c>
      <c r="C1310" s="77">
        <v>45429</v>
      </c>
      <c r="D1310" s="78">
        <v>2.4999999999999998E-2</v>
      </c>
      <c r="E1310" s="21">
        <v>38</v>
      </c>
      <c r="F1310">
        <v>1</v>
      </c>
      <c r="G1310" t="str">
        <f>VLOOKUP($E1310,[1]Productos!A:P,2,FALSE)</f>
        <v>COSTEÑITA</v>
      </c>
      <c r="H1310" s="21" t="str">
        <f>VLOOKUP($E1310,[1]Productos!A:P,3,FALSE)</f>
        <v>BEBIDAS</v>
      </c>
      <c r="I1310" s="21" t="str">
        <f>VLOOKUP($E1310,[1]Productos!A:P,4,FALSE)</f>
        <v>CERVEZAS</v>
      </c>
      <c r="K1310" s="1">
        <v>3000</v>
      </c>
      <c r="L1310" s="1">
        <v>3000</v>
      </c>
      <c r="M1310" s="21">
        <v>5</v>
      </c>
      <c r="N1310" s="21" t="e">
        <f>VLOOKUP(M1310,[1]!tbl_empleados[#Data],4,0)&amp;" "&amp;VLOOKUP(M1310,[1]!tbl_empleados[#Data],5,0)</f>
        <v>#REF!</v>
      </c>
      <c r="O1310">
        <f t="shared" si="130"/>
        <v>2024</v>
      </c>
      <c r="P1310" t="str">
        <f t="shared" si="131"/>
        <v>mayo</v>
      </c>
    </row>
    <row r="1311" spans="1:16" x14ac:dyDescent="0.3">
      <c r="A1311" t="s">
        <v>508</v>
      </c>
      <c r="B1311" s="21">
        <v>16</v>
      </c>
      <c r="C1311" s="77">
        <v>45429</v>
      </c>
      <c r="D1311" s="78">
        <v>3.6111111111111115E-2</v>
      </c>
      <c r="E1311" s="21">
        <v>38</v>
      </c>
      <c r="F1311">
        <v>3</v>
      </c>
      <c r="G1311" t="str">
        <f>VLOOKUP($E1311,[1]Productos!A:P,2,FALSE)</f>
        <v>COSTEÑITA</v>
      </c>
      <c r="H1311" s="21" t="str">
        <f>VLOOKUP($E1311,[1]Productos!A:P,3,FALSE)</f>
        <v>BEBIDAS</v>
      </c>
      <c r="I1311" s="21" t="str">
        <f>VLOOKUP($E1311,[1]Productos!A:P,4,FALSE)</f>
        <v>CERVEZAS</v>
      </c>
      <c r="K1311" s="1">
        <v>3000</v>
      </c>
      <c r="L1311" s="1">
        <v>9000</v>
      </c>
      <c r="M1311" s="21">
        <v>5</v>
      </c>
      <c r="N1311" s="21" t="e">
        <f>VLOOKUP(M1311,[1]!tbl_empleados[#Data],4,0)&amp;" "&amp;VLOOKUP(M1311,[1]!tbl_empleados[#Data],5,0)</f>
        <v>#REF!</v>
      </c>
      <c r="O1311">
        <f t="shared" si="130"/>
        <v>2024</v>
      </c>
      <c r="P1311" t="str">
        <f t="shared" si="131"/>
        <v>mayo</v>
      </c>
    </row>
    <row r="1312" spans="1:16" x14ac:dyDescent="0.3">
      <c r="A1312" t="s">
        <v>509</v>
      </c>
      <c r="B1312" s="21">
        <v>4</v>
      </c>
      <c r="C1312" s="77">
        <v>45429</v>
      </c>
      <c r="D1312" s="78">
        <v>0.8652777777777777</v>
      </c>
      <c r="E1312" s="21">
        <v>39</v>
      </c>
      <c r="F1312">
        <v>3</v>
      </c>
      <c r="G1312" t="str">
        <f>VLOOKUP($E1312,[1]Productos!A:P,2,FALSE)</f>
        <v>CORONITA</v>
      </c>
      <c r="H1312" s="21" t="str">
        <f>VLOOKUP($E1312,[1]Productos!A:P,3,FALSE)</f>
        <v>BEBIDAS</v>
      </c>
      <c r="I1312" s="21" t="str">
        <f>VLOOKUP($E1312,[1]Productos!A:P,4,FALSE)</f>
        <v>CERVEZAS</v>
      </c>
      <c r="K1312" s="1">
        <v>4000</v>
      </c>
      <c r="L1312" s="1">
        <v>12000</v>
      </c>
      <c r="M1312" s="21">
        <v>5</v>
      </c>
      <c r="N1312" s="21" t="e">
        <f>VLOOKUP(M1312,[1]!tbl_empleados[#Data],4,0)&amp;" "&amp;VLOOKUP(M1312,[1]!tbl_empleados[#Data],5,0)</f>
        <v>#REF!</v>
      </c>
      <c r="O1312">
        <f t="shared" si="130"/>
        <v>2024</v>
      </c>
      <c r="P1312" t="str">
        <f t="shared" si="131"/>
        <v>mayo</v>
      </c>
    </row>
    <row r="1313" spans="1:16" x14ac:dyDescent="0.3">
      <c r="A1313" t="s">
        <v>509</v>
      </c>
      <c r="B1313" s="21">
        <v>4</v>
      </c>
      <c r="C1313" s="77">
        <v>45429</v>
      </c>
      <c r="D1313" s="78">
        <v>0.8652777777777777</v>
      </c>
      <c r="E1313" s="21">
        <v>3</v>
      </c>
      <c r="F1313">
        <v>2</v>
      </c>
      <c r="G1313" t="str">
        <f>VLOOKUP($E1313,[1]Productos!A:P,2,FALSE)</f>
        <v>MARGARITA</v>
      </c>
      <c r="H1313" s="21" t="str">
        <f>VLOOKUP($E1313,[1]Productos!A:P,3,FALSE)</f>
        <v>BEBIDAS</v>
      </c>
      <c r="I1313" s="21" t="str">
        <f>VLOOKUP($E1313,[1]Productos!A:P,4,FALSE)</f>
        <v>CÓCTELES</v>
      </c>
      <c r="K1313" s="1">
        <v>16000</v>
      </c>
      <c r="L1313" s="1">
        <v>32000</v>
      </c>
      <c r="M1313" s="21">
        <v>5</v>
      </c>
      <c r="N1313" s="21" t="e">
        <f>VLOOKUP(M1313,[1]!tbl_empleados[#Data],4,0)&amp;" "&amp;VLOOKUP(M1313,[1]!tbl_empleados[#Data],5,0)</f>
        <v>#REF!</v>
      </c>
      <c r="O1313">
        <f t="shared" si="130"/>
        <v>2024</v>
      </c>
      <c r="P1313" t="str">
        <f t="shared" si="131"/>
        <v>mayo</v>
      </c>
    </row>
    <row r="1314" spans="1:16" x14ac:dyDescent="0.3">
      <c r="A1314" t="s">
        <v>509</v>
      </c>
      <c r="B1314" s="21">
        <v>4</v>
      </c>
      <c r="C1314" s="77">
        <v>45429</v>
      </c>
      <c r="D1314" s="78">
        <v>0.8652777777777777</v>
      </c>
      <c r="E1314" s="21">
        <v>47</v>
      </c>
      <c r="F1314">
        <v>1</v>
      </c>
      <c r="G1314" t="str">
        <f>VLOOKUP($E1314,[1]Productos!A:P,2,FALSE)</f>
        <v>MICHELADA</v>
      </c>
      <c r="H1314" s="21" t="str">
        <f>VLOOKUP($E1314,[1]Productos!A:P,3,FALSE)</f>
        <v>BEBIDAS</v>
      </c>
      <c r="I1314" s="21" t="str">
        <f>VLOOKUP($E1314,[1]Productos!A:P,4,FALSE)</f>
        <v>CERVEZAS</v>
      </c>
      <c r="K1314" s="1">
        <v>2000</v>
      </c>
      <c r="L1314" s="1">
        <v>2000</v>
      </c>
      <c r="M1314" s="21">
        <v>5</v>
      </c>
      <c r="N1314" s="21" t="e">
        <f>VLOOKUP(M1314,[1]!tbl_empleados[#Data],4,0)&amp;" "&amp;VLOOKUP(M1314,[1]!tbl_empleados[#Data],5,0)</f>
        <v>#REF!</v>
      </c>
      <c r="O1314">
        <f t="shared" si="130"/>
        <v>2024</v>
      </c>
      <c r="P1314" t="str">
        <f t="shared" si="131"/>
        <v>mayo</v>
      </c>
    </row>
    <row r="1315" spans="1:16" x14ac:dyDescent="0.3">
      <c r="A1315" t="s">
        <v>510</v>
      </c>
      <c r="B1315" s="21">
        <v>5</v>
      </c>
      <c r="C1315" s="77">
        <v>45429</v>
      </c>
      <c r="D1315" s="78">
        <v>0.86597222222222225</v>
      </c>
      <c r="E1315" s="21">
        <v>46</v>
      </c>
      <c r="F1315">
        <v>4</v>
      </c>
      <c r="G1315" t="str">
        <f>VLOOKUP($E1315,[1]Productos!A:P,2,FALSE)</f>
        <v>BUDWEISER</v>
      </c>
      <c r="H1315" s="21" t="str">
        <f>VLOOKUP($E1315,[1]Productos!A:P,3,FALSE)</f>
        <v>BEBIDAS</v>
      </c>
      <c r="I1315" s="21" t="str">
        <f>VLOOKUP($E1315,[1]Productos!A:P,4,FALSE)</f>
        <v>CERVEZAS</v>
      </c>
      <c r="K1315" s="1">
        <v>3000</v>
      </c>
      <c r="L1315" s="1">
        <v>12000</v>
      </c>
      <c r="M1315" s="21">
        <v>5</v>
      </c>
      <c r="N1315" s="21" t="e">
        <f>VLOOKUP(M1315,[1]!tbl_empleados[#Data],4,0)&amp;" "&amp;VLOOKUP(M1315,[1]!tbl_empleados[#Data],5,0)</f>
        <v>#REF!</v>
      </c>
      <c r="O1315">
        <f>YEAR(C1315)</f>
        <v>2024</v>
      </c>
      <c r="P1315" t="str">
        <f>TEXT((C1315),"mmmm")</f>
        <v>mayo</v>
      </c>
    </row>
    <row r="1316" spans="1:16" x14ac:dyDescent="0.3">
      <c r="A1316" t="s">
        <v>511</v>
      </c>
      <c r="B1316" s="21">
        <v>17</v>
      </c>
      <c r="C1316" s="77">
        <v>45429</v>
      </c>
      <c r="D1316" s="78">
        <v>0.86875000000000002</v>
      </c>
      <c r="E1316" s="21">
        <v>40</v>
      </c>
      <c r="F1316">
        <v>1</v>
      </c>
      <c r="G1316" t="str">
        <f>VLOOKUP($E1316,[1]Productos!A:P,2,FALSE)</f>
        <v>AGUILA NEGRA</v>
      </c>
      <c r="H1316" s="21" t="str">
        <f>VLOOKUP($E1316,[1]Productos!A:P,3,FALSE)</f>
        <v>BEBIDAS</v>
      </c>
      <c r="I1316" s="21" t="str">
        <f>VLOOKUP($E1316,[1]Productos!A:P,4,FALSE)</f>
        <v>CERVEZAS</v>
      </c>
      <c r="K1316" s="1">
        <v>3500</v>
      </c>
      <c r="L1316" s="1">
        <v>3500</v>
      </c>
      <c r="M1316" s="21">
        <v>5</v>
      </c>
      <c r="N1316" s="21" t="e">
        <f>VLOOKUP(M1316,[1]!tbl_empleados[#Data],4,0)&amp;" "&amp;VLOOKUP(M1316,[1]!tbl_empleados[#Data],5,0)</f>
        <v>#REF!</v>
      </c>
      <c r="O1316">
        <f>YEAR(C1316)</f>
        <v>2024</v>
      </c>
      <c r="P1316" t="str">
        <f>TEXT((C1316),"mmmm")</f>
        <v>mayo</v>
      </c>
    </row>
    <row r="1317" spans="1:16" x14ac:dyDescent="0.3">
      <c r="A1317" t="s">
        <v>512</v>
      </c>
      <c r="B1317" s="21">
        <v>13</v>
      </c>
      <c r="C1317" s="77">
        <v>45429</v>
      </c>
      <c r="D1317" s="78">
        <v>0.93819444444444444</v>
      </c>
      <c r="E1317" s="21">
        <v>43</v>
      </c>
      <c r="F1317">
        <v>7</v>
      </c>
      <c r="G1317" t="str">
        <f>VLOOKUP($E1317,[1]Productos!A:P,2,FALSE)</f>
        <v>STELLA ARTOIS</v>
      </c>
      <c r="H1317" s="21" t="str">
        <f>VLOOKUP($E1317,[1]Productos!A:P,3,FALSE)</f>
        <v>BEBIDAS</v>
      </c>
      <c r="I1317" s="21" t="str">
        <f>VLOOKUP($E1317,[1]Productos!A:P,4,FALSE)</f>
        <v>CERVEZAS</v>
      </c>
      <c r="K1317" s="1">
        <v>8000</v>
      </c>
      <c r="L1317" s="1">
        <v>56000</v>
      </c>
      <c r="M1317" s="21">
        <v>5</v>
      </c>
      <c r="N1317" s="21" t="e">
        <f>VLOOKUP(M1317,[1]!tbl_empleados[#Data],4,0)&amp;" "&amp;VLOOKUP(M1317,[1]!tbl_empleados[#Data],5,0)</f>
        <v>#REF!</v>
      </c>
      <c r="O1317">
        <f t="shared" ref="O1317:O1361" si="132">YEAR(C1317)</f>
        <v>2024</v>
      </c>
      <c r="P1317" t="str">
        <f t="shared" ref="P1317:P1361" si="133">TEXT((C1317),"mmmm")</f>
        <v>mayo</v>
      </c>
    </row>
    <row r="1318" spans="1:16" x14ac:dyDescent="0.3">
      <c r="A1318" t="s">
        <v>512</v>
      </c>
      <c r="B1318" s="21">
        <v>13</v>
      </c>
      <c r="C1318" s="77">
        <v>45429</v>
      </c>
      <c r="D1318" s="78">
        <v>0.93819444444444444</v>
      </c>
      <c r="E1318" s="21">
        <v>39</v>
      </c>
      <c r="F1318">
        <v>3</v>
      </c>
      <c r="G1318" t="str">
        <f>VLOOKUP($E1318,[1]Productos!A:P,2,FALSE)</f>
        <v>CORONITA</v>
      </c>
      <c r="H1318" s="21" t="str">
        <f>VLOOKUP($E1318,[1]Productos!A:P,3,FALSE)</f>
        <v>BEBIDAS</v>
      </c>
      <c r="I1318" s="21" t="str">
        <f>VLOOKUP($E1318,[1]Productos!A:P,4,FALSE)</f>
        <v>CERVEZAS</v>
      </c>
      <c r="K1318" s="1">
        <v>4000</v>
      </c>
      <c r="L1318" s="1">
        <v>12000</v>
      </c>
      <c r="M1318" s="21">
        <v>5</v>
      </c>
      <c r="N1318" s="21" t="e">
        <f>VLOOKUP(M1318,[1]!tbl_empleados[#Data],4,0)&amp;" "&amp;VLOOKUP(M1318,[1]!tbl_empleados[#Data],5,0)</f>
        <v>#REF!</v>
      </c>
      <c r="O1318">
        <f t="shared" si="132"/>
        <v>2024</v>
      </c>
      <c r="P1318" t="str">
        <f t="shared" si="133"/>
        <v>mayo</v>
      </c>
    </row>
    <row r="1319" spans="1:16" x14ac:dyDescent="0.3">
      <c r="A1319" t="s">
        <v>513</v>
      </c>
      <c r="B1319" s="21">
        <v>17</v>
      </c>
      <c r="C1319" s="77">
        <v>45429</v>
      </c>
      <c r="D1319" s="78">
        <v>0.93402777777777779</v>
      </c>
      <c r="E1319" s="21">
        <v>40</v>
      </c>
      <c r="F1319">
        <v>1</v>
      </c>
      <c r="G1319" t="str">
        <f>VLOOKUP($E1319,[1]Productos!A:P,2,FALSE)</f>
        <v>AGUILA NEGRA</v>
      </c>
      <c r="H1319" s="21" t="str">
        <f>VLOOKUP($E1319,[1]Productos!A:P,3,FALSE)</f>
        <v>BEBIDAS</v>
      </c>
      <c r="I1319" s="21" t="str">
        <f>VLOOKUP($E1319,[1]Productos!A:P,4,FALSE)</f>
        <v>CERVEZAS</v>
      </c>
      <c r="K1319" s="1">
        <v>3500</v>
      </c>
      <c r="L1319" s="1">
        <v>3500</v>
      </c>
      <c r="M1319" s="21">
        <v>5</v>
      </c>
      <c r="N1319" s="21" t="e">
        <f>VLOOKUP(M1319,[1]!tbl_empleados[#Data],4,0)&amp;" "&amp;VLOOKUP(M1319,[1]!tbl_empleados[#Data],5,0)</f>
        <v>#REF!</v>
      </c>
      <c r="O1319">
        <f t="shared" si="132"/>
        <v>2024</v>
      </c>
      <c r="P1319" t="str">
        <f t="shared" si="133"/>
        <v>mayo</v>
      </c>
    </row>
    <row r="1320" spans="1:16" x14ac:dyDescent="0.3">
      <c r="A1320" t="s">
        <v>512</v>
      </c>
      <c r="B1320" s="21">
        <v>13</v>
      </c>
      <c r="C1320" s="77">
        <v>45429</v>
      </c>
      <c r="D1320" s="78">
        <v>0.93888888888888899</v>
      </c>
      <c r="E1320" s="21">
        <v>47</v>
      </c>
      <c r="F1320">
        <v>10</v>
      </c>
      <c r="G1320" t="str">
        <f>VLOOKUP($E1320,[1]Productos!A:P,2,FALSE)</f>
        <v>MICHELADA</v>
      </c>
      <c r="H1320" s="21" t="str">
        <f>VLOOKUP($E1320,[1]Productos!A:P,3,FALSE)</f>
        <v>BEBIDAS</v>
      </c>
      <c r="I1320" s="21" t="str">
        <f>VLOOKUP($E1320,[1]Productos!A:P,4,FALSE)</f>
        <v>CERVEZAS</v>
      </c>
      <c r="K1320" s="1">
        <v>2000</v>
      </c>
      <c r="L1320" s="1">
        <v>20000</v>
      </c>
      <c r="M1320" s="21">
        <v>5</v>
      </c>
      <c r="N1320" s="21" t="e">
        <f>VLOOKUP(M1320,[1]!tbl_empleados[#Data],4,0)&amp;" "&amp;VLOOKUP(M1320,[1]!tbl_empleados[#Data],5,0)</f>
        <v>#REF!</v>
      </c>
      <c r="O1320">
        <f t="shared" si="132"/>
        <v>2024</v>
      </c>
      <c r="P1320" t="str">
        <f t="shared" si="133"/>
        <v>mayo</v>
      </c>
    </row>
    <row r="1321" spans="1:16" x14ac:dyDescent="0.3">
      <c r="A1321" t="s">
        <v>512</v>
      </c>
      <c r="B1321" s="21">
        <v>13</v>
      </c>
      <c r="C1321" s="77">
        <v>45429</v>
      </c>
      <c r="D1321" s="78">
        <v>0.93888888888888899</v>
      </c>
      <c r="E1321" s="21">
        <v>43</v>
      </c>
      <c r="F1321">
        <v>4</v>
      </c>
      <c r="G1321" t="str">
        <f>VLOOKUP($E1321,[1]Productos!A:P,2,FALSE)</f>
        <v>STELLA ARTOIS</v>
      </c>
      <c r="H1321" s="21" t="str">
        <f>VLOOKUP($E1321,[1]Productos!A:P,3,FALSE)</f>
        <v>BEBIDAS</v>
      </c>
      <c r="I1321" s="21" t="str">
        <f>VLOOKUP($E1321,[1]Productos!A:P,4,FALSE)</f>
        <v>CERVEZAS</v>
      </c>
      <c r="K1321" s="1">
        <v>8000</v>
      </c>
      <c r="L1321" s="1">
        <v>32000</v>
      </c>
      <c r="M1321" s="21">
        <v>5</v>
      </c>
      <c r="N1321" s="21" t="e">
        <f>VLOOKUP(M1321,[1]!tbl_empleados[#Data],4,0)&amp;" "&amp;VLOOKUP(M1321,[1]!tbl_empleados[#Data],5,0)</f>
        <v>#REF!</v>
      </c>
      <c r="O1321">
        <f t="shared" si="132"/>
        <v>2024</v>
      </c>
      <c r="P1321" t="str">
        <f t="shared" si="133"/>
        <v>mayo</v>
      </c>
    </row>
    <row r="1322" spans="1:16" x14ac:dyDescent="0.3">
      <c r="A1322" t="s">
        <v>514</v>
      </c>
      <c r="B1322" s="21">
        <v>12</v>
      </c>
      <c r="C1322" s="77">
        <v>45429</v>
      </c>
      <c r="D1322" s="78">
        <v>0.97152777777777777</v>
      </c>
      <c r="E1322" s="21">
        <v>7</v>
      </c>
      <c r="F1322">
        <v>1</v>
      </c>
      <c r="G1322" t="str">
        <f>VLOOKUP($E1322,[1]Productos!A:P,2,FALSE)</f>
        <v>GIN &amp; TONIC</v>
      </c>
      <c r="H1322" s="21" t="str">
        <f>VLOOKUP($E1322,[1]Productos!A:P,3,FALSE)</f>
        <v>BEBIDAS</v>
      </c>
      <c r="I1322" s="21" t="str">
        <f>VLOOKUP($E1322,[1]Productos!A:P,4,FALSE)</f>
        <v>CÓCTELES</v>
      </c>
      <c r="K1322" s="1">
        <v>12000</v>
      </c>
      <c r="L1322" s="1">
        <v>12000</v>
      </c>
      <c r="M1322" s="21">
        <v>5</v>
      </c>
      <c r="N1322" s="21" t="e">
        <f>VLOOKUP(M1322,[1]!tbl_empleados[#Data],4,0)&amp;" "&amp;VLOOKUP(M1322,[1]!tbl_empleados[#Data],5,0)</f>
        <v>#REF!</v>
      </c>
      <c r="O1322">
        <f t="shared" si="132"/>
        <v>2024</v>
      </c>
      <c r="P1322" t="str">
        <f t="shared" si="133"/>
        <v>mayo</v>
      </c>
    </row>
    <row r="1323" spans="1:16" x14ac:dyDescent="0.3">
      <c r="A1323" t="s">
        <v>514</v>
      </c>
      <c r="B1323" s="21">
        <v>12</v>
      </c>
      <c r="C1323" s="77">
        <v>45429</v>
      </c>
      <c r="D1323" s="78">
        <v>0.97152777777777777</v>
      </c>
      <c r="E1323" s="21">
        <v>12</v>
      </c>
      <c r="F1323">
        <v>1</v>
      </c>
      <c r="G1323" t="str">
        <f>VLOOKUP($E1323,[1]Productos!A:P,2,FALSE)</f>
        <v>CAIPIROSKA</v>
      </c>
      <c r="H1323" s="21" t="str">
        <f>VLOOKUP($E1323,[1]Productos!A:P,3,FALSE)</f>
        <v>BEBIDAS</v>
      </c>
      <c r="I1323" s="21" t="str">
        <f>VLOOKUP($E1323,[1]Productos!A:P,4,FALSE)</f>
        <v>CÓCTELES</v>
      </c>
      <c r="K1323" s="1">
        <v>10000</v>
      </c>
      <c r="L1323" s="1">
        <v>10000</v>
      </c>
      <c r="M1323" s="21">
        <v>5</v>
      </c>
      <c r="N1323" s="21" t="e">
        <f>VLOOKUP(M1323,[1]!tbl_empleados[#Data],4,0)&amp;" "&amp;VLOOKUP(M1323,[1]!tbl_empleados[#Data],5,0)</f>
        <v>#REF!</v>
      </c>
      <c r="O1323">
        <f t="shared" si="132"/>
        <v>2024</v>
      </c>
      <c r="P1323" t="str">
        <f t="shared" si="133"/>
        <v>mayo</v>
      </c>
    </row>
    <row r="1324" spans="1:16" x14ac:dyDescent="0.3">
      <c r="A1324" t="s">
        <v>514</v>
      </c>
      <c r="B1324" s="21">
        <v>12</v>
      </c>
      <c r="C1324" s="77">
        <v>45429</v>
      </c>
      <c r="D1324" s="78">
        <v>0.97152777777777777</v>
      </c>
      <c r="E1324" s="21">
        <v>47</v>
      </c>
      <c r="F1324">
        <v>3</v>
      </c>
      <c r="G1324" t="str">
        <f>VLOOKUP($E1324,[1]Productos!A:P,2,FALSE)</f>
        <v>MICHELADA</v>
      </c>
      <c r="H1324" s="21" t="str">
        <f>VLOOKUP($E1324,[1]Productos!A:P,3,FALSE)</f>
        <v>BEBIDAS</v>
      </c>
      <c r="I1324" s="21" t="str">
        <f>VLOOKUP($E1324,[1]Productos!A:P,4,FALSE)</f>
        <v>CERVEZAS</v>
      </c>
      <c r="K1324" s="1">
        <v>2000</v>
      </c>
      <c r="L1324" s="1">
        <v>6000</v>
      </c>
      <c r="M1324" s="21">
        <v>5</v>
      </c>
      <c r="N1324" s="21" t="e">
        <f>VLOOKUP(M1324,[1]!tbl_empleados[#Data],4,0)&amp;" "&amp;VLOOKUP(M1324,[1]!tbl_empleados[#Data],5,0)</f>
        <v>#REF!</v>
      </c>
      <c r="O1324">
        <f t="shared" si="132"/>
        <v>2024</v>
      </c>
      <c r="P1324" t="str">
        <f t="shared" si="133"/>
        <v>mayo</v>
      </c>
    </row>
    <row r="1325" spans="1:16" x14ac:dyDescent="0.3">
      <c r="A1325" t="s">
        <v>514</v>
      </c>
      <c r="B1325" s="21">
        <v>12</v>
      </c>
      <c r="C1325" s="77">
        <v>45429</v>
      </c>
      <c r="D1325" s="78">
        <v>0.97222222222222221</v>
      </c>
      <c r="E1325" s="21">
        <v>46</v>
      </c>
      <c r="F1325">
        <v>2</v>
      </c>
      <c r="G1325" t="str">
        <f>VLOOKUP($E1325,[1]Productos!A:P,2,FALSE)</f>
        <v>BUDWEISER</v>
      </c>
      <c r="H1325" s="21" t="str">
        <f>VLOOKUP($E1325,[1]Productos!A:P,3,FALSE)</f>
        <v>BEBIDAS</v>
      </c>
      <c r="I1325" s="21" t="str">
        <f>VLOOKUP($E1325,[1]Productos!A:P,4,FALSE)</f>
        <v>CERVEZAS</v>
      </c>
      <c r="K1325" s="1">
        <v>3000</v>
      </c>
      <c r="L1325" s="1">
        <v>6000</v>
      </c>
      <c r="M1325" s="21">
        <v>5</v>
      </c>
      <c r="N1325" s="21" t="e">
        <f>VLOOKUP(M1325,[1]!tbl_empleados[#Data],4,0)&amp;" "&amp;VLOOKUP(M1325,[1]!tbl_empleados[#Data],5,0)</f>
        <v>#REF!</v>
      </c>
      <c r="O1325">
        <f t="shared" si="132"/>
        <v>2024</v>
      </c>
      <c r="P1325" t="str">
        <f t="shared" si="133"/>
        <v>mayo</v>
      </c>
    </row>
    <row r="1326" spans="1:16" x14ac:dyDescent="0.3">
      <c r="A1326" t="s">
        <v>514</v>
      </c>
      <c r="B1326" s="21">
        <v>12</v>
      </c>
      <c r="C1326" s="77">
        <v>45429</v>
      </c>
      <c r="D1326" s="78">
        <v>0.97222222222222221</v>
      </c>
      <c r="E1326" s="21">
        <v>40</v>
      </c>
      <c r="F1326">
        <v>1</v>
      </c>
      <c r="G1326" t="str">
        <f>VLOOKUP($E1326,[1]Productos!A:P,2,FALSE)</f>
        <v>AGUILA NEGRA</v>
      </c>
      <c r="H1326" s="21" t="str">
        <f>VLOOKUP($E1326,[1]Productos!A:P,3,FALSE)</f>
        <v>BEBIDAS</v>
      </c>
      <c r="I1326" s="21" t="str">
        <f>VLOOKUP($E1326,[1]Productos!A:P,4,FALSE)</f>
        <v>CERVEZAS</v>
      </c>
      <c r="K1326" s="1">
        <v>3500</v>
      </c>
      <c r="L1326" s="1">
        <v>3500</v>
      </c>
      <c r="M1326" s="21">
        <v>5</v>
      </c>
      <c r="N1326" s="21" t="e">
        <f>VLOOKUP(M1326,[1]!tbl_empleados[#Data],4,0)&amp;" "&amp;VLOOKUP(M1326,[1]!tbl_empleados[#Data],5,0)</f>
        <v>#REF!</v>
      </c>
      <c r="O1326">
        <f t="shared" si="132"/>
        <v>2024</v>
      </c>
      <c r="P1326" t="str">
        <f t="shared" si="133"/>
        <v>mayo</v>
      </c>
    </row>
    <row r="1327" spans="1:16" x14ac:dyDescent="0.3">
      <c r="A1327" t="s">
        <v>515</v>
      </c>
      <c r="B1327" s="21">
        <v>2</v>
      </c>
      <c r="C1327" s="77">
        <v>45429</v>
      </c>
      <c r="D1327" s="78">
        <v>0.86736111111111114</v>
      </c>
      <c r="E1327" s="21">
        <v>45</v>
      </c>
      <c r="F1327">
        <v>5</v>
      </c>
      <c r="G1327" t="str">
        <f>VLOOKUP($E1327,[1]Productos!A:P,2,FALSE)</f>
        <v>POKER</v>
      </c>
      <c r="H1327" s="21" t="str">
        <f>VLOOKUP($E1327,[1]Productos!A:P,3,FALSE)</f>
        <v>BEBIDAS</v>
      </c>
      <c r="I1327" s="21" t="str">
        <f>VLOOKUP($E1327,[1]Productos!A:P,4,FALSE)</f>
        <v>CERVEZAS</v>
      </c>
      <c r="K1327" s="1">
        <v>3000</v>
      </c>
      <c r="L1327" s="1">
        <v>15000</v>
      </c>
      <c r="M1327" s="21">
        <v>5</v>
      </c>
      <c r="N1327" s="21" t="e">
        <f>VLOOKUP(M1327,[1]!tbl_empleados[#Data],4,0)&amp;" "&amp;VLOOKUP(M1327,[1]!tbl_empleados[#Data],5,0)</f>
        <v>#REF!</v>
      </c>
      <c r="O1327">
        <f t="shared" si="132"/>
        <v>2024</v>
      </c>
      <c r="P1327" t="str">
        <f t="shared" si="133"/>
        <v>mayo</v>
      </c>
    </row>
    <row r="1328" spans="1:16" x14ac:dyDescent="0.3">
      <c r="A1328" t="s">
        <v>515</v>
      </c>
      <c r="B1328" s="21">
        <v>2</v>
      </c>
      <c r="C1328" s="77">
        <v>45429</v>
      </c>
      <c r="D1328" s="78">
        <v>0.86736111111111114</v>
      </c>
      <c r="E1328" s="21">
        <v>15</v>
      </c>
      <c r="F1328">
        <v>1</v>
      </c>
      <c r="G1328" t="str">
        <f>VLOOKUP($E1328,[1]Productos!A:P,2,FALSE)</f>
        <v>MARACUYÁ</v>
      </c>
      <c r="H1328" s="21" t="str">
        <f>VLOOKUP($E1328,[1]Productos!A:P,3,FALSE)</f>
        <v>BEBIDAS</v>
      </c>
      <c r="I1328" s="21" t="str">
        <f>VLOOKUP($E1328,[1]Productos!A:P,4,FALSE)</f>
        <v>SODAS SABORIZADAS</v>
      </c>
      <c r="K1328" s="1">
        <v>12000</v>
      </c>
      <c r="L1328" s="1">
        <v>12000</v>
      </c>
      <c r="M1328" s="21">
        <v>5</v>
      </c>
      <c r="N1328" s="21" t="e">
        <f>VLOOKUP(M1328,[1]!tbl_empleados[#Data],4,0)&amp;" "&amp;VLOOKUP(M1328,[1]!tbl_empleados[#Data],5,0)</f>
        <v>#REF!</v>
      </c>
      <c r="O1328">
        <f t="shared" si="132"/>
        <v>2024</v>
      </c>
      <c r="P1328" t="str">
        <f t="shared" si="133"/>
        <v>mayo</v>
      </c>
    </row>
    <row r="1329" spans="1:16" x14ac:dyDescent="0.3">
      <c r="A1329" t="s">
        <v>515</v>
      </c>
      <c r="B1329" s="21">
        <v>2</v>
      </c>
      <c r="C1329" s="77">
        <v>45429</v>
      </c>
      <c r="D1329" s="78">
        <v>0.87361111111111101</v>
      </c>
      <c r="E1329" s="21">
        <v>45</v>
      </c>
      <c r="F1329">
        <v>1</v>
      </c>
      <c r="G1329" t="str">
        <f>VLOOKUP($E1329,[1]Productos!A:P,2,FALSE)</f>
        <v>POKER</v>
      </c>
      <c r="H1329" s="21" t="str">
        <f>VLOOKUP($E1329,[1]Productos!A:P,3,FALSE)</f>
        <v>BEBIDAS</v>
      </c>
      <c r="I1329" s="21" t="str">
        <f>VLOOKUP($E1329,[1]Productos!A:P,4,FALSE)</f>
        <v>CERVEZAS</v>
      </c>
      <c r="K1329" s="1">
        <v>3000</v>
      </c>
      <c r="L1329" s="1">
        <v>3000</v>
      </c>
      <c r="M1329" s="21">
        <v>5</v>
      </c>
      <c r="N1329" s="21" t="e">
        <f>VLOOKUP(M1329,[1]!tbl_empleados[#Data],4,0)&amp;" "&amp;VLOOKUP(M1329,[1]!tbl_empleados[#Data],5,0)</f>
        <v>#REF!</v>
      </c>
      <c r="O1329">
        <f t="shared" si="132"/>
        <v>2024</v>
      </c>
      <c r="P1329" t="str">
        <f t="shared" si="133"/>
        <v>mayo</v>
      </c>
    </row>
    <row r="1330" spans="1:16" x14ac:dyDescent="0.3">
      <c r="A1330" t="s">
        <v>515</v>
      </c>
      <c r="B1330" s="21">
        <v>2</v>
      </c>
      <c r="C1330" s="77">
        <v>45429</v>
      </c>
      <c r="D1330" s="78">
        <v>0.98958333333333337</v>
      </c>
      <c r="E1330" s="21">
        <v>20</v>
      </c>
      <c r="F1330">
        <v>1</v>
      </c>
      <c r="G1330" t="str">
        <f>VLOOKUP($E1330,[1]Productos!A:P,2,FALSE)</f>
        <v>SODA TRADICIONAL</v>
      </c>
      <c r="H1330" s="21" t="str">
        <f>VLOOKUP($E1330,[1]Productos!A:P,3,FALSE)</f>
        <v>BEBIDAS</v>
      </c>
      <c r="I1330" s="21" t="str">
        <f>VLOOKUP($E1330,[1]Productos!A:P,4,FALSE)</f>
        <v>SODAS SABORIZADAS</v>
      </c>
      <c r="K1330" s="1">
        <v>10000</v>
      </c>
      <c r="L1330" s="1">
        <v>10000</v>
      </c>
      <c r="M1330" s="21">
        <v>5</v>
      </c>
      <c r="N1330" s="21" t="e">
        <f>VLOOKUP(M1330,[1]!tbl_empleados[#Data],4,0)&amp;" "&amp;VLOOKUP(M1330,[1]!tbl_empleados[#Data],5,0)</f>
        <v>#REF!</v>
      </c>
      <c r="O1330">
        <f t="shared" si="132"/>
        <v>2024</v>
      </c>
      <c r="P1330" t="str">
        <f t="shared" si="133"/>
        <v>mayo</v>
      </c>
    </row>
    <row r="1331" spans="1:16" x14ac:dyDescent="0.3">
      <c r="A1331" t="s">
        <v>516</v>
      </c>
      <c r="B1331" s="21">
        <v>3</v>
      </c>
      <c r="C1331" s="77">
        <v>45429</v>
      </c>
      <c r="D1331" s="78">
        <v>0.92847222222222225</v>
      </c>
      <c r="E1331" s="21">
        <v>45</v>
      </c>
      <c r="F1331">
        <v>1</v>
      </c>
      <c r="G1331" t="str">
        <f>VLOOKUP($E1331,[1]Productos!A:P,2,FALSE)</f>
        <v>POKER</v>
      </c>
      <c r="H1331" s="21" t="str">
        <f>VLOOKUP($E1331,[1]Productos!A:P,3,FALSE)</f>
        <v>BEBIDAS</v>
      </c>
      <c r="I1331" s="21" t="str">
        <f>VLOOKUP($E1331,[1]Productos!A:P,4,FALSE)</f>
        <v>CERVEZAS</v>
      </c>
      <c r="K1331" s="1">
        <v>3000</v>
      </c>
      <c r="L1331" s="1">
        <v>3000</v>
      </c>
      <c r="M1331" s="21">
        <v>5</v>
      </c>
      <c r="N1331" s="21" t="e">
        <f>VLOOKUP(M1331,[1]!tbl_empleados[#Data],4,0)&amp;" "&amp;VLOOKUP(M1331,[1]!tbl_empleados[#Data],5,0)</f>
        <v>#REF!</v>
      </c>
      <c r="O1331">
        <f t="shared" si="132"/>
        <v>2024</v>
      </c>
      <c r="P1331" t="str">
        <f t="shared" si="133"/>
        <v>mayo</v>
      </c>
    </row>
    <row r="1332" spans="1:16" x14ac:dyDescent="0.3">
      <c r="A1332" t="s">
        <v>516</v>
      </c>
      <c r="B1332" s="21">
        <v>3</v>
      </c>
      <c r="C1332" s="77">
        <v>45429</v>
      </c>
      <c r="D1332" s="78">
        <v>0.92847222222222225</v>
      </c>
      <c r="E1332" s="21">
        <v>44</v>
      </c>
      <c r="F1332">
        <v>1</v>
      </c>
      <c r="G1332" t="str">
        <f>VLOOKUP($E1332,[1]Productos!A:P,2,FALSE)</f>
        <v>HEINEKEN</v>
      </c>
      <c r="H1332" s="21" t="str">
        <f>VLOOKUP($E1332,[1]Productos!A:P,3,FALSE)</f>
        <v>BEBIDAS</v>
      </c>
      <c r="I1332" s="21" t="str">
        <f>VLOOKUP($E1332,[1]Productos!A:P,4,FALSE)</f>
        <v>CERVEZAS</v>
      </c>
      <c r="K1332" s="1">
        <v>4000</v>
      </c>
      <c r="L1332" s="1">
        <v>4000</v>
      </c>
      <c r="M1332" s="21">
        <v>5</v>
      </c>
      <c r="N1332" s="21" t="e">
        <f>VLOOKUP(M1332,[1]!tbl_empleados[#Data],4,0)&amp;" "&amp;VLOOKUP(M1332,[1]!tbl_empleados[#Data],5,0)</f>
        <v>#REF!</v>
      </c>
      <c r="O1332">
        <f t="shared" si="132"/>
        <v>2024</v>
      </c>
      <c r="P1332" t="str">
        <f t="shared" si="133"/>
        <v>mayo</v>
      </c>
    </row>
    <row r="1333" spans="1:16" x14ac:dyDescent="0.3">
      <c r="A1333" t="s">
        <v>517</v>
      </c>
      <c r="B1333" s="21">
        <v>4</v>
      </c>
      <c r="C1333" s="77">
        <v>45429</v>
      </c>
      <c r="D1333" s="78">
        <v>0.86736111111111114</v>
      </c>
      <c r="E1333" s="21">
        <v>38</v>
      </c>
      <c r="F1333">
        <v>9</v>
      </c>
      <c r="G1333" t="str">
        <f>VLOOKUP($E1333,[1]Productos!A:P,2,FALSE)</f>
        <v>COSTEÑITA</v>
      </c>
      <c r="H1333" s="21" t="str">
        <f>VLOOKUP($E1333,[1]Productos!A:P,3,FALSE)</f>
        <v>BEBIDAS</v>
      </c>
      <c r="I1333" s="21" t="str">
        <f>VLOOKUP($E1333,[1]Productos!A:P,4,FALSE)</f>
        <v>CERVEZAS</v>
      </c>
      <c r="K1333" s="1">
        <v>3000</v>
      </c>
      <c r="L1333" s="1">
        <v>27000</v>
      </c>
      <c r="M1333" s="21">
        <v>5</v>
      </c>
      <c r="N1333" s="21" t="e">
        <f>VLOOKUP(M1333,[1]!tbl_empleados[#Data],4,0)&amp;" "&amp;VLOOKUP(M1333,[1]!tbl_empleados[#Data],5,0)</f>
        <v>#REF!</v>
      </c>
      <c r="O1333">
        <f t="shared" si="132"/>
        <v>2024</v>
      </c>
      <c r="P1333" t="str">
        <f t="shared" si="133"/>
        <v>mayo</v>
      </c>
    </row>
    <row r="1334" spans="1:16" x14ac:dyDescent="0.3">
      <c r="A1334" t="s">
        <v>517</v>
      </c>
      <c r="B1334" s="21">
        <v>4</v>
      </c>
      <c r="C1334" s="77">
        <v>45429</v>
      </c>
      <c r="D1334" s="78">
        <v>0.86805555555555547</v>
      </c>
      <c r="E1334" s="21">
        <v>39</v>
      </c>
      <c r="F1334">
        <v>4</v>
      </c>
      <c r="G1334" t="str">
        <f>VLOOKUP($E1334,[1]Productos!A:P,2,FALSE)</f>
        <v>CORONITA</v>
      </c>
      <c r="H1334" s="21" t="str">
        <f>VLOOKUP($E1334,[1]Productos!A:P,3,FALSE)</f>
        <v>BEBIDAS</v>
      </c>
      <c r="I1334" s="21" t="str">
        <f>VLOOKUP($E1334,[1]Productos!A:P,4,FALSE)</f>
        <v>CERVEZAS</v>
      </c>
      <c r="K1334" s="1">
        <v>4000</v>
      </c>
      <c r="L1334" s="1">
        <v>16000</v>
      </c>
      <c r="M1334" s="21">
        <v>5</v>
      </c>
      <c r="N1334" s="21" t="e">
        <f>VLOOKUP(M1334,[1]!tbl_empleados[#Data],4,0)&amp;" "&amp;VLOOKUP(M1334,[1]!tbl_empleados[#Data],5,0)</f>
        <v>#REF!</v>
      </c>
      <c r="O1334">
        <f t="shared" si="132"/>
        <v>2024</v>
      </c>
      <c r="P1334" t="str">
        <f t="shared" si="133"/>
        <v>mayo</v>
      </c>
    </row>
    <row r="1335" spans="1:16" x14ac:dyDescent="0.3">
      <c r="A1335" t="s">
        <v>517</v>
      </c>
      <c r="B1335" s="21">
        <v>4</v>
      </c>
      <c r="C1335" s="77">
        <v>45429</v>
      </c>
      <c r="D1335" s="78">
        <v>0.86805555555555547</v>
      </c>
      <c r="E1335" s="21">
        <v>42</v>
      </c>
      <c r="F1335">
        <v>6</v>
      </c>
      <c r="G1335" t="str">
        <f>VLOOKUP($E1335,[1]Productos!A:P,2,FALSE)</f>
        <v>CLUB COLOMBIA</v>
      </c>
      <c r="H1335" s="21" t="str">
        <f>VLOOKUP($E1335,[1]Productos!A:P,3,FALSE)</f>
        <v>BEBIDAS</v>
      </c>
      <c r="I1335" s="21" t="str">
        <f>VLOOKUP($E1335,[1]Productos!A:P,4,FALSE)</f>
        <v>CERVEZAS</v>
      </c>
      <c r="K1335" s="1">
        <v>5000</v>
      </c>
      <c r="L1335" s="1">
        <v>30000</v>
      </c>
      <c r="M1335" s="21">
        <v>5</v>
      </c>
      <c r="N1335" s="21" t="e">
        <f>VLOOKUP(M1335,[1]!tbl_empleados[#Data],4,0)&amp;" "&amp;VLOOKUP(M1335,[1]!tbl_empleados[#Data],5,0)</f>
        <v>#REF!</v>
      </c>
      <c r="O1335">
        <f t="shared" si="132"/>
        <v>2024</v>
      </c>
      <c r="P1335" t="str">
        <f t="shared" si="133"/>
        <v>mayo</v>
      </c>
    </row>
    <row r="1336" spans="1:16" x14ac:dyDescent="0.3">
      <c r="A1336" t="s">
        <v>517</v>
      </c>
      <c r="B1336" s="21">
        <v>4</v>
      </c>
      <c r="C1336" s="77">
        <v>45429</v>
      </c>
      <c r="D1336" s="78">
        <v>0.87361111111111101</v>
      </c>
      <c r="E1336" s="21">
        <v>42</v>
      </c>
      <c r="F1336">
        <v>1</v>
      </c>
      <c r="G1336" t="str">
        <f>VLOOKUP($E1336,[1]Productos!A:P,2,FALSE)</f>
        <v>CLUB COLOMBIA</v>
      </c>
      <c r="H1336" s="21" t="str">
        <f>VLOOKUP($E1336,[1]Productos!A:P,3,FALSE)</f>
        <v>BEBIDAS</v>
      </c>
      <c r="I1336" s="21" t="str">
        <f>VLOOKUP($E1336,[1]Productos!A:P,4,FALSE)</f>
        <v>CERVEZAS</v>
      </c>
      <c r="K1336" s="1">
        <v>5000</v>
      </c>
      <c r="L1336" s="1">
        <v>5000</v>
      </c>
      <c r="M1336" s="21">
        <v>5</v>
      </c>
      <c r="N1336" s="21" t="e">
        <f>VLOOKUP(M1336,[1]!tbl_empleados[#Data],4,0)&amp;" "&amp;VLOOKUP(M1336,[1]!tbl_empleados[#Data],5,0)</f>
        <v>#REF!</v>
      </c>
      <c r="O1336">
        <f t="shared" si="132"/>
        <v>2024</v>
      </c>
      <c r="P1336" t="str">
        <f t="shared" si="133"/>
        <v>mayo</v>
      </c>
    </row>
    <row r="1337" spans="1:16" x14ac:dyDescent="0.3">
      <c r="A1337" t="s">
        <v>517</v>
      </c>
      <c r="B1337" s="21">
        <v>4</v>
      </c>
      <c r="C1337" s="77">
        <v>45429</v>
      </c>
      <c r="D1337" s="78">
        <v>0.87430555555555556</v>
      </c>
      <c r="E1337" s="21">
        <v>38</v>
      </c>
      <c r="F1337">
        <v>1</v>
      </c>
      <c r="G1337" t="str">
        <f>VLOOKUP($E1337,[1]Productos!A:P,2,FALSE)</f>
        <v>COSTEÑITA</v>
      </c>
      <c r="H1337" s="21" t="str">
        <f>VLOOKUP($E1337,[1]Productos!A:P,3,FALSE)</f>
        <v>BEBIDAS</v>
      </c>
      <c r="I1337" s="21" t="str">
        <f>VLOOKUP($E1337,[1]Productos!A:P,4,FALSE)</f>
        <v>CERVEZAS</v>
      </c>
      <c r="K1337" s="1">
        <v>3000</v>
      </c>
      <c r="L1337" s="1">
        <v>3000</v>
      </c>
      <c r="M1337" s="21">
        <v>5</v>
      </c>
      <c r="N1337" s="21" t="e">
        <f>VLOOKUP(M1337,[1]!tbl_empleados[#Data],4,0)&amp;" "&amp;VLOOKUP(M1337,[1]!tbl_empleados[#Data],5,0)</f>
        <v>#REF!</v>
      </c>
      <c r="O1337">
        <f t="shared" si="132"/>
        <v>2024</v>
      </c>
      <c r="P1337" t="str">
        <f t="shared" si="133"/>
        <v>mayo</v>
      </c>
    </row>
    <row r="1338" spans="1:16" x14ac:dyDescent="0.3">
      <c r="A1338" t="s">
        <v>517</v>
      </c>
      <c r="B1338" s="21">
        <v>4</v>
      </c>
      <c r="C1338" s="77">
        <v>45429</v>
      </c>
      <c r="D1338" s="78">
        <v>0.87986111111111109</v>
      </c>
      <c r="E1338" s="21">
        <v>38</v>
      </c>
      <c r="F1338">
        <v>1</v>
      </c>
      <c r="G1338" t="str">
        <f>VLOOKUP($E1338,[1]Productos!A:P,2,FALSE)</f>
        <v>COSTEÑITA</v>
      </c>
      <c r="H1338" s="21" t="str">
        <f>VLOOKUP($E1338,[1]Productos!A:P,3,FALSE)</f>
        <v>BEBIDAS</v>
      </c>
      <c r="I1338" s="21" t="str">
        <f>VLOOKUP($E1338,[1]Productos!A:P,4,FALSE)</f>
        <v>CERVEZAS</v>
      </c>
      <c r="K1338" s="1">
        <v>3000</v>
      </c>
      <c r="L1338" s="1">
        <v>3000</v>
      </c>
      <c r="M1338" s="21">
        <v>5</v>
      </c>
      <c r="N1338" s="21" t="e">
        <f>VLOOKUP(M1338,[1]!tbl_empleados[#Data],4,0)&amp;" "&amp;VLOOKUP(M1338,[1]!tbl_empleados[#Data],5,0)</f>
        <v>#REF!</v>
      </c>
      <c r="O1338">
        <f t="shared" si="132"/>
        <v>2024</v>
      </c>
      <c r="P1338" t="str">
        <f t="shared" si="133"/>
        <v>mayo</v>
      </c>
    </row>
    <row r="1339" spans="1:16" x14ac:dyDescent="0.3">
      <c r="A1339" t="s">
        <v>517</v>
      </c>
      <c r="B1339" s="21">
        <v>4</v>
      </c>
      <c r="C1339" s="77">
        <v>45429</v>
      </c>
      <c r="D1339" s="78">
        <v>0.87986111111111109</v>
      </c>
      <c r="E1339" s="21">
        <v>42</v>
      </c>
      <c r="F1339">
        <v>1</v>
      </c>
      <c r="G1339" t="str">
        <f>VLOOKUP($E1339,[1]Productos!A:P,2,FALSE)</f>
        <v>CLUB COLOMBIA</v>
      </c>
      <c r="H1339" s="21" t="str">
        <f>VLOOKUP($E1339,[1]Productos!A:P,3,FALSE)</f>
        <v>BEBIDAS</v>
      </c>
      <c r="I1339" s="21" t="str">
        <f>VLOOKUP($E1339,[1]Productos!A:P,4,FALSE)</f>
        <v>CERVEZAS</v>
      </c>
      <c r="K1339" s="1">
        <v>5000</v>
      </c>
      <c r="L1339" s="1">
        <v>5000</v>
      </c>
      <c r="M1339" s="21">
        <v>5</v>
      </c>
      <c r="N1339" s="21" t="e">
        <f>VLOOKUP(M1339,[1]!tbl_empleados[#Data],4,0)&amp;" "&amp;VLOOKUP(M1339,[1]!tbl_empleados[#Data],5,0)</f>
        <v>#REF!</v>
      </c>
      <c r="O1339">
        <f t="shared" si="132"/>
        <v>2024</v>
      </c>
      <c r="P1339" t="str">
        <f t="shared" si="133"/>
        <v>mayo</v>
      </c>
    </row>
    <row r="1340" spans="1:16" x14ac:dyDescent="0.3">
      <c r="A1340" t="s">
        <v>518</v>
      </c>
      <c r="B1340" s="21">
        <v>5</v>
      </c>
      <c r="C1340" s="77">
        <v>45429</v>
      </c>
      <c r="D1340" s="78">
        <v>0.87777777777777777</v>
      </c>
      <c r="E1340" s="21">
        <v>45</v>
      </c>
      <c r="F1340">
        <v>2</v>
      </c>
      <c r="G1340" t="str">
        <f>VLOOKUP($E1340,[1]Productos!A:P,2,FALSE)</f>
        <v>POKER</v>
      </c>
      <c r="H1340" s="21" t="str">
        <f>VLOOKUP($E1340,[1]Productos!A:P,3,FALSE)</f>
        <v>BEBIDAS</v>
      </c>
      <c r="I1340" s="21" t="str">
        <f>VLOOKUP($E1340,[1]Productos!A:P,4,FALSE)</f>
        <v>CERVEZAS</v>
      </c>
      <c r="K1340" s="1">
        <v>3000</v>
      </c>
      <c r="L1340" s="1">
        <v>6000</v>
      </c>
      <c r="M1340" s="21">
        <v>5</v>
      </c>
      <c r="N1340" s="21" t="e">
        <f>VLOOKUP(M1340,[1]!tbl_empleados[#Data],4,0)&amp;" "&amp;VLOOKUP(M1340,[1]!tbl_empleados[#Data],5,0)</f>
        <v>#REF!</v>
      </c>
      <c r="O1340">
        <f t="shared" si="132"/>
        <v>2024</v>
      </c>
      <c r="P1340" t="str">
        <f t="shared" si="133"/>
        <v>mayo</v>
      </c>
    </row>
    <row r="1341" spans="1:16" x14ac:dyDescent="0.3">
      <c r="A1341" t="s">
        <v>518</v>
      </c>
      <c r="B1341" s="21">
        <v>5</v>
      </c>
      <c r="C1341" s="77">
        <v>45429</v>
      </c>
      <c r="D1341" s="78">
        <v>0.87777777777777777</v>
      </c>
      <c r="E1341" s="21">
        <v>39</v>
      </c>
      <c r="F1341">
        <v>1</v>
      </c>
      <c r="G1341" t="str">
        <f>VLOOKUP($E1341,[1]Productos!A:P,2,FALSE)</f>
        <v>CORONITA</v>
      </c>
      <c r="H1341" s="21" t="str">
        <f>VLOOKUP($E1341,[1]Productos!A:P,3,FALSE)</f>
        <v>BEBIDAS</v>
      </c>
      <c r="I1341" s="21" t="str">
        <f>VLOOKUP($E1341,[1]Productos!A:P,4,FALSE)</f>
        <v>CERVEZAS</v>
      </c>
      <c r="K1341" s="1">
        <v>4000</v>
      </c>
      <c r="L1341" s="1">
        <v>4000</v>
      </c>
      <c r="M1341" s="21">
        <v>5</v>
      </c>
      <c r="N1341" s="21" t="e">
        <f>VLOOKUP(M1341,[1]!tbl_empleados[#Data],4,0)&amp;" "&amp;VLOOKUP(M1341,[1]!tbl_empleados[#Data],5,0)</f>
        <v>#REF!</v>
      </c>
      <c r="O1341">
        <f t="shared" si="132"/>
        <v>2024</v>
      </c>
      <c r="P1341" t="str">
        <f t="shared" si="133"/>
        <v>mayo</v>
      </c>
    </row>
    <row r="1342" spans="1:16" x14ac:dyDescent="0.3">
      <c r="A1342" t="s">
        <v>518</v>
      </c>
      <c r="B1342" s="21">
        <v>5</v>
      </c>
      <c r="C1342" s="77">
        <v>45429</v>
      </c>
      <c r="D1342" s="78">
        <v>0.87777777777777777</v>
      </c>
      <c r="E1342" s="21">
        <v>44</v>
      </c>
      <c r="F1342">
        <v>1</v>
      </c>
      <c r="G1342" t="str">
        <f>VLOOKUP($E1342,[1]Productos!A:P,2,FALSE)</f>
        <v>HEINEKEN</v>
      </c>
      <c r="H1342" s="21" t="str">
        <f>VLOOKUP($E1342,[1]Productos!A:P,3,FALSE)</f>
        <v>BEBIDAS</v>
      </c>
      <c r="I1342" s="21" t="str">
        <f>VLOOKUP($E1342,[1]Productos!A:P,4,FALSE)</f>
        <v>CERVEZAS</v>
      </c>
      <c r="K1342" s="1">
        <v>4000</v>
      </c>
      <c r="L1342" s="1">
        <v>4000</v>
      </c>
      <c r="M1342" s="21">
        <v>5</v>
      </c>
      <c r="N1342" s="21" t="e">
        <f>VLOOKUP(M1342,[1]!tbl_empleados[#Data],4,0)&amp;" "&amp;VLOOKUP(M1342,[1]!tbl_empleados[#Data],5,0)</f>
        <v>#REF!</v>
      </c>
      <c r="O1342">
        <f t="shared" si="132"/>
        <v>2024</v>
      </c>
      <c r="P1342" t="str">
        <f t="shared" si="133"/>
        <v>mayo</v>
      </c>
    </row>
    <row r="1343" spans="1:16" x14ac:dyDescent="0.3">
      <c r="A1343" t="s">
        <v>518</v>
      </c>
      <c r="B1343" s="21">
        <v>5</v>
      </c>
      <c r="C1343" s="77">
        <v>45429</v>
      </c>
      <c r="D1343" s="78">
        <v>0.87777777777777777</v>
      </c>
      <c r="E1343" s="21">
        <v>46</v>
      </c>
      <c r="F1343">
        <v>1</v>
      </c>
      <c r="G1343" t="str">
        <f>VLOOKUP($E1343,[1]Productos!A:P,2,FALSE)</f>
        <v>BUDWEISER</v>
      </c>
      <c r="H1343" s="21" t="str">
        <f>VLOOKUP($E1343,[1]Productos!A:P,3,FALSE)</f>
        <v>BEBIDAS</v>
      </c>
      <c r="I1343" s="21" t="str">
        <f>VLOOKUP($E1343,[1]Productos!A:P,4,FALSE)</f>
        <v>CERVEZAS</v>
      </c>
      <c r="K1343" s="1">
        <v>3000</v>
      </c>
      <c r="L1343" s="1">
        <v>3000</v>
      </c>
      <c r="M1343" s="21">
        <v>5</v>
      </c>
      <c r="N1343" s="21" t="e">
        <f>VLOOKUP(M1343,[1]!tbl_empleados[#Data],4,0)&amp;" "&amp;VLOOKUP(M1343,[1]!tbl_empleados[#Data],5,0)</f>
        <v>#REF!</v>
      </c>
      <c r="O1343">
        <f t="shared" si="132"/>
        <v>2024</v>
      </c>
      <c r="P1343" t="str">
        <f t="shared" si="133"/>
        <v>mayo</v>
      </c>
    </row>
    <row r="1344" spans="1:16" x14ac:dyDescent="0.3">
      <c r="A1344" t="s">
        <v>518</v>
      </c>
      <c r="B1344" s="21">
        <v>5</v>
      </c>
      <c r="C1344" s="77">
        <v>45429</v>
      </c>
      <c r="D1344" s="78">
        <v>0.88055555555555554</v>
      </c>
      <c r="E1344" s="21">
        <v>20</v>
      </c>
      <c r="F1344">
        <v>1</v>
      </c>
      <c r="G1344" t="str">
        <f>VLOOKUP($E1344,[1]Productos!A:P,2,FALSE)</f>
        <v>SODA TRADICIONAL</v>
      </c>
      <c r="H1344" s="21" t="str">
        <f>VLOOKUP($E1344,[1]Productos!A:P,3,FALSE)</f>
        <v>BEBIDAS</v>
      </c>
      <c r="I1344" s="21" t="str">
        <f>VLOOKUP($E1344,[1]Productos!A:P,4,FALSE)</f>
        <v>SODAS SABORIZADAS</v>
      </c>
      <c r="K1344" s="1">
        <v>10000</v>
      </c>
      <c r="L1344" s="1">
        <v>10000</v>
      </c>
      <c r="M1344" s="21">
        <v>5</v>
      </c>
      <c r="N1344" s="21" t="e">
        <f>VLOOKUP(M1344,[1]!tbl_empleados[#Data],4,0)&amp;" "&amp;VLOOKUP(M1344,[1]!tbl_empleados[#Data],5,0)</f>
        <v>#REF!</v>
      </c>
      <c r="O1344">
        <f t="shared" si="132"/>
        <v>2024</v>
      </c>
      <c r="P1344" t="str">
        <f t="shared" si="133"/>
        <v>mayo</v>
      </c>
    </row>
    <row r="1345" spans="1:16" x14ac:dyDescent="0.3">
      <c r="A1345" t="s">
        <v>518</v>
      </c>
      <c r="B1345" s="21">
        <v>5</v>
      </c>
      <c r="C1345" s="77">
        <v>45429</v>
      </c>
      <c r="D1345" s="78">
        <v>0.96597222222222223</v>
      </c>
      <c r="E1345" s="21">
        <v>45</v>
      </c>
      <c r="F1345">
        <v>7</v>
      </c>
      <c r="G1345" t="str">
        <f>VLOOKUP($E1345,[1]Productos!A:P,2,FALSE)</f>
        <v>POKER</v>
      </c>
      <c r="H1345" s="21" t="str">
        <f>VLOOKUP($E1345,[1]Productos!A:P,3,FALSE)</f>
        <v>BEBIDAS</v>
      </c>
      <c r="I1345" s="21" t="str">
        <f>VLOOKUP($E1345,[1]Productos!A:P,4,FALSE)</f>
        <v>CERVEZAS</v>
      </c>
      <c r="K1345" s="1">
        <v>3000</v>
      </c>
      <c r="L1345" s="1">
        <v>21000</v>
      </c>
      <c r="M1345" s="21">
        <v>5</v>
      </c>
      <c r="N1345" s="21" t="e">
        <f>VLOOKUP(M1345,[1]!tbl_empleados[#Data],4,0)&amp;" "&amp;VLOOKUP(M1345,[1]!tbl_empleados[#Data],5,0)</f>
        <v>#REF!</v>
      </c>
      <c r="O1345">
        <f t="shared" si="132"/>
        <v>2024</v>
      </c>
      <c r="P1345" t="str">
        <f t="shared" si="133"/>
        <v>mayo</v>
      </c>
    </row>
    <row r="1346" spans="1:16" x14ac:dyDescent="0.3">
      <c r="A1346" t="s">
        <v>518</v>
      </c>
      <c r="B1346" s="21">
        <v>5</v>
      </c>
      <c r="C1346" s="77">
        <v>45429</v>
      </c>
      <c r="D1346" s="78">
        <v>0.96597222222222223</v>
      </c>
      <c r="E1346" s="21">
        <v>39</v>
      </c>
      <c r="F1346">
        <v>5</v>
      </c>
      <c r="G1346" t="str">
        <f>VLOOKUP($E1346,[1]Productos!A:P,2,FALSE)</f>
        <v>CORONITA</v>
      </c>
      <c r="H1346" s="21" t="str">
        <f>VLOOKUP($E1346,[1]Productos!A:P,3,FALSE)</f>
        <v>BEBIDAS</v>
      </c>
      <c r="I1346" s="21" t="str">
        <f>VLOOKUP($E1346,[1]Productos!A:P,4,FALSE)</f>
        <v>CERVEZAS</v>
      </c>
      <c r="K1346" s="1">
        <v>4000</v>
      </c>
      <c r="L1346" s="1">
        <v>20000</v>
      </c>
      <c r="M1346" s="21">
        <v>5</v>
      </c>
      <c r="N1346" s="21" t="e">
        <f>VLOOKUP(M1346,[1]!tbl_empleados[#Data],4,0)&amp;" "&amp;VLOOKUP(M1346,[1]!tbl_empleados[#Data],5,0)</f>
        <v>#REF!</v>
      </c>
      <c r="O1346">
        <f t="shared" si="132"/>
        <v>2024</v>
      </c>
      <c r="P1346" t="str">
        <f t="shared" si="133"/>
        <v>mayo</v>
      </c>
    </row>
    <row r="1347" spans="1:16" x14ac:dyDescent="0.3">
      <c r="A1347" t="s">
        <v>518</v>
      </c>
      <c r="B1347" s="21">
        <v>5</v>
      </c>
      <c r="C1347" s="77">
        <v>45429</v>
      </c>
      <c r="D1347" s="78">
        <v>0.96597222222222223</v>
      </c>
      <c r="E1347" s="21">
        <v>46</v>
      </c>
      <c r="F1347">
        <v>3</v>
      </c>
      <c r="G1347" t="str">
        <f>VLOOKUP($E1347,[1]Productos!A:P,2,FALSE)</f>
        <v>BUDWEISER</v>
      </c>
      <c r="H1347" s="21" t="str">
        <f>VLOOKUP($E1347,[1]Productos!A:P,3,FALSE)</f>
        <v>BEBIDAS</v>
      </c>
      <c r="I1347" s="21" t="str">
        <f>VLOOKUP($E1347,[1]Productos!A:P,4,FALSE)</f>
        <v>CERVEZAS</v>
      </c>
      <c r="K1347" s="1">
        <v>3000</v>
      </c>
      <c r="L1347" s="1">
        <v>9000</v>
      </c>
      <c r="M1347" s="21">
        <v>5</v>
      </c>
      <c r="N1347" s="21" t="e">
        <f>VLOOKUP(M1347,[1]!tbl_empleados[#Data],4,0)&amp;" "&amp;VLOOKUP(M1347,[1]!tbl_empleados[#Data],5,0)</f>
        <v>#REF!</v>
      </c>
      <c r="O1347">
        <f t="shared" si="132"/>
        <v>2024</v>
      </c>
      <c r="P1347" t="str">
        <f t="shared" si="133"/>
        <v>mayo</v>
      </c>
    </row>
    <row r="1348" spans="1:16" x14ac:dyDescent="0.3">
      <c r="A1348" t="s">
        <v>518</v>
      </c>
      <c r="B1348" s="21">
        <v>5</v>
      </c>
      <c r="C1348" s="77">
        <v>45429</v>
      </c>
      <c r="D1348" s="78">
        <v>0.96666666666666667</v>
      </c>
      <c r="E1348" s="21">
        <v>44</v>
      </c>
      <c r="F1348">
        <v>4</v>
      </c>
      <c r="G1348" t="str">
        <f>VLOOKUP($E1348,[1]Productos!A:P,2,FALSE)</f>
        <v>HEINEKEN</v>
      </c>
      <c r="H1348" s="21" t="str">
        <f>VLOOKUP($E1348,[1]Productos!A:P,3,FALSE)</f>
        <v>BEBIDAS</v>
      </c>
      <c r="I1348" s="21" t="str">
        <f>VLOOKUP($E1348,[1]Productos!A:P,4,FALSE)</f>
        <v>CERVEZAS</v>
      </c>
      <c r="K1348" s="1">
        <v>4000</v>
      </c>
      <c r="L1348" s="1">
        <v>16000</v>
      </c>
      <c r="M1348" s="21">
        <v>5</v>
      </c>
      <c r="N1348" s="21" t="e">
        <f>VLOOKUP(M1348,[1]!tbl_empleados[#Data],4,0)&amp;" "&amp;VLOOKUP(M1348,[1]!tbl_empleados[#Data],5,0)</f>
        <v>#REF!</v>
      </c>
      <c r="O1348">
        <f t="shared" si="132"/>
        <v>2024</v>
      </c>
      <c r="P1348" t="str">
        <f t="shared" si="133"/>
        <v>mayo</v>
      </c>
    </row>
    <row r="1349" spans="1:16" x14ac:dyDescent="0.3">
      <c r="A1349" t="s">
        <v>518</v>
      </c>
      <c r="B1349" s="21">
        <v>5</v>
      </c>
      <c r="C1349" s="77">
        <v>45429</v>
      </c>
      <c r="D1349" s="78">
        <v>0.96666666666666667</v>
      </c>
      <c r="E1349" s="21">
        <v>47</v>
      </c>
      <c r="F1349">
        <v>1</v>
      </c>
      <c r="G1349" t="str">
        <f>VLOOKUP($E1349,[1]Productos!A:P,2,FALSE)</f>
        <v>MICHELADA</v>
      </c>
      <c r="H1349" s="21" t="str">
        <f>VLOOKUP($E1349,[1]Productos!A:P,3,FALSE)</f>
        <v>BEBIDAS</v>
      </c>
      <c r="I1349" s="21" t="str">
        <f>VLOOKUP($E1349,[1]Productos!A:P,4,FALSE)</f>
        <v>CERVEZAS</v>
      </c>
      <c r="K1349" s="1">
        <v>2000</v>
      </c>
      <c r="L1349" s="1">
        <v>2000</v>
      </c>
      <c r="M1349" s="21">
        <v>5</v>
      </c>
      <c r="N1349" s="21" t="e">
        <f>VLOOKUP(M1349,[1]!tbl_empleados[#Data],4,0)&amp;" "&amp;VLOOKUP(M1349,[1]!tbl_empleados[#Data],5,0)</f>
        <v>#REF!</v>
      </c>
      <c r="O1349">
        <f t="shared" si="132"/>
        <v>2024</v>
      </c>
      <c r="P1349" t="str">
        <f t="shared" si="133"/>
        <v>mayo</v>
      </c>
    </row>
    <row r="1350" spans="1:16" x14ac:dyDescent="0.3">
      <c r="A1350" t="s">
        <v>519</v>
      </c>
      <c r="B1350" s="21">
        <v>9</v>
      </c>
      <c r="C1350" s="77">
        <v>45429</v>
      </c>
      <c r="D1350" s="78">
        <v>0.86944444444444446</v>
      </c>
      <c r="E1350" s="21">
        <v>43</v>
      </c>
      <c r="F1350">
        <v>2</v>
      </c>
      <c r="G1350" t="str">
        <f>VLOOKUP($E1350,[1]Productos!A:P,2,FALSE)</f>
        <v>STELLA ARTOIS</v>
      </c>
      <c r="H1350" s="21" t="str">
        <f>VLOOKUP($E1350,[1]Productos!A:P,3,FALSE)</f>
        <v>BEBIDAS</v>
      </c>
      <c r="I1350" s="21" t="str">
        <f>VLOOKUP($E1350,[1]Productos!A:P,4,FALSE)</f>
        <v>CERVEZAS</v>
      </c>
      <c r="K1350" s="1">
        <v>8000</v>
      </c>
      <c r="L1350" s="1">
        <v>16000</v>
      </c>
      <c r="M1350" s="21">
        <v>5</v>
      </c>
      <c r="N1350" s="21" t="e">
        <f>VLOOKUP(M1350,[1]!tbl_empleados[#Data],4,0)&amp;" "&amp;VLOOKUP(M1350,[1]!tbl_empleados[#Data],5,0)</f>
        <v>#REF!</v>
      </c>
      <c r="O1350">
        <f t="shared" si="132"/>
        <v>2024</v>
      </c>
      <c r="P1350" t="str">
        <f t="shared" si="133"/>
        <v>mayo</v>
      </c>
    </row>
    <row r="1351" spans="1:16" x14ac:dyDescent="0.3">
      <c r="A1351" t="s">
        <v>519</v>
      </c>
      <c r="B1351" s="21">
        <v>9</v>
      </c>
      <c r="C1351" s="77">
        <v>45429</v>
      </c>
      <c r="D1351" s="78">
        <v>0.86944444444444446</v>
      </c>
      <c r="E1351" s="21">
        <v>39</v>
      </c>
      <c r="F1351">
        <v>1</v>
      </c>
      <c r="G1351" t="str">
        <f>VLOOKUP($E1351,[1]Productos!A:P,2,FALSE)</f>
        <v>CORONITA</v>
      </c>
      <c r="H1351" s="21" t="str">
        <f>VLOOKUP($E1351,[1]Productos!A:P,3,FALSE)</f>
        <v>BEBIDAS</v>
      </c>
      <c r="I1351" s="21" t="str">
        <f>VLOOKUP($E1351,[1]Productos!A:P,4,FALSE)</f>
        <v>CERVEZAS</v>
      </c>
      <c r="K1351" s="1">
        <v>4000</v>
      </c>
      <c r="L1351" s="1">
        <v>4000</v>
      </c>
      <c r="M1351" s="21">
        <v>5</v>
      </c>
      <c r="N1351" s="21" t="e">
        <f>VLOOKUP(M1351,[1]!tbl_empleados[#Data],4,0)&amp;" "&amp;VLOOKUP(M1351,[1]!tbl_empleados[#Data],5,0)</f>
        <v>#REF!</v>
      </c>
      <c r="O1351">
        <f t="shared" si="132"/>
        <v>2024</v>
      </c>
      <c r="P1351" t="str">
        <f t="shared" si="133"/>
        <v>mayo</v>
      </c>
    </row>
    <row r="1352" spans="1:16" x14ac:dyDescent="0.3">
      <c r="A1352" t="s">
        <v>519</v>
      </c>
      <c r="B1352" s="21">
        <v>9</v>
      </c>
      <c r="C1352" s="77">
        <v>45429</v>
      </c>
      <c r="D1352" s="78">
        <v>0.86944444444444446</v>
      </c>
      <c r="E1352" s="21">
        <v>47</v>
      </c>
      <c r="F1352">
        <v>3</v>
      </c>
      <c r="G1352" t="str">
        <f>VLOOKUP($E1352,[1]Productos!A:P,2,FALSE)</f>
        <v>MICHELADA</v>
      </c>
      <c r="H1352" s="21" t="str">
        <f>VLOOKUP($E1352,[1]Productos!A:P,3,FALSE)</f>
        <v>BEBIDAS</v>
      </c>
      <c r="I1352" s="21" t="str">
        <f>VLOOKUP($E1352,[1]Productos!A:P,4,FALSE)</f>
        <v>CERVEZAS</v>
      </c>
      <c r="K1352" s="1">
        <v>2000</v>
      </c>
      <c r="L1352" s="1">
        <v>6000</v>
      </c>
      <c r="M1352" s="21">
        <v>5</v>
      </c>
      <c r="N1352" s="21" t="e">
        <f>VLOOKUP(M1352,[1]!tbl_empleados[#Data],4,0)&amp;" "&amp;VLOOKUP(M1352,[1]!tbl_empleados[#Data],5,0)</f>
        <v>#REF!</v>
      </c>
      <c r="O1352">
        <f t="shared" si="132"/>
        <v>2024</v>
      </c>
      <c r="P1352" t="str">
        <f t="shared" si="133"/>
        <v>mayo</v>
      </c>
    </row>
    <row r="1353" spans="1:16" x14ac:dyDescent="0.3">
      <c r="A1353" t="s">
        <v>520</v>
      </c>
      <c r="B1353" s="21">
        <v>10</v>
      </c>
      <c r="C1353" s="77">
        <v>45429</v>
      </c>
      <c r="D1353" s="78">
        <v>0.87430555555555556</v>
      </c>
      <c r="E1353" s="21">
        <v>39</v>
      </c>
      <c r="F1353">
        <v>2</v>
      </c>
      <c r="G1353" t="str">
        <f>VLOOKUP($E1353,[1]Productos!A:P,2,FALSE)</f>
        <v>CORONITA</v>
      </c>
      <c r="H1353" s="21" t="str">
        <f>VLOOKUP($E1353,[1]Productos!A:P,3,FALSE)</f>
        <v>BEBIDAS</v>
      </c>
      <c r="I1353" s="21" t="str">
        <f>VLOOKUP($E1353,[1]Productos!A:P,4,FALSE)</f>
        <v>CERVEZAS</v>
      </c>
      <c r="K1353" s="1">
        <v>4000</v>
      </c>
      <c r="L1353" s="1">
        <v>8000</v>
      </c>
      <c r="M1353" s="21">
        <v>5</v>
      </c>
      <c r="N1353" s="21" t="e">
        <f>VLOOKUP(M1353,[1]!tbl_empleados[#Data],4,0)&amp;" "&amp;VLOOKUP(M1353,[1]!tbl_empleados[#Data],5,0)</f>
        <v>#REF!</v>
      </c>
      <c r="O1353">
        <f t="shared" si="132"/>
        <v>2024</v>
      </c>
      <c r="P1353" t="str">
        <f t="shared" si="133"/>
        <v>mayo</v>
      </c>
    </row>
    <row r="1354" spans="1:16" x14ac:dyDescent="0.3">
      <c r="A1354" t="s">
        <v>520</v>
      </c>
      <c r="B1354" s="21">
        <v>10</v>
      </c>
      <c r="C1354" s="77">
        <v>45429</v>
      </c>
      <c r="D1354" s="78">
        <v>0.96180555555555547</v>
      </c>
      <c r="E1354" s="21">
        <v>39</v>
      </c>
      <c r="F1354">
        <v>14</v>
      </c>
      <c r="G1354" t="str">
        <f>VLOOKUP($E1354,[1]Productos!A:P,2,FALSE)</f>
        <v>CORONITA</v>
      </c>
      <c r="H1354" s="21" t="str">
        <f>VLOOKUP($E1354,[1]Productos!A:P,3,FALSE)</f>
        <v>BEBIDAS</v>
      </c>
      <c r="I1354" s="21" t="str">
        <f>VLOOKUP($E1354,[1]Productos!A:P,4,FALSE)</f>
        <v>CERVEZAS</v>
      </c>
      <c r="K1354" s="1">
        <v>4000</v>
      </c>
      <c r="L1354" s="1">
        <v>56000</v>
      </c>
      <c r="M1354" s="21">
        <v>5</v>
      </c>
      <c r="N1354" s="21" t="e">
        <f>VLOOKUP(M1354,[1]!tbl_empleados[#Data],4,0)&amp;" "&amp;VLOOKUP(M1354,[1]!tbl_empleados[#Data],5,0)</f>
        <v>#REF!</v>
      </c>
      <c r="O1354">
        <f t="shared" si="132"/>
        <v>2024</v>
      </c>
      <c r="P1354" t="str">
        <f t="shared" si="133"/>
        <v>mayo</v>
      </c>
    </row>
    <row r="1355" spans="1:16" x14ac:dyDescent="0.3">
      <c r="A1355" t="s">
        <v>520</v>
      </c>
      <c r="B1355" s="21">
        <v>10</v>
      </c>
      <c r="C1355" s="77">
        <v>45429</v>
      </c>
      <c r="D1355" s="78">
        <v>0.96250000000000002</v>
      </c>
      <c r="E1355" s="21">
        <v>50</v>
      </c>
      <c r="F1355">
        <v>1</v>
      </c>
      <c r="G1355" t="str">
        <f>VLOOKUP($E1355,[1]Productos!A:P,2,FALSE)</f>
        <v>AGUARDIENTE SIN AZUCAR (LIMOSINA TAPA VERDE)</v>
      </c>
      <c r="H1355" s="21" t="str">
        <f>VLOOKUP($E1355,[1]Productos!A:P,3,FALSE)</f>
        <v>LICORES</v>
      </c>
      <c r="I1355" s="21" t="str">
        <f>VLOOKUP($E1355,[1]Productos!A:P,4,FALSE)</f>
        <v>AGUARDIENTE</v>
      </c>
      <c r="K1355" s="1">
        <v>90000</v>
      </c>
      <c r="L1355" s="1">
        <v>90000</v>
      </c>
      <c r="M1355" s="21">
        <v>5</v>
      </c>
      <c r="N1355" s="21" t="e">
        <f>VLOOKUP(M1355,[1]!tbl_empleados[#Data],4,0)&amp;" "&amp;VLOOKUP(M1355,[1]!tbl_empleados[#Data],5,0)</f>
        <v>#REF!</v>
      </c>
      <c r="O1355">
        <f t="shared" si="132"/>
        <v>2024</v>
      </c>
      <c r="P1355" t="str">
        <f t="shared" si="133"/>
        <v>mayo</v>
      </c>
    </row>
    <row r="1356" spans="1:16" x14ac:dyDescent="0.3">
      <c r="A1356" t="s">
        <v>520</v>
      </c>
      <c r="B1356" s="21">
        <v>10</v>
      </c>
      <c r="C1356" s="77">
        <v>45429</v>
      </c>
      <c r="D1356" s="78">
        <v>0.96250000000000002</v>
      </c>
      <c r="E1356" s="21">
        <v>20</v>
      </c>
      <c r="F1356">
        <v>2</v>
      </c>
      <c r="G1356" t="str">
        <f>VLOOKUP($E1356,[1]Productos!A:P,2,FALSE)</f>
        <v>SODA TRADICIONAL</v>
      </c>
      <c r="H1356" s="21" t="str">
        <f>VLOOKUP($E1356,[1]Productos!A:P,3,FALSE)</f>
        <v>BEBIDAS</v>
      </c>
      <c r="I1356" s="21" t="str">
        <f>VLOOKUP($E1356,[1]Productos!A:P,4,FALSE)</f>
        <v>SODAS SABORIZADAS</v>
      </c>
      <c r="K1356" s="1">
        <v>10000</v>
      </c>
      <c r="L1356" s="1">
        <v>20000</v>
      </c>
      <c r="M1356" s="21">
        <v>5</v>
      </c>
      <c r="N1356" s="21" t="e">
        <f>VLOOKUP(M1356,[1]!tbl_empleados[#Data],4,0)&amp;" "&amp;VLOOKUP(M1356,[1]!tbl_empleados[#Data],5,0)</f>
        <v>#REF!</v>
      </c>
      <c r="O1356">
        <f t="shared" si="132"/>
        <v>2024</v>
      </c>
      <c r="P1356" t="str">
        <f t="shared" si="133"/>
        <v>mayo</v>
      </c>
    </row>
    <row r="1357" spans="1:16" x14ac:dyDescent="0.3">
      <c r="A1357" t="s">
        <v>521</v>
      </c>
      <c r="B1357" s="21">
        <v>17</v>
      </c>
      <c r="C1357" s="77">
        <v>45429</v>
      </c>
      <c r="D1357" s="78">
        <v>0.94513888888888886</v>
      </c>
      <c r="E1357" s="21">
        <v>40</v>
      </c>
      <c r="F1357">
        <v>1</v>
      </c>
      <c r="G1357" t="str">
        <f>VLOOKUP($E1357,[1]Productos!A:P,2,FALSE)</f>
        <v>AGUILA NEGRA</v>
      </c>
      <c r="H1357" s="21" t="str">
        <f>VLOOKUP($E1357,[1]Productos!A:P,3,FALSE)</f>
        <v>BEBIDAS</v>
      </c>
      <c r="I1357" s="21" t="str">
        <f>VLOOKUP($E1357,[1]Productos!A:P,4,FALSE)</f>
        <v>CERVEZAS</v>
      </c>
      <c r="K1357" s="1">
        <v>3500</v>
      </c>
      <c r="L1357" s="1">
        <v>3500</v>
      </c>
      <c r="M1357" s="21">
        <v>5</v>
      </c>
      <c r="N1357" s="21" t="e">
        <f>VLOOKUP(M1357,[1]!tbl_empleados[#Data],4,0)&amp;" "&amp;VLOOKUP(M1357,[1]!tbl_empleados[#Data],5,0)</f>
        <v>#REF!</v>
      </c>
      <c r="O1357">
        <f t="shared" si="132"/>
        <v>2024</v>
      </c>
      <c r="P1357" t="str">
        <f t="shared" si="133"/>
        <v>mayo</v>
      </c>
    </row>
    <row r="1358" spans="1:16" x14ac:dyDescent="0.3">
      <c r="A1358" t="s">
        <v>515</v>
      </c>
      <c r="B1358" s="21">
        <v>2</v>
      </c>
      <c r="C1358" s="77">
        <v>45429</v>
      </c>
      <c r="D1358" s="78">
        <v>0.98958333333333337</v>
      </c>
      <c r="E1358" s="21">
        <v>45</v>
      </c>
      <c r="F1358">
        <v>10</v>
      </c>
      <c r="G1358" t="str">
        <f>VLOOKUP($E1358,[1]Productos!A:P,2,FALSE)</f>
        <v>POKER</v>
      </c>
      <c r="H1358" s="21" t="str">
        <f>VLOOKUP($E1358,[1]Productos!A:P,3,FALSE)</f>
        <v>BEBIDAS</v>
      </c>
      <c r="I1358" s="21" t="str">
        <f>VLOOKUP($E1358,[1]Productos!A:P,4,FALSE)</f>
        <v>CERVEZAS</v>
      </c>
      <c r="K1358" s="1">
        <v>3000</v>
      </c>
      <c r="L1358" s="1">
        <v>30000</v>
      </c>
      <c r="M1358" s="21">
        <v>5</v>
      </c>
      <c r="N1358" s="21" t="e">
        <f>VLOOKUP(M1358,[1]!tbl_empleados[#Data],4,0)&amp;" "&amp;VLOOKUP(M1358,[1]!tbl_empleados[#Data],5,0)</f>
        <v>#REF!</v>
      </c>
      <c r="O1358">
        <f t="shared" si="132"/>
        <v>2024</v>
      </c>
      <c r="P1358" t="str">
        <f t="shared" si="133"/>
        <v>mayo</v>
      </c>
    </row>
    <row r="1359" spans="1:16" x14ac:dyDescent="0.3">
      <c r="A1359" t="s">
        <v>522</v>
      </c>
      <c r="B1359" s="21">
        <v>4</v>
      </c>
      <c r="C1359" s="77">
        <v>45430</v>
      </c>
      <c r="D1359" s="78">
        <v>1.5972222222222224E-2</v>
      </c>
      <c r="E1359" s="21">
        <v>38</v>
      </c>
      <c r="F1359">
        <v>29</v>
      </c>
      <c r="G1359" t="str">
        <f>VLOOKUP($E1359,[1]Productos!A:P,2,FALSE)</f>
        <v>COSTEÑITA</v>
      </c>
      <c r="H1359" s="21" t="str">
        <f>VLOOKUP($E1359,[1]Productos!A:P,3,FALSE)</f>
        <v>BEBIDAS</v>
      </c>
      <c r="I1359" s="21" t="str">
        <f>VLOOKUP($E1359,[1]Productos!A:P,4,FALSE)</f>
        <v>CERVEZAS</v>
      </c>
      <c r="K1359" s="1">
        <v>3000</v>
      </c>
      <c r="L1359" s="1">
        <v>87000</v>
      </c>
      <c r="M1359" s="21">
        <v>5</v>
      </c>
      <c r="N1359" s="21" t="e">
        <f>VLOOKUP(M1359,[1]!tbl_empleados[#Data],4,0)&amp;" "&amp;VLOOKUP(M1359,[1]!tbl_empleados[#Data],5,0)</f>
        <v>#REF!</v>
      </c>
      <c r="O1359">
        <f t="shared" si="132"/>
        <v>2024</v>
      </c>
      <c r="P1359" t="str">
        <f t="shared" si="133"/>
        <v>mayo</v>
      </c>
    </row>
    <row r="1360" spans="1:16" x14ac:dyDescent="0.3">
      <c r="A1360" t="s">
        <v>522</v>
      </c>
      <c r="B1360" s="21">
        <v>4</v>
      </c>
      <c r="C1360" s="77">
        <v>45430</v>
      </c>
      <c r="D1360" s="78">
        <v>1.5972222222222224E-2</v>
      </c>
      <c r="E1360" s="21">
        <v>39</v>
      </c>
      <c r="F1360">
        <v>12</v>
      </c>
      <c r="G1360" t="str">
        <f>VLOOKUP($E1360,[1]Productos!A:P,2,FALSE)</f>
        <v>CORONITA</v>
      </c>
      <c r="H1360" s="21" t="str">
        <f>VLOOKUP($E1360,[1]Productos!A:P,3,FALSE)</f>
        <v>BEBIDAS</v>
      </c>
      <c r="I1360" s="21" t="str">
        <f>VLOOKUP($E1360,[1]Productos!A:P,4,FALSE)</f>
        <v>CERVEZAS</v>
      </c>
      <c r="K1360" s="1">
        <v>4000</v>
      </c>
      <c r="L1360" s="1">
        <v>48000</v>
      </c>
      <c r="M1360" s="21">
        <v>5</v>
      </c>
      <c r="N1360" s="21" t="e">
        <f>VLOOKUP(M1360,[1]!tbl_empleados[#Data],4,0)&amp;" "&amp;VLOOKUP(M1360,[1]!tbl_empleados[#Data],5,0)</f>
        <v>#REF!</v>
      </c>
      <c r="O1360">
        <f t="shared" si="132"/>
        <v>2024</v>
      </c>
      <c r="P1360" t="str">
        <f t="shared" si="133"/>
        <v>mayo</v>
      </c>
    </row>
    <row r="1361" spans="1:16" x14ac:dyDescent="0.3">
      <c r="A1361" t="s">
        <v>522</v>
      </c>
      <c r="B1361" s="21">
        <v>4</v>
      </c>
      <c r="C1361" s="77">
        <v>45430</v>
      </c>
      <c r="D1361" s="78">
        <v>1.5972222222222224E-2</v>
      </c>
      <c r="E1361" s="21">
        <v>42</v>
      </c>
      <c r="F1361">
        <v>25</v>
      </c>
      <c r="G1361" t="str">
        <f>VLOOKUP($E1361,[1]Productos!A:P,2,FALSE)</f>
        <v>CLUB COLOMBIA</v>
      </c>
      <c r="H1361" s="21" t="str">
        <f>VLOOKUP($E1361,[1]Productos!A:P,3,FALSE)</f>
        <v>BEBIDAS</v>
      </c>
      <c r="I1361" s="21" t="str">
        <f>VLOOKUP($E1361,[1]Productos!A:P,4,FALSE)</f>
        <v>CERVEZAS</v>
      </c>
      <c r="K1361" s="1">
        <v>5000</v>
      </c>
      <c r="L1361" s="1">
        <v>125000</v>
      </c>
      <c r="M1361" s="21">
        <v>5</v>
      </c>
      <c r="N1361" s="21" t="e">
        <f>VLOOKUP(M1361,[1]!tbl_empleados[#Data],4,0)&amp;" "&amp;VLOOKUP(M1361,[1]!tbl_empleados[#Data],5,0)</f>
        <v>#REF!</v>
      </c>
      <c r="O1361">
        <f t="shared" si="132"/>
        <v>2024</v>
      </c>
      <c r="P1361" t="str">
        <f t="shared" si="133"/>
        <v>mayo</v>
      </c>
    </row>
    <row r="1362" spans="1:16" x14ac:dyDescent="0.3">
      <c r="A1362" t="s">
        <v>523</v>
      </c>
      <c r="B1362" s="21">
        <v>12</v>
      </c>
      <c r="C1362" s="77">
        <v>45430</v>
      </c>
      <c r="D1362" s="78">
        <v>2.9166666666666664E-2</v>
      </c>
      <c r="E1362" s="21">
        <v>40</v>
      </c>
      <c r="F1362">
        <v>14</v>
      </c>
      <c r="G1362" t="str">
        <f>VLOOKUP($E1362,[1]Productos!A:P,2,FALSE)</f>
        <v>AGUILA NEGRA</v>
      </c>
      <c r="H1362" s="21" t="str">
        <f>VLOOKUP($E1362,[1]Productos!A:P,3,FALSE)</f>
        <v>BEBIDAS</v>
      </c>
      <c r="I1362" s="21" t="str">
        <f>VLOOKUP($E1362,[1]Productos!A:P,4,FALSE)</f>
        <v>CERVEZAS</v>
      </c>
      <c r="K1362" s="1">
        <v>3500</v>
      </c>
      <c r="L1362" s="1">
        <v>49000</v>
      </c>
      <c r="M1362" s="21">
        <v>5</v>
      </c>
      <c r="N1362" s="21" t="e">
        <f>VLOOKUP(M1362,[1]!tbl_empleados[#Data],4,0)&amp;" "&amp;VLOOKUP(M1362,[1]!tbl_empleados[#Data],5,0)</f>
        <v>#REF!</v>
      </c>
      <c r="O1362">
        <f>YEAR(C1362)</f>
        <v>2024</v>
      </c>
      <c r="P1362" t="str">
        <f>TEXT((C1362),"mmmm")</f>
        <v>mayo</v>
      </c>
    </row>
    <row r="1363" spans="1:16" x14ac:dyDescent="0.3">
      <c r="A1363" t="s">
        <v>524</v>
      </c>
      <c r="B1363" s="21">
        <v>17</v>
      </c>
      <c r="C1363" s="77">
        <v>45430</v>
      </c>
      <c r="D1363" s="78">
        <v>4.0972222222222222E-2</v>
      </c>
      <c r="E1363" s="21">
        <v>39</v>
      </c>
      <c r="F1363">
        <v>3</v>
      </c>
      <c r="G1363" t="str">
        <f>VLOOKUP($E1363,[1]Productos!A:P,2,FALSE)</f>
        <v>CORONITA</v>
      </c>
      <c r="H1363" s="21" t="str">
        <f>VLOOKUP($E1363,[1]Productos!A:P,3,FALSE)</f>
        <v>BEBIDAS</v>
      </c>
      <c r="I1363" s="21" t="str">
        <f>VLOOKUP($E1363,[1]Productos!A:P,4,FALSE)</f>
        <v>CERVEZAS</v>
      </c>
      <c r="K1363" s="1">
        <v>4000</v>
      </c>
      <c r="L1363" s="1">
        <v>12000</v>
      </c>
      <c r="M1363" s="21">
        <v>5</v>
      </c>
      <c r="N1363" s="21" t="e">
        <f>VLOOKUP(M1363,[1]!tbl_empleados[#Data],4,0)&amp;" "&amp;VLOOKUP(M1363,[1]!tbl_empleados[#Data],5,0)</f>
        <v>#REF!</v>
      </c>
      <c r="O1363">
        <f t="shared" ref="O1363:O1406" si="134">YEAR(C1363)</f>
        <v>2024</v>
      </c>
      <c r="P1363" t="str">
        <f t="shared" ref="P1363:P1406" si="135">TEXT((C1363),"mmmm")</f>
        <v>mayo</v>
      </c>
    </row>
    <row r="1364" spans="1:16" x14ac:dyDescent="0.3">
      <c r="A1364" t="s">
        <v>524</v>
      </c>
      <c r="B1364" s="21">
        <v>17</v>
      </c>
      <c r="C1364" s="77">
        <v>45430</v>
      </c>
      <c r="D1364" s="78">
        <v>4.1666666666666664E-2</v>
      </c>
      <c r="E1364" s="21">
        <v>20</v>
      </c>
      <c r="F1364">
        <v>1</v>
      </c>
      <c r="G1364" t="str">
        <f>VLOOKUP($E1364,[1]Productos!A:P,2,FALSE)</f>
        <v>SODA TRADICIONAL</v>
      </c>
      <c r="H1364" s="21" t="str">
        <f>VLOOKUP($E1364,[1]Productos!A:P,3,FALSE)</f>
        <v>BEBIDAS</v>
      </c>
      <c r="I1364" s="21" t="str">
        <f>VLOOKUP($E1364,[1]Productos!A:P,4,FALSE)</f>
        <v>SODAS SABORIZADAS</v>
      </c>
      <c r="K1364" s="1">
        <v>10000</v>
      </c>
      <c r="L1364" s="1">
        <v>10000</v>
      </c>
      <c r="M1364" s="21">
        <v>5</v>
      </c>
      <c r="N1364" s="21" t="e">
        <f>VLOOKUP(M1364,[1]!tbl_empleados[#Data],4,0)&amp;" "&amp;VLOOKUP(M1364,[1]!tbl_empleados[#Data],5,0)</f>
        <v>#REF!</v>
      </c>
      <c r="O1364">
        <f t="shared" si="134"/>
        <v>2024</v>
      </c>
      <c r="P1364" t="str">
        <f t="shared" si="135"/>
        <v>mayo</v>
      </c>
    </row>
    <row r="1365" spans="1:16" x14ac:dyDescent="0.3">
      <c r="A1365" t="s">
        <v>525</v>
      </c>
      <c r="B1365" s="21">
        <v>7</v>
      </c>
      <c r="C1365" s="77">
        <v>45430</v>
      </c>
      <c r="D1365" s="78">
        <v>7.6388888888888886E-3</v>
      </c>
      <c r="E1365" s="21">
        <v>45</v>
      </c>
      <c r="F1365">
        <v>5</v>
      </c>
      <c r="G1365" t="str">
        <f>VLOOKUP($E1365,[1]Productos!A:P,2,FALSE)</f>
        <v>POKER</v>
      </c>
      <c r="H1365" s="21" t="str">
        <f>VLOOKUP($E1365,[1]Productos!A:P,3,FALSE)</f>
        <v>BEBIDAS</v>
      </c>
      <c r="I1365" s="21" t="str">
        <f>VLOOKUP($E1365,[1]Productos!A:P,4,FALSE)</f>
        <v>CERVEZAS</v>
      </c>
      <c r="K1365" s="1">
        <v>3000</v>
      </c>
      <c r="L1365" s="1">
        <v>15000</v>
      </c>
      <c r="M1365" s="21">
        <v>5</v>
      </c>
      <c r="N1365" s="21" t="e">
        <f>VLOOKUP(M1365,[1]!tbl_empleados[#Data],4,0)&amp;" "&amp;VLOOKUP(M1365,[1]!tbl_empleados[#Data],5,0)</f>
        <v>#REF!</v>
      </c>
      <c r="O1365">
        <f t="shared" si="134"/>
        <v>2024</v>
      </c>
      <c r="P1365" t="str">
        <f t="shared" si="135"/>
        <v>mayo</v>
      </c>
    </row>
    <row r="1366" spans="1:16" x14ac:dyDescent="0.3">
      <c r="A1366" t="s">
        <v>525</v>
      </c>
      <c r="B1366" s="21">
        <v>7</v>
      </c>
      <c r="C1366" s="77">
        <v>45430</v>
      </c>
      <c r="D1366" s="78">
        <v>7.6388888888888886E-3</v>
      </c>
      <c r="E1366" s="21">
        <v>44</v>
      </c>
      <c r="F1366">
        <v>5</v>
      </c>
      <c r="G1366" t="str">
        <f>VLOOKUP($E1366,[1]Productos!A:P,2,FALSE)</f>
        <v>HEINEKEN</v>
      </c>
      <c r="H1366" s="21" t="str">
        <f>VLOOKUP($E1366,[1]Productos!A:P,3,FALSE)</f>
        <v>BEBIDAS</v>
      </c>
      <c r="I1366" s="21" t="str">
        <f>VLOOKUP($E1366,[1]Productos!A:P,4,FALSE)</f>
        <v>CERVEZAS</v>
      </c>
      <c r="K1366" s="1">
        <v>4000</v>
      </c>
      <c r="L1366" s="1">
        <v>20000</v>
      </c>
      <c r="M1366" s="21">
        <v>5</v>
      </c>
      <c r="N1366" s="21" t="e">
        <f>VLOOKUP(M1366,[1]!tbl_empleados[#Data],4,0)&amp;" "&amp;VLOOKUP(M1366,[1]!tbl_empleados[#Data],5,0)</f>
        <v>#REF!</v>
      </c>
      <c r="O1366">
        <f t="shared" si="134"/>
        <v>2024</v>
      </c>
      <c r="P1366" t="str">
        <f t="shared" si="135"/>
        <v>mayo</v>
      </c>
    </row>
    <row r="1367" spans="1:16" x14ac:dyDescent="0.3">
      <c r="A1367" t="s">
        <v>525</v>
      </c>
      <c r="B1367" s="21">
        <v>7</v>
      </c>
      <c r="C1367" s="77">
        <v>45430</v>
      </c>
      <c r="D1367" s="78">
        <v>1.1805555555555555E-2</v>
      </c>
      <c r="E1367" s="21">
        <v>44</v>
      </c>
      <c r="F1367">
        <v>1</v>
      </c>
      <c r="G1367" t="str">
        <f>VLOOKUP($E1367,[1]Productos!A:P,2,FALSE)</f>
        <v>HEINEKEN</v>
      </c>
      <c r="H1367" s="21" t="str">
        <f>VLOOKUP($E1367,[1]Productos!A:P,3,FALSE)</f>
        <v>BEBIDAS</v>
      </c>
      <c r="I1367" s="21" t="str">
        <f>VLOOKUP($E1367,[1]Productos!A:P,4,FALSE)</f>
        <v>CERVEZAS</v>
      </c>
      <c r="K1367" s="1">
        <v>4000</v>
      </c>
      <c r="L1367" s="1">
        <v>4000</v>
      </c>
      <c r="M1367" s="21">
        <v>5</v>
      </c>
      <c r="N1367" s="21" t="e">
        <f>VLOOKUP(M1367,[1]!tbl_empleados[#Data],4,0)&amp;" "&amp;VLOOKUP(M1367,[1]!tbl_empleados[#Data],5,0)</f>
        <v>#REF!</v>
      </c>
      <c r="O1367">
        <f t="shared" si="134"/>
        <v>2024</v>
      </c>
      <c r="P1367" t="str">
        <f t="shared" si="135"/>
        <v>mayo</v>
      </c>
    </row>
    <row r="1368" spans="1:16" x14ac:dyDescent="0.3">
      <c r="A1368" t="s">
        <v>525</v>
      </c>
      <c r="B1368" s="21">
        <v>7</v>
      </c>
      <c r="C1368" s="77">
        <v>45430</v>
      </c>
      <c r="D1368" s="78">
        <v>1.1805555555555555E-2</v>
      </c>
      <c r="E1368" s="21">
        <v>45</v>
      </c>
      <c r="F1368">
        <v>1</v>
      </c>
      <c r="G1368" t="str">
        <f>VLOOKUP($E1368,[1]Productos!A:P,2,FALSE)</f>
        <v>POKER</v>
      </c>
      <c r="H1368" s="21" t="str">
        <f>VLOOKUP($E1368,[1]Productos!A:P,3,FALSE)</f>
        <v>BEBIDAS</v>
      </c>
      <c r="I1368" s="21" t="str">
        <f>VLOOKUP($E1368,[1]Productos!A:P,4,FALSE)</f>
        <v>CERVEZAS</v>
      </c>
      <c r="K1368" s="1">
        <v>3000</v>
      </c>
      <c r="L1368" s="1">
        <v>3000</v>
      </c>
      <c r="M1368" s="21">
        <v>5</v>
      </c>
      <c r="N1368" s="21" t="e">
        <f>VLOOKUP(M1368,[1]!tbl_empleados[#Data],4,0)&amp;" "&amp;VLOOKUP(M1368,[1]!tbl_empleados[#Data],5,0)</f>
        <v>#REF!</v>
      </c>
      <c r="O1368">
        <f t="shared" si="134"/>
        <v>2024</v>
      </c>
      <c r="P1368" t="str">
        <f t="shared" si="135"/>
        <v>mayo</v>
      </c>
    </row>
    <row r="1369" spans="1:16" x14ac:dyDescent="0.3">
      <c r="A1369" t="s">
        <v>526</v>
      </c>
      <c r="B1369" s="21">
        <v>17</v>
      </c>
      <c r="C1369" s="77">
        <v>45430</v>
      </c>
      <c r="D1369" s="78">
        <v>5.2777777777777778E-2</v>
      </c>
      <c r="E1369" s="21">
        <v>40</v>
      </c>
      <c r="F1369">
        <v>7</v>
      </c>
      <c r="G1369" t="str">
        <f>VLOOKUP($E1369,[1]Productos!A:P,2,FALSE)</f>
        <v>AGUILA NEGRA</v>
      </c>
      <c r="H1369" s="21" t="str">
        <f>VLOOKUP($E1369,[1]Productos!A:P,3,FALSE)</f>
        <v>BEBIDAS</v>
      </c>
      <c r="I1369" s="21" t="str">
        <f>VLOOKUP($E1369,[1]Productos!A:P,4,FALSE)</f>
        <v>CERVEZAS</v>
      </c>
      <c r="K1369" s="1">
        <v>3500</v>
      </c>
      <c r="L1369" s="1">
        <v>24500</v>
      </c>
      <c r="M1369" s="21">
        <v>5</v>
      </c>
      <c r="N1369" s="21" t="e">
        <f>VLOOKUP(M1369,[1]!tbl_empleados[#Data],4,0)&amp;" "&amp;VLOOKUP(M1369,[1]!tbl_empleados[#Data],5,0)</f>
        <v>#REF!</v>
      </c>
      <c r="O1369">
        <f t="shared" si="134"/>
        <v>2024</v>
      </c>
      <c r="P1369" t="str">
        <f t="shared" si="135"/>
        <v>mayo</v>
      </c>
    </row>
    <row r="1370" spans="1:16" x14ac:dyDescent="0.3">
      <c r="A1370" t="s">
        <v>526</v>
      </c>
      <c r="B1370" s="21">
        <v>17</v>
      </c>
      <c r="C1370" s="77">
        <v>45430</v>
      </c>
      <c r="D1370" s="78">
        <v>5.347222222222222E-2</v>
      </c>
      <c r="E1370" s="21">
        <v>39</v>
      </c>
      <c r="F1370">
        <v>1</v>
      </c>
      <c r="G1370" t="str">
        <f>VLOOKUP($E1370,[1]Productos!A:P,2,FALSE)</f>
        <v>CORONITA</v>
      </c>
      <c r="H1370" s="21" t="str">
        <f>VLOOKUP($E1370,[1]Productos!A:P,3,FALSE)</f>
        <v>BEBIDAS</v>
      </c>
      <c r="I1370" s="21" t="str">
        <f>VLOOKUP($E1370,[1]Productos!A:P,4,FALSE)</f>
        <v>CERVEZAS</v>
      </c>
      <c r="K1370" s="1">
        <v>4000</v>
      </c>
      <c r="L1370" s="1">
        <v>4000</v>
      </c>
      <c r="M1370" s="21">
        <v>5</v>
      </c>
      <c r="N1370" s="21" t="e">
        <f>VLOOKUP(M1370,[1]!tbl_empleados[#Data],4,0)&amp;" "&amp;VLOOKUP(M1370,[1]!tbl_empleados[#Data],5,0)</f>
        <v>#REF!</v>
      </c>
      <c r="O1370">
        <f t="shared" si="134"/>
        <v>2024</v>
      </c>
      <c r="P1370" t="str">
        <f t="shared" si="135"/>
        <v>mayo</v>
      </c>
    </row>
    <row r="1371" spans="1:16" x14ac:dyDescent="0.3">
      <c r="A1371" t="s">
        <v>526</v>
      </c>
      <c r="B1371" s="21">
        <v>17</v>
      </c>
      <c r="C1371" s="77">
        <v>45430</v>
      </c>
      <c r="D1371" s="78">
        <v>5.347222222222222E-2</v>
      </c>
      <c r="E1371" s="21">
        <v>38</v>
      </c>
      <c r="F1371">
        <v>1</v>
      </c>
      <c r="G1371" t="str">
        <f>VLOOKUP($E1371,[1]Productos!A:P,2,FALSE)</f>
        <v>COSTEÑITA</v>
      </c>
      <c r="H1371" s="21" t="str">
        <f>VLOOKUP($E1371,[1]Productos!A:P,3,FALSE)</f>
        <v>BEBIDAS</v>
      </c>
      <c r="I1371" s="21" t="str">
        <f>VLOOKUP($E1371,[1]Productos!A:P,4,FALSE)</f>
        <v>CERVEZAS</v>
      </c>
      <c r="K1371" s="1">
        <v>3000</v>
      </c>
      <c r="L1371" s="1">
        <v>3000</v>
      </c>
      <c r="M1371" s="21">
        <v>5</v>
      </c>
      <c r="N1371" s="21" t="e">
        <f>VLOOKUP(M1371,[1]!tbl_empleados[#Data],4,0)&amp;" "&amp;VLOOKUP(M1371,[1]!tbl_empleados[#Data],5,0)</f>
        <v>#REF!</v>
      </c>
      <c r="O1371">
        <f t="shared" si="134"/>
        <v>2024</v>
      </c>
      <c r="P1371" t="str">
        <f t="shared" si="135"/>
        <v>mayo</v>
      </c>
    </row>
    <row r="1372" spans="1:16" x14ac:dyDescent="0.3">
      <c r="A1372" t="s">
        <v>527</v>
      </c>
      <c r="B1372" s="21">
        <v>10</v>
      </c>
      <c r="C1372" s="77">
        <v>45430</v>
      </c>
      <c r="D1372" s="78">
        <v>4.8611111111111112E-2</v>
      </c>
      <c r="E1372" s="21">
        <v>45</v>
      </c>
      <c r="F1372">
        <v>16</v>
      </c>
      <c r="G1372" t="str">
        <f>VLOOKUP($E1372,[1]Productos!A:P,2,FALSE)</f>
        <v>POKER</v>
      </c>
      <c r="H1372" s="21" t="str">
        <f>VLOOKUP($E1372,[1]Productos!A:P,3,FALSE)</f>
        <v>BEBIDAS</v>
      </c>
      <c r="I1372" s="21" t="str">
        <f>VLOOKUP($E1372,[1]Productos!A:P,4,FALSE)</f>
        <v>CERVEZAS</v>
      </c>
      <c r="K1372" s="1">
        <v>3000</v>
      </c>
      <c r="L1372" s="1">
        <v>48000</v>
      </c>
      <c r="M1372" s="21">
        <v>5</v>
      </c>
      <c r="N1372" s="21" t="e">
        <f>VLOOKUP(M1372,[1]!tbl_empleados[#Data],4,0)&amp;" "&amp;VLOOKUP(M1372,[1]!tbl_empleados[#Data],5,0)</f>
        <v>#REF!</v>
      </c>
      <c r="O1372">
        <f t="shared" si="134"/>
        <v>2024</v>
      </c>
      <c r="P1372" t="str">
        <f t="shared" si="135"/>
        <v>mayo</v>
      </c>
    </row>
    <row r="1373" spans="1:16" x14ac:dyDescent="0.3">
      <c r="A1373" t="s">
        <v>527</v>
      </c>
      <c r="B1373" s="21">
        <v>10</v>
      </c>
      <c r="C1373" s="77">
        <v>45430</v>
      </c>
      <c r="D1373" s="78">
        <v>4.8611111111111112E-2</v>
      </c>
      <c r="E1373" s="21">
        <v>46</v>
      </c>
      <c r="F1373">
        <v>5</v>
      </c>
      <c r="G1373" t="str">
        <f>VLOOKUP($E1373,[1]Productos!A:P,2,FALSE)</f>
        <v>BUDWEISER</v>
      </c>
      <c r="H1373" s="21" t="str">
        <f>VLOOKUP($E1373,[1]Productos!A:P,3,FALSE)</f>
        <v>BEBIDAS</v>
      </c>
      <c r="I1373" s="21" t="str">
        <f>VLOOKUP($E1373,[1]Productos!A:P,4,FALSE)</f>
        <v>CERVEZAS</v>
      </c>
      <c r="K1373" s="1">
        <v>3000</v>
      </c>
      <c r="L1373" s="1">
        <v>15000</v>
      </c>
      <c r="M1373" s="21">
        <v>5</v>
      </c>
      <c r="N1373" s="21" t="e">
        <f>VLOOKUP(M1373,[1]!tbl_empleados[#Data],4,0)&amp;" "&amp;VLOOKUP(M1373,[1]!tbl_empleados[#Data],5,0)</f>
        <v>#REF!</v>
      </c>
      <c r="O1373">
        <f t="shared" si="134"/>
        <v>2024</v>
      </c>
      <c r="P1373" t="str">
        <f t="shared" si="135"/>
        <v>mayo</v>
      </c>
    </row>
    <row r="1374" spans="1:16" x14ac:dyDescent="0.3">
      <c r="A1374" t="s">
        <v>527</v>
      </c>
      <c r="B1374" s="21">
        <v>10</v>
      </c>
      <c r="C1374" s="77">
        <v>45430</v>
      </c>
      <c r="D1374" s="78">
        <v>4.8611111111111112E-2</v>
      </c>
      <c r="E1374" s="21">
        <v>44</v>
      </c>
      <c r="F1374">
        <v>9</v>
      </c>
      <c r="G1374" t="str">
        <f>VLOOKUP($E1374,[1]Productos!A:P,2,FALSE)</f>
        <v>HEINEKEN</v>
      </c>
      <c r="H1374" s="21" t="str">
        <f>VLOOKUP($E1374,[1]Productos!A:P,3,FALSE)</f>
        <v>BEBIDAS</v>
      </c>
      <c r="I1374" s="21" t="str">
        <f>VLOOKUP($E1374,[1]Productos!A:P,4,FALSE)</f>
        <v>CERVEZAS</v>
      </c>
      <c r="K1374" s="1">
        <v>4000</v>
      </c>
      <c r="L1374" s="1">
        <v>36000</v>
      </c>
      <c r="M1374" s="21">
        <v>5</v>
      </c>
      <c r="N1374" s="21" t="e">
        <f>VLOOKUP(M1374,[1]!tbl_empleados[#Data],4,0)&amp;" "&amp;VLOOKUP(M1374,[1]!tbl_empleados[#Data],5,0)</f>
        <v>#REF!</v>
      </c>
      <c r="O1374">
        <f t="shared" si="134"/>
        <v>2024</v>
      </c>
      <c r="P1374" t="str">
        <f t="shared" si="135"/>
        <v>mayo</v>
      </c>
    </row>
    <row r="1375" spans="1:16" x14ac:dyDescent="0.3">
      <c r="A1375" t="s">
        <v>527</v>
      </c>
      <c r="B1375" s="21">
        <v>10</v>
      </c>
      <c r="C1375" s="77">
        <v>45430</v>
      </c>
      <c r="D1375" s="78">
        <v>4.9305555555555554E-2</v>
      </c>
      <c r="E1375" s="21">
        <v>39</v>
      </c>
      <c r="F1375">
        <v>6</v>
      </c>
      <c r="G1375" t="str">
        <f>VLOOKUP($E1375,[1]Productos!A:P,2,FALSE)</f>
        <v>CORONITA</v>
      </c>
      <c r="H1375" s="21" t="str">
        <f>VLOOKUP($E1375,[1]Productos!A:P,3,FALSE)</f>
        <v>BEBIDAS</v>
      </c>
      <c r="I1375" s="21" t="str">
        <f>VLOOKUP($E1375,[1]Productos!A:P,4,FALSE)</f>
        <v>CERVEZAS</v>
      </c>
      <c r="K1375" s="1">
        <v>4000</v>
      </c>
      <c r="L1375" s="1">
        <v>24000</v>
      </c>
      <c r="M1375" s="21">
        <v>5</v>
      </c>
      <c r="N1375" s="21" t="e">
        <f>VLOOKUP(M1375,[1]!tbl_empleados[#Data],4,0)&amp;" "&amp;VLOOKUP(M1375,[1]!tbl_empleados[#Data],5,0)</f>
        <v>#REF!</v>
      </c>
      <c r="O1375">
        <f t="shared" si="134"/>
        <v>2024</v>
      </c>
      <c r="P1375" t="str">
        <f t="shared" si="135"/>
        <v>mayo</v>
      </c>
    </row>
    <row r="1376" spans="1:16" x14ac:dyDescent="0.3">
      <c r="A1376" t="s">
        <v>527</v>
      </c>
      <c r="B1376" s="21">
        <v>10</v>
      </c>
      <c r="C1376" s="77">
        <v>45430</v>
      </c>
      <c r="D1376" s="78">
        <v>4.9305555555555554E-2</v>
      </c>
      <c r="E1376" s="21">
        <v>20</v>
      </c>
      <c r="F1376">
        <v>1</v>
      </c>
      <c r="G1376" t="str">
        <f>VLOOKUP($E1376,[1]Productos!A:P,2,FALSE)</f>
        <v>SODA TRADICIONAL</v>
      </c>
      <c r="H1376" s="21" t="str">
        <f>VLOOKUP($E1376,[1]Productos!A:P,3,FALSE)</f>
        <v>BEBIDAS</v>
      </c>
      <c r="I1376" s="21" t="str">
        <f>VLOOKUP($E1376,[1]Productos!A:P,4,FALSE)</f>
        <v>SODAS SABORIZADAS</v>
      </c>
      <c r="K1376" s="1">
        <v>10000</v>
      </c>
      <c r="L1376" s="1">
        <v>10000</v>
      </c>
      <c r="M1376" s="21">
        <v>5</v>
      </c>
      <c r="N1376" s="21" t="e">
        <f>VLOOKUP(M1376,[1]!tbl_empleados[#Data],4,0)&amp;" "&amp;VLOOKUP(M1376,[1]!tbl_empleados[#Data],5,0)</f>
        <v>#REF!</v>
      </c>
      <c r="O1376">
        <f t="shared" si="134"/>
        <v>2024</v>
      </c>
      <c r="P1376" t="str">
        <f t="shared" si="135"/>
        <v>mayo</v>
      </c>
    </row>
    <row r="1377" spans="1:16" x14ac:dyDescent="0.3">
      <c r="A1377" t="s">
        <v>527</v>
      </c>
      <c r="B1377" s="21">
        <v>10</v>
      </c>
      <c r="C1377" s="77">
        <v>45430</v>
      </c>
      <c r="D1377" s="78">
        <v>4.9305555555555554E-2</v>
      </c>
      <c r="E1377" s="21">
        <v>45</v>
      </c>
      <c r="F1377">
        <v>1</v>
      </c>
      <c r="G1377" t="str">
        <f>VLOOKUP($E1377,[1]Productos!A:P,2,FALSE)</f>
        <v>POKER</v>
      </c>
      <c r="H1377" s="21" t="str">
        <f>VLOOKUP($E1377,[1]Productos!A:P,3,FALSE)</f>
        <v>BEBIDAS</v>
      </c>
      <c r="I1377" s="21" t="str">
        <f>VLOOKUP($E1377,[1]Productos!A:P,4,FALSE)</f>
        <v>CERVEZAS</v>
      </c>
      <c r="K1377" s="1">
        <v>3000</v>
      </c>
      <c r="L1377" s="1">
        <v>3000</v>
      </c>
      <c r="M1377" s="21">
        <v>5</v>
      </c>
      <c r="N1377" s="21" t="e">
        <f>VLOOKUP(M1377,[1]!tbl_empleados[#Data],4,0)&amp;" "&amp;VLOOKUP(M1377,[1]!tbl_empleados[#Data],5,0)</f>
        <v>#REF!</v>
      </c>
      <c r="O1377">
        <f t="shared" si="134"/>
        <v>2024</v>
      </c>
      <c r="P1377" t="str">
        <f t="shared" si="135"/>
        <v>mayo</v>
      </c>
    </row>
    <row r="1378" spans="1:16" x14ac:dyDescent="0.3">
      <c r="A1378" t="s">
        <v>527</v>
      </c>
      <c r="B1378" s="21">
        <v>10</v>
      </c>
      <c r="C1378" s="77">
        <v>45430</v>
      </c>
      <c r="D1378" s="78">
        <v>4.9305555555555554E-2</v>
      </c>
      <c r="E1378" s="21">
        <v>47</v>
      </c>
      <c r="F1378">
        <v>1</v>
      </c>
      <c r="G1378" t="str">
        <f>VLOOKUP($E1378,[1]Productos!A:P,2,FALSE)</f>
        <v>MICHELADA</v>
      </c>
      <c r="H1378" s="21" t="str">
        <f>VLOOKUP($E1378,[1]Productos!A:P,3,FALSE)</f>
        <v>BEBIDAS</v>
      </c>
      <c r="I1378" s="21" t="str">
        <f>VLOOKUP($E1378,[1]Productos!A:P,4,FALSE)</f>
        <v>CERVEZAS</v>
      </c>
      <c r="K1378" s="1">
        <v>2000</v>
      </c>
      <c r="L1378" s="1">
        <v>2000</v>
      </c>
      <c r="M1378" s="21">
        <v>5</v>
      </c>
      <c r="N1378" s="21" t="e">
        <f>VLOOKUP(M1378,[1]!tbl_empleados[#Data],4,0)&amp;" "&amp;VLOOKUP(M1378,[1]!tbl_empleados[#Data],5,0)</f>
        <v>#REF!</v>
      </c>
      <c r="O1378">
        <f t="shared" si="134"/>
        <v>2024</v>
      </c>
      <c r="P1378" t="str">
        <f t="shared" si="135"/>
        <v>mayo</v>
      </c>
    </row>
    <row r="1379" spans="1:16" x14ac:dyDescent="0.3">
      <c r="A1379" t="s">
        <v>527</v>
      </c>
      <c r="B1379" s="21">
        <v>10</v>
      </c>
      <c r="C1379" s="77">
        <v>45430</v>
      </c>
      <c r="D1379" s="78">
        <v>5.0694444444444452E-2</v>
      </c>
      <c r="E1379" s="21">
        <v>45</v>
      </c>
      <c r="F1379">
        <v>1</v>
      </c>
      <c r="G1379" t="str">
        <f>VLOOKUP($E1379,[1]Productos!A:P,2,FALSE)</f>
        <v>POKER</v>
      </c>
      <c r="H1379" s="21" t="str">
        <f>VLOOKUP($E1379,[1]Productos!A:P,3,FALSE)</f>
        <v>BEBIDAS</v>
      </c>
      <c r="I1379" s="21" t="str">
        <f>VLOOKUP($E1379,[1]Productos!A:P,4,FALSE)</f>
        <v>CERVEZAS</v>
      </c>
      <c r="K1379" s="1">
        <v>3000</v>
      </c>
      <c r="L1379" s="1">
        <v>3000</v>
      </c>
      <c r="M1379" s="21">
        <v>5</v>
      </c>
      <c r="N1379" s="21" t="e">
        <f>VLOOKUP(M1379,[1]!tbl_empleados[#Data],4,0)&amp;" "&amp;VLOOKUP(M1379,[1]!tbl_empleados[#Data],5,0)</f>
        <v>#REF!</v>
      </c>
      <c r="O1379">
        <f t="shared" si="134"/>
        <v>2024</v>
      </c>
      <c r="P1379" t="str">
        <f t="shared" si="135"/>
        <v>mayo</v>
      </c>
    </row>
    <row r="1380" spans="1:16" x14ac:dyDescent="0.3">
      <c r="A1380" t="s">
        <v>527</v>
      </c>
      <c r="B1380" s="21">
        <v>10</v>
      </c>
      <c r="C1380" s="77">
        <v>45430</v>
      </c>
      <c r="D1380" s="78">
        <v>5.0694444444444452E-2</v>
      </c>
      <c r="E1380" s="21">
        <v>44</v>
      </c>
      <c r="F1380">
        <v>1</v>
      </c>
      <c r="G1380" t="str">
        <f>VLOOKUP($E1380,[1]Productos!A:P,2,FALSE)</f>
        <v>HEINEKEN</v>
      </c>
      <c r="H1380" s="21" t="str">
        <f>VLOOKUP($E1380,[1]Productos!A:P,3,FALSE)</f>
        <v>BEBIDAS</v>
      </c>
      <c r="I1380" s="21" t="str">
        <f>VLOOKUP($E1380,[1]Productos!A:P,4,FALSE)</f>
        <v>CERVEZAS</v>
      </c>
      <c r="K1380" s="1">
        <v>4000</v>
      </c>
      <c r="L1380" s="1">
        <v>4000</v>
      </c>
      <c r="M1380" s="21">
        <v>5</v>
      </c>
      <c r="N1380" s="21" t="e">
        <f>VLOOKUP(M1380,[1]!tbl_empleados[#Data],4,0)&amp;" "&amp;VLOOKUP(M1380,[1]!tbl_empleados[#Data],5,0)</f>
        <v>#REF!</v>
      </c>
      <c r="O1380">
        <f t="shared" si="134"/>
        <v>2024</v>
      </c>
      <c r="P1380" t="str">
        <f t="shared" si="135"/>
        <v>mayo</v>
      </c>
    </row>
    <row r="1381" spans="1:16" x14ac:dyDescent="0.3">
      <c r="A1381" t="s">
        <v>528</v>
      </c>
      <c r="B1381" s="21">
        <v>3</v>
      </c>
      <c r="C1381" s="77">
        <v>45430</v>
      </c>
      <c r="D1381" s="78">
        <v>5.9722222222222225E-2</v>
      </c>
      <c r="E1381" s="21">
        <v>12</v>
      </c>
      <c r="F1381">
        <v>4</v>
      </c>
      <c r="G1381" t="str">
        <f>VLOOKUP($E1381,[1]Productos!A:P,2,FALSE)</f>
        <v>CAIPIROSKA</v>
      </c>
      <c r="H1381" s="21" t="str">
        <f>VLOOKUP($E1381,[1]Productos!A:P,3,FALSE)</f>
        <v>BEBIDAS</v>
      </c>
      <c r="I1381" s="21" t="str">
        <f>VLOOKUP($E1381,[1]Productos!A:P,4,FALSE)</f>
        <v>CÓCTELES</v>
      </c>
      <c r="K1381" s="1">
        <v>10000</v>
      </c>
      <c r="L1381" s="1">
        <v>40000</v>
      </c>
      <c r="M1381" s="21">
        <v>5</v>
      </c>
      <c r="N1381" s="21" t="e">
        <f>VLOOKUP(M1381,[1]!tbl_empleados[#Data],4,0)&amp;" "&amp;VLOOKUP(M1381,[1]!tbl_empleados[#Data],5,0)</f>
        <v>#REF!</v>
      </c>
      <c r="O1381">
        <f t="shared" si="134"/>
        <v>2024</v>
      </c>
      <c r="P1381" t="str">
        <f t="shared" si="135"/>
        <v>mayo</v>
      </c>
    </row>
    <row r="1382" spans="1:16" x14ac:dyDescent="0.3">
      <c r="A1382" t="s">
        <v>528</v>
      </c>
      <c r="B1382" s="21">
        <v>3</v>
      </c>
      <c r="C1382" s="77">
        <v>45430</v>
      </c>
      <c r="D1382" s="78">
        <v>5.9722222222222225E-2</v>
      </c>
      <c r="E1382" s="21">
        <v>38</v>
      </c>
      <c r="F1382">
        <v>7</v>
      </c>
      <c r="G1382" t="str">
        <f>VLOOKUP($E1382,[1]Productos!A:P,2,FALSE)</f>
        <v>COSTEÑITA</v>
      </c>
      <c r="H1382" s="21" t="str">
        <f>VLOOKUP($E1382,[1]Productos!A:P,3,FALSE)</f>
        <v>BEBIDAS</v>
      </c>
      <c r="I1382" s="21" t="str">
        <f>VLOOKUP($E1382,[1]Productos!A:P,4,FALSE)</f>
        <v>CERVEZAS</v>
      </c>
      <c r="K1382" s="1">
        <v>3000</v>
      </c>
      <c r="L1382" s="1">
        <v>21000</v>
      </c>
      <c r="M1382" s="21">
        <v>5</v>
      </c>
      <c r="N1382" s="21" t="e">
        <f>VLOOKUP(M1382,[1]!tbl_empleados[#Data],4,0)&amp;" "&amp;VLOOKUP(M1382,[1]!tbl_empleados[#Data],5,0)</f>
        <v>#REF!</v>
      </c>
      <c r="O1382">
        <f t="shared" si="134"/>
        <v>2024</v>
      </c>
      <c r="P1382" t="str">
        <f t="shared" si="135"/>
        <v>mayo</v>
      </c>
    </row>
    <row r="1383" spans="1:16" x14ac:dyDescent="0.3">
      <c r="A1383" t="s">
        <v>528</v>
      </c>
      <c r="B1383" s="21">
        <v>3</v>
      </c>
      <c r="C1383" s="77">
        <v>45430</v>
      </c>
      <c r="D1383" s="78">
        <v>5.9722222222222225E-2</v>
      </c>
      <c r="E1383" s="21">
        <v>39</v>
      </c>
      <c r="F1383">
        <v>8</v>
      </c>
      <c r="G1383" t="str">
        <f>VLOOKUP($E1383,[1]Productos!A:P,2,FALSE)</f>
        <v>CORONITA</v>
      </c>
      <c r="H1383" s="21" t="str">
        <f>VLOOKUP($E1383,[1]Productos!A:P,3,FALSE)</f>
        <v>BEBIDAS</v>
      </c>
      <c r="I1383" s="21" t="str">
        <f>VLOOKUP($E1383,[1]Productos!A:P,4,FALSE)</f>
        <v>CERVEZAS</v>
      </c>
      <c r="K1383" s="1">
        <v>4000</v>
      </c>
      <c r="L1383" s="1">
        <v>32000</v>
      </c>
      <c r="M1383" s="21">
        <v>5</v>
      </c>
      <c r="N1383" s="21" t="e">
        <f>VLOOKUP(M1383,[1]!tbl_empleados[#Data],4,0)&amp;" "&amp;VLOOKUP(M1383,[1]!tbl_empleados[#Data],5,0)</f>
        <v>#REF!</v>
      </c>
      <c r="O1383">
        <f t="shared" si="134"/>
        <v>2024</v>
      </c>
      <c r="P1383" t="str">
        <f t="shared" si="135"/>
        <v>mayo</v>
      </c>
    </row>
    <row r="1384" spans="1:16" x14ac:dyDescent="0.3">
      <c r="A1384" t="s">
        <v>528</v>
      </c>
      <c r="B1384" s="21">
        <v>3</v>
      </c>
      <c r="C1384" s="77">
        <v>45430</v>
      </c>
      <c r="D1384" s="78">
        <v>5.9722222222222225E-2</v>
      </c>
      <c r="E1384" s="21">
        <v>79</v>
      </c>
      <c r="F1384">
        <v>2</v>
      </c>
      <c r="G1384" t="str">
        <f>VLOOKUP($E1384,[1]Productos!A:P,2,FALSE)</f>
        <v>SHOT VODKA SMIRNOFF LULO</v>
      </c>
      <c r="H1384" s="21" t="str">
        <f>VLOOKUP($E1384,[1]Productos!A:P,3,FALSE)</f>
        <v>LICORES</v>
      </c>
      <c r="I1384" s="21" t="str">
        <f>VLOOKUP($E1384,[1]Productos!A:P,4,FALSE)</f>
        <v>VODKA</v>
      </c>
      <c r="K1384" s="1">
        <v>6000</v>
      </c>
      <c r="L1384" s="1">
        <v>12000</v>
      </c>
      <c r="M1384" s="21">
        <v>5</v>
      </c>
      <c r="N1384" s="21" t="e">
        <f>VLOOKUP(M1384,[1]!tbl_empleados[#Data],4,0)&amp;" "&amp;VLOOKUP(M1384,[1]!tbl_empleados[#Data],5,0)</f>
        <v>#REF!</v>
      </c>
      <c r="O1384">
        <f t="shared" si="134"/>
        <v>2024</v>
      </c>
      <c r="P1384" t="str">
        <f t="shared" si="135"/>
        <v>mayo</v>
      </c>
    </row>
    <row r="1385" spans="1:16" x14ac:dyDescent="0.3">
      <c r="A1385" t="s">
        <v>528</v>
      </c>
      <c r="B1385" s="21">
        <v>3</v>
      </c>
      <c r="C1385" s="77">
        <v>45430</v>
      </c>
      <c r="D1385" s="78">
        <v>6.5972222222222224E-2</v>
      </c>
      <c r="E1385" s="21">
        <v>39</v>
      </c>
      <c r="F1385">
        <v>1</v>
      </c>
      <c r="G1385" t="str">
        <f>VLOOKUP($E1385,[1]Productos!A:P,2,FALSE)</f>
        <v>CORONITA</v>
      </c>
      <c r="H1385" s="21" t="str">
        <f>VLOOKUP($E1385,[1]Productos!A:P,3,FALSE)</f>
        <v>BEBIDAS</v>
      </c>
      <c r="I1385" s="21" t="str">
        <f>VLOOKUP($E1385,[1]Productos!A:P,4,FALSE)</f>
        <v>CERVEZAS</v>
      </c>
      <c r="K1385" s="1">
        <v>4000</v>
      </c>
      <c r="L1385" s="1">
        <v>4000</v>
      </c>
      <c r="M1385" s="21">
        <v>5</v>
      </c>
      <c r="N1385" s="21" t="e">
        <f>VLOOKUP(M1385,[1]!tbl_empleados[#Data],4,0)&amp;" "&amp;VLOOKUP(M1385,[1]!tbl_empleados[#Data],5,0)</f>
        <v>#REF!</v>
      </c>
      <c r="O1385">
        <f t="shared" si="134"/>
        <v>2024</v>
      </c>
      <c r="P1385" t="str">
        <f t="shared" si="135"/>
        <v>mayo</v>
      </c>
    </row>
    <row r="1386" spans="1:16" x14ac:dyDescent="0.3">
      <c r="A1386" t="s">
        <v>528</v>
      </c>
      <c r="B1386" s="21">
        <v>3</v>
      </c>
      <c r="C1386" s="77">
        <v>45430</v>
      </c>
      <c r="D1386" s="78">
        <v>6.5972222222222224E-2</v>
      </c>
      <c r="E1386" s="21">
        <v>38</v>
      </c>
      <c r="F1386">
        <v>1</v>
      </c>
      <c r="G1386" t="str">
        <f>VLOOKUP($E1386,[1]Productos!A:P,2,FALSE)</f>
        <v>COSTEÑITA</v>
      </c>
      <c r="H1386" s="21" t="str">
        <f>VLOOKUP($E1386,[1]Productos!A:P,3,FALSE)</f>
        <v>BEBIDAS</v>
      </c>
      <c r="I1386" s="21" t="str">
        <f>VLOOKUP($E1386,[1]Productos!A:P,4,FALSE)</f>
        <v>CERVEZAS</v>
      </c>
      <c r="K1386" s="1">
        <v>3000</v>
      </c>
      <c r="L1386" s="1">
        <v>3000</v>
      </c>
      <c r="M1386" s="21">
        <v>5</v>
      </c>
      <c r="N1386" s="21" t="e">
        <f>VLOOKUP(M1386,[1]!tbl_empleados[#Data],4,0)&amp;" "&amp;VLOOKUP(M1386,[1]!tbl_empleados[#Data],5,0)</f>
        <v>#REF!</v>
      </c>
      <c r="O1386">
        <f t="shared" si="134"/>
        <v>2024</v>
      </c>
      <c r="P1386" t="str">
        <f t="shared" si="135"/>
        <v>mayo</v>
      </c>
    </row>
    <row r="1387" spans="1:16" x14ac:dyDescent="0.3">
      <c r="A1387" t="s">
        <v>529</v>
      </c>
      <c r="B1387" s="21">
        <v>4</v>
      </c>
      <c r="C1387" s="77">
        <v>45430</v>
      </c>
      <c r="D1387" s="78">
        <v>7.7083333333333337E-2</v>
      </c>
      <c r="E1387" s="21">
        <v>45</v>
      </c>
      <c r="F1387">
        <v>3</v>
      </c>
      <c r="G1387" t="str">
        <f>VLOOKUP($E1387,[1]Productos!A:P,2,FALSE)</f>
        <v>POKER</v>
      </c>
      <c r="H1387" s="21" t="str">
        <f>VLOOKUP($E1387,[1]Productos!A:P,3,FALSE)</f>
        <v>BEBIDAS</v>
      </c>
      <c r="I1387" s="21" t="str">
        <f>VLOOKUP($E1387,[1]Productos!A:P,4,FALSE)</f>
        <v>CERVEZAS</v>
      </c>
      <c r="K1387" s="1">
        <v>3000</v>
      </c>
      <c r="L1387" s="1">
        <v>9000</v>
      </c>
      <c r="M1387" s="21">
        <v>5</v>
      </c>
      <c r="N1387" s="21" t="e">
        <f>VLOOKUP(M1387,[1]!tbl_empleados[#Data],4,0)&amp;" "&amp;VLOOKUP(M1387,[1]!tbl_empleados[#Data],5,0)</f>
        <v>#REF!</v>
      </c>
      <c r="O1387">
        <f t="shared" si="134"/>
        <v>2024</v>
      </c>
      <c r="P1387" t="str">
        <f t="shared" si="135"/>
        <v>mayo</v>
      </c>
    </row>
    <row r="1388" spans="1:16" x14ac:dyDescent="0.3">
      <c r="A1388" t="s">
        <v>529</v>
      </c>
      <c r="B1388" s="21">
        <v>4</v>
      </c>
      <c r="C1388" s="77">
        <v>45430</v>
      </c>
      <c r="D1388" s="78">
        <v>7.7083333333333337E-2</v>
      </c>
      <c r="E1388" s="21">
        <v>47</v>
      </c>
      <c r="F1388">
        <v>1</v>
      </c>
      <c r="G1388" t="str">
        <f>VLOOKUP($E1388,[1]Productos!A:P,2,FALSE)</f>
        <v>MICHELADA</v>
      </c>
      <c r="H1388" s="21" t="str">
        <f>VLOOKUP($E1388,[1]Productos!A:P,3,FALSE)</f>
        <v>BEBIDAS</v>
      </c>
      <c r="I1388" s="21" t="str">
        <f>VLOOKUP($E1388,[1]Productos!A:P,4,FALSE)</f>
        <v>CERVEZAS</v>
      </c>
      <c r="K1388" s="1">
        <v>2000</v>
      </c>
      <c r="L1388" s="1">
        <v>2000</v>
      </c>
      <c r="M1388" s="21">
        <v>5</v>
      </c>
      <c r="N1388" s="21" t="e">
        <f>VLOOKUP(M1388,[1]!tbl_empleados[#Data],4,0)&amp;" "&amp;VLOOKUP(M1388,[1]!tbl_empleados[#Data],5,0)</f>
        <v>#REF!</v>
      </c>
      <c r="O1388">
        <f t="shared" si="134"/>
        <v>2024</v>
      </c>
      <c r="P1388" t="str">
        <f t="shared" si="135"/>
        <v>mayo</v>
      </c>
    </row>
    <row r="1389" spans="1:16" x14ac:dyDescent="0.3">
      <c r="A1389" t="s">
        <v>529</v>
      </c>
      <c r="B1389" s="21">
        <v>4</v>
      </c>
      <c r="C1389" s="77">
        <v>45430</v>
      </c>
      <c r="D1389" s="78">
        <v>7.7777777777777779E-2</v>
      </c>
      <c r="E1389" s="21">
        <v>46</v>
      </c>
      <c r="F1389">
        <v>7</v>
      </c>
      <c r="G1389" t="str">
        <f>VLOOKUP($E1389,[1]Productos!A:P,2,FALSE)</f>
        <v>BUDWEISER</v>
      </c>
      <c r="H1389" s="21" t="str">
        <f>VLOOKUP($E1389,[1]Productos!A:P,3,FALSE)</f>
        <v>BEBIDAS</v>
      </c>
      <c r="I1389" s="21" t="str">
        <f>VLOOKUP($E1389,[1]Productos!A:P,4,FALSE)</f>
        <v>CERVEZAS</v>
      </c>
      <c r="K1389" s="1">
        <v>3000</v>
      </c>
      <c r="L1389" s="1">
        <v>21000</v>
      </c>
      <c r="M1389" s="21">
        <v>5</v>
      </c>
      <c r="N1389" s="21" t="e">
        <f>VLOOKUP(M1389,[1]!tbl_empleados[#Data],4,0)&amp;" "&amp;VLOOKUP(M1389,[1]!tbl_empleados[#Data],5,0)</f>
        <v>#REF!</v>
      </c>
      <c r="O1389">
        <f t="shared" si="134"/>
        <v>2024</v>
      </c>
      <c r="P1389" t="str">
        <f t="shared" si="135"/>
        <v>mayo</v>
      </c>
    </row>
    <row r="1390" spans="1:16" x14ac:dyDescent="0.3">
      <c r="A1390" t="s">
        <v>529</v>
      </c>
      <c r="B1390" s="21">
        <v>4</v>
      </c>
      <c r="C1390" s="77">
        <v>45430</v>
      </c>
      <c r="D1390" s="78">
        <v>7.7777777777777779E-2</v>
      </c>
      <c r="E1390" s="21">
        <v>47</v>
      </c>
      <c r="F1390">
        <v>2</v>
      </c>
      <c r="G1390" t="str">
        <f>VLOOKUP($E1390,[1]Productos!A:P,2,FALSE)</f>
        <v>MICHELADA</v>
      </c>
      <c r="H1390" s="21" t="str">
        <f>VLOOKUP($E1390,[1]Productos!A:P,3,FALSE)</f>
        <v>BEBIDAS</v>
      </c>
      <c r="I1390" s="21" t="str">
        <f>VLOOKUP($E1390,[1]Productos!A:P,4,FALSE)</f>
        <v>CERVEZAS</v>
      </c>
      <c r="K1390" s="1">
        <v>2000</v>
      </c>
      <c r="L1390" s="1">
        <v>4000</v>
      </c>
      <c r="M1390" s="21">
        <v>5</v>
      </c>
      <c r="N1390" s="21" t="e">
        <f>VLOOKUP(M1390,[1]!tbl_empleados[#Data],4,0)&amp;" "&amp;VLOOKUP(M1390,[1]!tbl_empleados[#Data],5,0)</f>
        <v>#REF!</v>
      </c>
      <c r="O1390">
        <f t="shared" si="134"/>
        <v>2024</v>
      </c>
      <c r="P1390" t="str">
        <f t="shared" si="135"/>
        <v>mayo</v>
      </c>
    </row>
    <row r="1391" spans="1:16" x14ac:dyDescent="0.3">
      <c r="A1391" t="s">
        <v>529</v>
      </c>
      <c r="B1391" s="21">
        <v>4</v>
      </c>
      <c r="C1391" s="77">
        <v>45430</v>
      </c>
      <c r="D1391" s="78">
        <v>7.7777777777777779E-2</v>
      </c>
      <c r="E1391" s="21">
        <v>40</v>
      </c>
      <c r="F1391">
        <v>4</v>
      </c>
      <c r="G1391" t="str">
        <f>VLOOKUP($E1391,[1]Productos!A:P,2,FALSE)</f>
        <v>AGUILA NEGRA</v>
      </c>
      <c r="H1391" s="21" t="str">
        <f>VLOOKUP($E1391,[1]Productos!A:P,3,FALSE)</f>
        <v>BEBIDAS</v>
      </c>
      <c r="I1391" s="21" t="str">
        <f>VLOOKUP($E1391,[1]Productos!A:P,4,FALSE)</f>
        <v>CERVEZAS</v>
      </c>
      <c r="K1391" s="1">
        <v>3500</v>
      </c>
      <c r="L1391" s="1">
        <v>14000</v>
      </c>
      <c r="M1391" s="21">
        <v>5</v>
      </c>
      <c r="N1391" s="21" t="e">
        <f>VLOOKUP(M1391,[1]!tbl_empleados[#Data],4,0)&amp;" "&amp;VLOOKUP(M1391,[1]!tbl_empleados[#Data],5,0)</f>
        <v>#REF!</v>
      </c>
      <c r="O1391">
        <f t="shared" si="134"/>
        <v>2024</v>
      </c>
      <c r="P1391" t="str">
        <f t="shared" si="135"/>
        <v>mayo</v>
      </c>
    </row>
    <row r="1392" spans="1:16" x14ac:dyDescent="0.3">
      <c r="A1392" t="s">
        <v>529</v>
      </c>
      <c r="B1392" s="21">
        <v>4</v>
      </c>
      <c r="C1392" s="77">
        <v>45430</v>
      </c>
      <c r="D1392" s="78">
        <v>7.7777777777777779E-2</v>
      </c>
      <c r="E1392" s="21">
        <v>12</v>
      </c>
      <c r="F1392">
        <v>1</v>
      </c>
      <c r="G1392" t="str">
        <f>VLOOKUP($E1392,[1]Productos!A:P,2,FALSE)</f>
        <v>CAIPIROSKA</v>
      </c>
      <c r="H1392" s="21" t="str">
        <f>VLOOKUP($E1392,[1]Productos!A:P,3,FALSE)</f>
        <v>BEBIDAS</v>
      </c>
      <c r="I1392" s="21" t="str">
        <f>VLOOKUP($E1392,[1]Productos!A:P,4,FALSE)</f>
        <v>CÓCTELES</v>
      </c>
      <c r="K1392" s="1">
        <v>10000</v>
      </c>
      <c r="L1392" s="1">
        <v>10000</v>
      </c>
      <c r="M1392" s="21">
        <v>5</v>
      </c>
      <c r="N1392" s="21" t="e">
        <f>VLOOKUP(M1392,[1]!tbl_empleados[#Data],4,0)&amp;" "&amp;VLOOKUP(M1392,[1]!tbl_empleados[#Data],5,0)</f>
        <v>#REF!</v>
      </c>
      <c r="O1392">
        <f t="shared" si="134"/>
        <v>2024</v>
      </c>
      <c r="P1392" t="str">
        <f t="shared" si="135"/>
        <v>mayo</v>
      </c>
    </row>
    <row r="1393" spans="1:16" x14ac:dyDescent="0.3">
      <c r="A1393" t="s">
        <v>530</v>
      </c>
      <c r="B1393" s="21">
        <v>9</v>
      </c>
      <c r="C1393" s="77">
        <v>45430</v>
      </c>
      <c r="D1393" s="78">
        <v>8.7500000000000008E-2</v>
      </c>
      <c r="E1393" s="21">
        <v>44</v>
      </c>
      <c r="F1393">
        <v>18</v>
      </c>
      <c r="G1393" t="str">
        <f>VLOOKUP($E1393,[1]Productos!A:P,2,FALSE)</f>
        <v>HEINEKEN</v>
      </c>
      <c r="H1393" s="21" t="str">
        <f>VLOOKUP($E1393,[1]Productos!A:P,3,FALSE)</f>
        <v>BEBIDAS</v>
      </c>
      <c r="I1393" s="21" t="str">
        <f>VLOOKUP($E1393,[1]Productos!A:P,4,FALSE)</f>
        <v>CERVEZAS</v>
      </c>
      <c r="K1393" s="1">
        <v>4000</v>
      </c>
      <c r="L1393" s="1">
        <v>72000</v>
      </c>
      <c r="M1393" s="21">
        <v>5</v>
      </c>
      <c r="N1393" s="21" t="e">
        <f>VLOOKUP(M1393,[1]!tbl_empleados[#Data],4,0)&amp;" "&amp;VLOOKUP(M1393,[1]!tbl_empleados[#Data],5,0)</f>
        <v>#REF!</v>
      </c>
      <c r="O1393">
        <f t="shared" si="134"/>
        <v>2024</v>
      </c>
      <c r="P1393" t="str">
        <f t="shared" si="135"/>
        <v>mayo</v>
      </c>
    </row>
    <row r="1394" spans="1:16" x14ac:dyDescent="0.3">
      <c r="A1394" t="s">
        <v>530</v>
      </c>
      <c r="B1394" s="21">
        <v>9</v>
      </c>
      <c r="C1394" s="77">
        <v>45430</v>
      </c>
      <c r="D1394" s="78">
        <v>8.7500000000000008E-2</v>
      </c>
      <c r="E1394" s="21">
        <v>39</v>
      </c>
      <c r="F1394">
        <v>1</v>
      </c>
      <c r="G1394" t="str">
        <f>VLOOKUP($E1394,[1]Productos!A:P,2,FALSE)</f>
        <v>CORONITA</v>
      </c>
      <c r="H1394" s="21" t="str">
        <f>VLOOKUP($E1394,[1]Productos!A:P,3,FALSE)</f>
        <v>BEBIDAS</v>
      </c>
      <c r="I1394" s="21" t="str">
        <f>VLOOKUP($E1394,[1]Productos!A:P,4,FALSE)</f>
        <v>CERVEZAS</v>
      </c>
      <c r="K1394" s="1">
        <v>4000</v>
      </c>
      <c r="L1394" s="1">
        <v>4000</v>
      </c>
      <c r="M1394" s="21">
        <v>5</v>
      </c>
      <c r="N1394" s="21" t="e">
        <f>VLOOKUP(M1394,[1]!tbl_empleados[#Data],4,0)&amp;" "&amp;VLOOKUP(M1394,[1]!tbl_empleados[#Data],5,0)</f>
        <v>#REF!</v>
      </c>
      <c r="O1394">
        <f t="shared" si="134"/>
        <v>2024</v>
      </c>
      <c r="P1394" t="str">
        <f t="shared" si="135"/>
        <v>mayo</v>
      </c>
    </row>
    <row r="1395" spans="1:16" x14ac:dyDescent="0.3">
      <c r="A1395" t="s">
        <v>530</v>
      </c>
      <c r="B1395" s="21">
        <v>9</v>
      </c>
      <c r="C1395" s="77">
        <v>45430</v>
      </c>
      <c r="D1395" s="78">
        <v>9.3055555555555558E-2</v>
      </c>
      <c r="E1395" s="21">
        <v>44</v>
      </c>
      <c r="F1395">
        <v>2</v>
      </c>
      <c r="G1395" t="str">
        <f>VLOOKUP($E1395,[1]Productos!A:P,2,FALSE)</f>
        <v>HEINEKEN</v>
      </c>
      <c r="H1395" s="21" t="str">
        <f>VLOOKUP($E1395,[1]Productos!A:P,3,FALSE)</f>
        <v>BEBIDAS</v>
      </c>
      <c r="I1395" s="21" t="str">
        <f>VLOOKUP($E1395,[1]Productos!A:P,4,FALSE)</f>
        <v>CERVEZAS</v>
      </c>
      <c r="K1395" s="1">
        <v>4000</v>
      </c>
      <c r="L1395" s="1">
        <v>8000</v>
      </c>
      <c r="M1395" s="21">
        <v>5</v>
      </c>
      <c r="N1395" s="21" t="e">
        <f>VLOOKUP(M1395,[1]!tbl_empleados[#Data],4,0)&amp;" "&amp;VLOOKUP(M1395,[1]!tbl_empleados[#Data],5,0)</f>
        <v>#REF!</v>
      </c>
      <c r="O1395">
        <f t="shared" si="134"/>
        <v>2024</v>
      </c>
      <c r="P1395" t="str">
        <f t="shared" si="135"/>
        <v>mayo</v>
      </c>
    </row>
    <row r="1396" spans="1:16" x14ac:dyDescent="0.3">
      <c r="A1396" t="s">
        <v>530</v>
      </c>
      <c r="B1396" s="21">
        <v>9</v>
      </c>
      <c r="C1396" s="77">
        <v>45430</v>
      </c>
      <c r="D1396" s="78">
        <v>0.12430555555555556</v>
      </c>
      <c r="E1396" s="21">
        <v>44</v>
      </c>
      <c r="F1396">
        <v>1</v>
      </c>
      <c r="G1396" t="str">
        <f>VLOOKUP($E1396,[1]Productos!A:P,2,FALSE)</f>
        <v>HEINEKEN</v>
      </c>
      <c r="H1396" s="21" t="str">
        <f>VLOOKUP($E1396,[1]Productos!A:P,3,FALSE)</f>
        <v>BEBIDAS</v>
      </c>
      <c r="I1396" s="21" t="str">
        <f>VLOOKUP($E1396,[1]Productos!A:P,4,FALSE)</f>
        <v>CERVEZAS</v>
      </c>
      <c r="K1396" s="1">
        <v>4000</v>
      </c>
      <c r="L1396" s="1">
        <v>4000</v>
      </c>
      <c r="M1396" s="21">
        <v>5</v>
      </c>
      <c r="N1396" s="21" t="e">
        <f>VLOOKUP(M1396,[1]!tbl_empleados[#Data],4,0)&amp;" "&amp;VLOOKUP(M1396,[1]!tbl_empleados[#Data],5,0)</f>
        <v>#REF!</v>
      </c>
      <c r="O1396">
        <f t="shared" si="134"/>
        <v>2024</v>
      </c>
      <c r="P1396" t="str">
        <f t="shared" si="135"/>
        <v>mayo</v>
      </c>
    </row>
    <row r="1397" spans="1:16" x14ac:dyDescent="0.3">
      <c r="A1397" t="s">
        <v>531</v>
      </c>
      <c r="B1397" s="21">
        <v>3</v>
      </c>
      <c r="C1397" s="77">
        <v>45430</v>
      </c>
      <c r="D1397" s="78">
        <v>0.11875000000000001</v>
      </c>
      <c r="E1397" s="21">
        <v>38</v>
      </c>
      <c r="F1397">
        <v>10</v>
      </c>
      <c r="G1397" t="str">
        <f>VLOOKUP($E1397,[1]Productos!A:P,2,FALSE)</f>
        <v>COSTEÑITA</v>
      </c>
      <c r="H1397" s="21" t="str">
        <f>VLOOKUP($E1397,[1]Productos!A:P,3,FALSE)</f>
        <v>BEBIDAS</v>
      </c>
      <c r="I1397" s="21" t="str">
        <f>VLOOKUP($E1397,[1]Productos!A:P,4,FALSE)</f>
        <v>CERVEZAS</v>
      </c>
      <c r="K1397" s="1">
        <v>3000</v>
      </c>
      <c r="L1397" s="1">
        <v>30000</v>
      </c>
      <c r="M1397" s="21">
        <v>5</v>
      </c>
      <c r="N1397" s="21" t="e">
        <f>VLOOKUP(M1397,[1]!tbl_empleados[#Data],4,0)&amp;" "&amp;VLOOKUP(M1397,[1]!tbl_empleados[#Data],5,0)</f>
        <v>#REF!</v>
      </c>
      <c r="O1397">
        <f t="shared" si="134"/>
        <v>2024</v>
      </c>
      <c r="P1397" t="str">
        <f t="shared" si="135"/>
        <v>mayo</v>
      </c>
    </row>
    <row r="1398" spans="1:16" x14ac:dyDescent="0.3">
      <c r="A1398" t="s">
        <v>531</v>
      </c>
      <c r="B1398" s="21">
        <v>3</v>
      </c>
      <c r="C1398" s="77">
        <v>45430</v>
      </c>
      <c r="D1398" s="78">
        <v>0.11944444444444445</v>
      </c>
      <c r="E1398" s="21">
        <v>38</v>
      </c>
      <c r="F1398">
        <v>8</v>
      </c>
      <c r="G1398" t="str">
        <f>VLOOKUP($E1398,[1]Productos!A:P,2,FALSE)</f>
        <v>COSTEÑITA</v>
      </c>
      <c r="H1398" s="21" t="str">
        <f>VLOOKUP($E1398,[1]Productos!A:P,3,FALSE)</f>
        <v>BEBIDAS</v>
      </c>
      <c r="I1398" s="21" t="str">
        <f>VLOOKUP($E1398,[1]Productos!A:P,4,FALSE)</f>
        <v>CERVEZAS</v>
      </c>
      <c r="K1398" s="1">
        <v>3000</v>
      </c>
      <c r="L1398" s="1">
        <v>24000</v>
      </c>
      <c r="M1398" s="21">
        <v>5</v>
      </c>
      <c r="N1398" s="21" t="e">
        <f>VLOOKUP(M1398,[1]!tbl_empleados[#Data],4,0)&amp;" "&amp;VLOOKUP(M1398,[1]!tbl_empleados[#Data],5,0)</f>
        <v>#REF!</v>
      </c>
      <c r="O1398">
        <f t="shared" si="134"/>
        <v>2024</v>
      </c>
      <c r="P1398" t="str">
        <f t="shared" si="135"/>
        <v>mayo</v>
      </c>
    </row>
    <row r="1399" spans="1:16" x14ac:dyDescent="0.3">
      <c r="A1399" t="s">
        <v>531</v>
      </c>
      <c r="B1399" s="21">
        <v>3</v>
      </c>
      <c r="C1399" s="77">
        <v>45430</v>
      </c>
      <c r="D1399" s="78">
        <v>0.11944444444444445</v>
      </c>
      <c r="E1399" s="21">
        <v>47</v>
      </c>
      <c r="F1399">
        <v>1</v>
      </c>
      <c r="G1399" t="str">
        <f>VLOOKUP($E1399,[1]Productos!A:P,2,FALSE)</f>
        <v>MICHELADA</v>
      </c>
      <c r="H1399" s="21" t="str">
        <f>VLOOKUP($E1399,[1]Productos!A:P,3,FALSE)</f>
        <v>BEBIDAS</v>
      </c>
      <c r="I1399" s="21" t="str">
        <f>VLOOKUP($E1399,[1]Productos!A:P,4,FALSE)</f>
        <v>CERVEZAS</v>
      </c>
      <c r="K1399" s="1">
        <v>2000</v>
      </c>
      <c r="L1399" s="1">
        <v>2000</v>
      </c>
      <c r="M1399" s="21">
        <v>5</v>
      </c>
      <c r="N1399" s="21" t="e">
        <f>VLOOKUP(M1399,[1]!tbl_empleados[#Data],4,0)&amp;" "&amp;VLOOKUP(M1399,[1]!tbl_empleados[#Data],5,0)</f>
        <v>#REF!</v>
      </c>
      <c r="O1399">
        <f t="shared" si="134"/>
        <v>2024</v>
      </c>
      <c r="P1399" t="str">
        <f t="shared" si="135"/>
        <v>mayo</v>
      </c>
    </row>
    <row r="1400" spans="1:16" x14ac:dyDescent="0.3">
      <c r="A1400" t="s">
        <v>531</v>
      </c>
      <c r="B1400" s="21">
        <v>3</v>
      </c>
      <c r="C1400" s="77">
        <v>45430</v>
      </c>
      <c r="D1400" s="78">
        <v>0.12013888888888889</v>
      </c>
      <c r="E1400" s="21">
        <v>38</v>
      </c>
      <c r="F1400">
        <v>5</v>
      </c>
      <c r="G1400" t="str">
        <f>VLOOKUP($E1400,[1]Productos!A:P,2,FALSE)</f>
        <v>COSTEÑITA</v>
      </c>
      <c r="H1400" s="21" t="str">
        <f>VLOOKUP($E1400,[1]Productos!A:P,3,FALSE)</f>
        <v>BEBIDAS</v>
      </c>
      <c r="I1400" s="21" t="str">
        <f>VLOOKUP($E1400,[1]Productos!A:P,4,FALSE)</f>
        <v>CERVEZAS</v>
      </c>
      <c r="K1400" s="1">
        <v>3000</v>
      </c>
      <c r="L1400" s="1">
        <v>15000</v>
      </c>
      <c r="M1400" s="21">
        <v>5</v>
      </c>
      <c r="N1400" s="21" t="e">
        <f>VLOOKUP(M1400,[1]!tbl_empleados[#Data],4,0)&amp;" "&amp;VLOOKUP(M1400,[1]!tbl_empleados[#Data],5,0)</f>
        <v>#REF!</v>
      </c>
      <c r="O1400">
        <f t="shared" si="134"/>
        <v>2024</v>
      </c>
      <c r="P1400" t="str">
        <f t="shared" si="135"/>
        <v>mayo</v>
      </c>
    </row>
    <row r="1401" spans="1:16" x14ac:dyDescent="0.3">
      <c r="A1401" t="s">
        <v>531</v>
      </c>
      <c r="B1401" s="21">
        <v>3</v>
      </c>
      <c r="C1401" s="77">
        <v>45430</v>
      </c>
      <c r="D1401" s="78">
        <v>0.12083333333333333</v>
      </c>
      <c r="E1401" s="21">
        <v>38</v>
      </c>
      <c r="F1401">
        <v>1</v>
      </c>
      <c r="G1401" t="str">
        <f>VLOOKUP($E1401,[1]Productos!A:P,2,FALSE)</f>
        <v>COSTEÑITA</v>
      </c>
      <c r="H1401" s="21" t="str">
        <f>VLOOKUP($E1401,[1]Productos!A:P,3,FALSE)</f>
        <v>BEBIDAS</v>
      </c>
      <c r="I1401" s="21" t="str">
        <f>VLOOKUP($E1401,[1]Productos!A:P,4,FALSE)</f>
        <v>CERVEZAS</v>
      </c>
      <c r="K1401" s="1">
        <v>3000</v>
      </c>
      <c r="L1401" s="1">
        <v>3000</v>
      </c>
      <c r="M1401" s="21">
        <v>5</v>
      </c>
      <c r="N1401" s="21" t="e">
        <f>VLOOKUP(M1401,[1]!tbl_empleados[#Data],4,0)&amp;" "&amp;VLOOKUP(M1401,[1]!tbl_empleados[#Data],5,0)</f>
        <v>#REF!</v>
      </c>
      <c r="O1401">
        <f t="shared" si="134"/>
        <v>2024</v>
      </c>
      <c r="P1401" t="str">
        <f t="shared" si="135"/>
        <v>mayo</v>
      </c>
    </row>
    <row r="1402" spans="1:16" x14ac:dyDescent="0.3">
      <c r="A1402" t="s">
        <v>531</v>
      </c>
      <c r="B1402" s="21">
        <v>3</v>
      </c>
      <c r="C1402" s="77">
        <v>45430</v>
      </c>
      <c r="D1402" s="78">
        <v>0.12361111111111112</v>
      </c>
      <c r="E1402" s="21">
        <v>87</v>
      </c>
      <c r="F1402">
        <v>10</v>
      </c>
      <c r="G1402" t="str">
        <f>VLOOKUP($E1402,[1]Productos!A:P,2,FALSE)</f>
        <v>SHOT WHISKY BUCHANANS MASTER</v>
      </c>
      <c r="H1402" s="21" t="str">
        <f>VLOOKUP($E1402,[1]Productos!A:P,3,FALSE)</f>
        <v>LICORES</v>
      </c>
      <c r="I1402" s="21" t="str">
        <f>VLOOKUP($E1402,[1]Productos!A:P,4,FALSE)</f>
        <v>WHISKY</v>
      </c>
      <c r="K1402" s="1">
        <v>30000</v>
      </c>
      <c r="L1402" s="1">
        <v>300000</v>
      </c>
      <c r="M1402" s="21">
        <v>5</v>
      </c>
      <c r="N1402" s="21" t="e">
        <f>VLOOKUP(M1402,[1]!tbl_empleados[#Data],4,0)&amp;" "&amp;VLOOKUP(M1402,[1]!tbl_empleados[#Data],5,0)</f>
        <v>#REF!</v>
      </c>
      <c r="O1402">
        <f t="shared" si="134"/>
        <v>2024</v>
      </c>
      <c r="P1402" t="str">
        <f t="shared" si="135"/>
        <v>mayo</v>
      </c>
    </row>
    <row r="1403" spans="1:16" x14ac:dyDescent="0.3">
      <c r="A1403" t="s">
        <v>532</v>
      </c>
      <c r="B1403" s="21">
        <v>1</v>
      </c>
      <c r="C1403" s="77">
        <v>45430</v>
      </c>
      <c r="D1403" s="78">
        <v>0.1361111111111111</v>
      </c>
      <c r="E1403" s="21">
        <v>42</v>
      </c>
      <c r="F1403">
        <v>4</v>
      </c>
      <c r="G1403" t="str">
        <f>VLOOKUP($E1403,[1]Productos!A:P,2,FALSE)</f>
        <v>CLUB COLOMBIA</v>
      </c>
      <c r="H1403" s="21" t="str">
        <f>VLOOKUP($E1403,[1]Productos!A:P,3,FALSE)</f>
        <v>BEBIDAS</v>
      </c>
      <c r="I1403" s="21" t="str">
        <f>VLOOKUP($E1403,[1]Productos!A:P,4,FALSE)</f>
        <v>CERVEZAS</v>
      </c>
      <c r="K1403" s="1">
        <v>5000</v>
      </c>
      <c r="L1403" s="1">
        <v>20000</v>
      </c>
      <c r="M1403" s="21">
        <v>5</v>
      </c>
      <c r="N1403" s="21" t="e">
        <f>VLOOKUP(M1403,[1]!tbl_empleados[#Data],4,0)&amp;" "&amp;VLOOKUP(M1403,[1]!tbl_empleados[#Data],5,0)</f>
        <v>#REF!</v>
      </c>
      <c r="O1403">
        <f t="shared" si="134"/>
        <v>2024</v>
      </c>
      <c r="P1403" t="str">
        <f t="shared" si="135"/>
        <v>mayo</v>
      </c>
    </row>
    <row r="1404" spans="1:16" x14ac:dyDescent="0.3">
      <c r="A1404" t="s">
        <v>532</v>
      </c>
      <c r="B1404" s="21">
        <v>1</v>
      </c>
      <c r="C1404" s="77">
        <v>45430</v>
      </c>
      <c r="D1404" s="78">
        <v>0.1361111111111111</v>
      </c>
      <c r="E1404" s="21">
        <v>47</v>
      </c>
      <c r="F1404">
        <v>4</v>
      </c>
      <c r="G1404" t="str">
        <f>VLOOKUP($E1404,[1]Productos!A:P,2,FALSE)</f>
        <v>MICHELADA</v>
      </c>
      <c r="H1404" s="21" t="str">
        <f>VLOOKUP($E1404,[1]Productos!A:P,3,FALSE)</f>
        <v>BEBIDAS</v>
      </c>
      <c r="I1404" s="21" t="str">
        <f>VLOOKUP($E1404,[1]Productos!A:P,4,FALSE)</f>
        <v>CERVEZAS</v>
      </c>
      <c r="K1404" s="1">
        <v>2000</v>
      </c>
      <c r="L1404" s="1">
        <v>8000</v>
      </c>
      <c r="M1404" s="21">
        <v>5</v>
      </c>
      <c r="N1404" s="21" t="e">
        <f>VLOOKUP(M1404,[1]!tbl_empleados[#Data],4,0)&amp;" "&amp;VLOOKUP(M1404,[1]!tbl_empleados[#Data],5,0)</f>
        <v>#REF!</v>
      </c>
      <c r="O1404">
        <f t="shared" si="134"/>
        <v>2024</v>
      </c>
      <c r="P1404" t="str">
        <f t="shared" si="135"/>
        <v>mayo</v>
      </c>
    </row>
    <row r="1405" spans="1:16" x14ac:dyDescent="0.3">
      <c r="A1405" t="s">
        <v>532</v>
      </c>
      <c r="B1405" s="21">
        <v>1</v>
      </c>
      <c r="C1405" s="77">
        <v>45430</v>
      </c>
      <c r="D1405" s="78">
        <v>0.1361111111111111</v>
      </c>
      <c r="E1405" s="21">
        <v>38</v>
      </c>
      <c r="F1405">
        <v>4</v>
      </c>
      <c r="G1405" t="str">
        <f>VLOOKUP($E1405,[1]Productos!A:P,2,FALSE)</f>
        <v>COSTEÑITA</v>
      </c>
      <c r="H1405" s="21" t="str">
        <f>VLOOKUP($E1405,[1]Productos!A:P,3,FALSE)</f>
        <v>BEBIDAS</v>
      </c>
      <c r="I1405" s="21" t="str">
        <f>VLOOKUP($E1405,[1]Productos!A:P,4,FALSE)</f>
        <v>CERVEZAS</v>
      </c>
      <c r="K1405" s="1">
        <v>3000</v>
      </c>
      <c r="L1405" s="1">
        <v>12000</v>
      </c>
      <c r="M1405" s="21">
        <v>5</v>
      </c>
      <c r="N1405" s="21" t="e">
        <f>VLOOKUP(M1405,[1]!tbl_empleados[#Data],4,0)&amp;" "&amp;VLOOKUP(M1405,[1]!tbl_empleados[#Data],5,0)</f>
        <v>#REF!</v>
      </c>
      <c r="O1405">
        <f t="shared" si="134"/>
        <v>2024</v>
      </c>
      <c r="P1405" t="str">
        <f t="shared" si="135"/>
        <v>mayo</v>
      </c>
    </row>
    <row r="1406" spans="1:16" x14ac:dyDescent="0.3">
      <c r="A1406" t="s">
        <v>532</v>
      </c>
      <c r="B1406" s="21">
        <v>1</v>
      </c>
      <c r="C1406" s="77">
        <v>45430</v>
      </c>
      <c r="D1406" s="78">
        <v>0.1361111111111111</v>
      </c>
      <c r="E1406" s="21">
        <v>40</v>
      </c>
      <c r="F1406">
        <v>1</v>
      </c>
      <c r="G1406" t="str">
        <f>VLOOKUP($E1406,[1]Productos!A:P,2,FALSE)</f>
        <v>AGUILA NEGRA</v>
      </c>
      <c r="H1406" s="21" t="str">
        <f>VLOOKUP($E1406,[1]Productos!A:P,3,FALSE)</f>
        <v>BEBIDAS</v>
      </c>
      <c r="I1406" s="21" t="str">
        <f>VLOOKUP($E1406,[1]Productos!A:P,4,FALSE)</f>
        <v>CERVEZAS</v>
      </c>
      <c r="K1406" s="1">
        <v>3500</v>
      </c>
      <c r="L1406" s="1">
        <v>3500</v>
      </c>
      <c r="M1406" s="21">
        <v>5</v>
      </c>
      <c r="N1406" s="21" t="e">
        <f>VLOOKUP(M1406,[1]!tbl_empleados[#Data],4,0)&amp;" "&amp;VLOOKUP(M1406,[1]!tbl_empleados[#Data],5,0)</f>
        <v>#REF!</v>
      </c>
      <c r="O1406">
        <f t="shared" si="134"/>
        <v>2024</v>
      </c>
      <c r="P1406" t="str">
        <f t="shared" si="135"/>
        <v>mayo</v>
      </c>
    </row>
    <row r="1407" spans="1:16" x14ac:dyDescent="0.3">
      <c r="A1407" t="s">
        <v>533</v>
      </c>
      <c r="B1407" s="21">
        <v>17</v>
      </c>
      <c r="C1407" s="77">
        <v>45430</v>
      </c>
      <c r="D1407" s="78">
        <v>0.13680555555555554</v>
      </c>
      <c r="E1407" s="21">
        <v>38</v>
      </c>
      <c r="F1407">
        <v>3</v>
      </c>
      <c r="G1407" t="str">
        <f>VLOOKUP($E1407,[1]Productos!A:P,2,FALSE)</f>
        <v>COSTEÑITA</v>
      </c>
      <c r="H1407" s="21" t="str">
        <f>VLOOKUP($E1407,[1]Productos!A:P,3,FALSE)</f>
        <v>BEBIDAS</v>
      </c>
      <c r="I1407" s="21" t="str">
        <f>VLOOKUP($E1407,[1]Productos!A:P,4,FALSE)</f>
        <v>CERVEZAS</v>
      </c>
      <c r="K1407" s="1">
        <v>3000</v>
      </c>
      <c r="L1407" s="1">
        <v>9000</v>
      </c>
      <c r="M1407" s="21">
        <v>5</v>
      </c>
      <c r="N1407" s="21" t="e">
        <f>VLOOKUP(M1407,[1]!tbl_empleados[#Data],4,0)&amp;" "&amp;VLOOKUP(M1407,[1]!tbl_empleados[#Data],5,0)</f>
        <v>#REF!</v>
      </c>
      <c r="O1407">
        <f>YEAR(C1407)</f>
        <v>2024</v>
      </c>
      <c r="P1407" t="str">
        <f>TEXT((C1407),"mmmm")</f>
        <v>mayo</v>
      </c>
    </row>
    <row r="1408" spans="1:16" x14ac:dyDescent="0.3">
      <c r="A1408" t="s">
        <v>534</v>
      </c>
      <c r="B1408" s="21">
        <v>4</v>
      </c>
      <c r="C1408" s="77">
        <v>45430</v>
      </c>
      <c r="D1408" s="78">
        <v>9.3055555555555558E-2</v>
      </c>
      <c r="E1408" s="21">
        <v>50</v>
      </c>
      <c r="F1408">
        <v>2</v>
      </c>
      <c r="G1408" t="str">
        <f>VLOOKUP($E1408,[1]Productos!A:P,2,FALSE)</f>
        <v>AGUARDIENTE SIN AZUCAR (LIMOSINA TAPA VERDE)</v>
      </c>
      <c r="H1408" s="21" t="str">
        <f>VLOOKUP($E1408,[1]Productos!A:P,3,FALSE)</f>
        <v>LICORES</v>
      </c>
      <c r="I1408" s="21" t="str">
        <f>VLOOKUP($E1408,[1]Productos!A:P,4,FALSE)</f>
        <v>AGUARDIENTE</v>
      </c>
      <c r="K1408" s="1">
        <v>90000</v>
      </c>
      <c r="L1408" s="1">
        <v>180000</v>
      </c>
      <c r="M1408" s="21">
        <v>5</v>
      </c>
      <c r="N1408" s="21" t="e">
        <f>VLOOKUP(M1408,[1]!tbl_empleados[#Data],4,0)&amp;" "&amp;VLOOKUP(M1408,[1]!tbl_empleados[#Data],5,0)</f>
        <v>#REF!</v>
      </c>
      <c r="O1408">
        <f t="shared" ref="O1408:O1435" si="136">YEAR(C1408)</f>
        <v>2024</v>
      </c>
      <c r="P1408" t="str">
        <f t="shared" ref="P1408:P1435" si="137">TEXT((C1408),"mmmm")</f>
        <v>mayo</v>
      </c>
    </row>
    <row r="1409" spans="1:16" x14ac:dyDescent="0.3">
      <c r="A1409" t="s">
        <v>534</v>
      </c>
      <c r="B1409" s="21">
        <v>4</v>
      </c>
      <c r="C1409" s="77">
        <v>45430</v>
      </c>
      <c r="D1409" s="78">
        <v>9.3055555555555558E-2</v>
      </c>
      <c r="E1409" s="21">
        <v>20</v>
      </c>
      <c r="F1409">
        <v>4</v>
      </c>
      <c r="G1409" t="str">
        <f>VLOOKUP($E1409,[1]Productos!A:P,2,FALSE)</f>
        <v>SODA TRADICIONAL</v>
      </c>
      <c r="H1409" s="21" t="str">
        <f>VLOOKUP($E1409,[1]Productos!A:P,3,FALSE)</f>
        <v>BEBIDAS</v>
      </c>
      <c r="I1409" s="21" t="str">
        <f>VLOOKUP($E1409,[1]Productos!A:P,4,FALSE)</f>
        <v>SODAS SABORIZADAS</v>
      </c>
      <c r="K1409" s="1">
        <v>10000</v>
      </c>
      <c r="L1409" s="1">
        <v>40000</v>
      </c>
      <c r="M1409" s="21">
        <v>5</v>
      </c>
      <c r="N1409" s="21" t="e">
        <f>VLOOKUP(M1409,[1]!tbl_empleados[#Data],4,0)&amp;" "&amp;VLOOKUP(M1409,[1]!tbl_empleados[#Data],5,0)</f>
        <v>#REF!</v>
      </c>
      <c r="O1409">
        <f t="shared" si="136"/>
        <v>2024</v>
      </c>
      <c r="P1409" t="str">
        <f t="shared" si="137"/>
        <v>mayo</v>
      </c>
    </row>
    <row r="1410" spans="1:16" x14ac:dyDescent="0.3">
      <c r="A1410" t="s">
        <v>534</v>
      </c>
      <c r="B1410" s="21">
        <v>4</v>
      </c>
      <c r="C1410" s="77">
        <v>45430</v>
      </c>
      <c r="D1410" s="78">
        <v>9.375E-2</v>
      </c>
      <c r="E1410" s="21">
        <v>39</v>
      </c>
      <c r="F1410">
        <v>17</v>
      </c>
      <c r="G1410" t="str">
        <f>VLOOKUP($E1410,[1]Productos!A:P,2,FALSE)</f>
        <v>CORONITA</v>
      </c>
      <c r="H1410" s="21" t="str">
        <f>VLOOKUP($E1410,[1]Productos!A:P,3,FALSE)</f>
        <v>BEBIDAS</v>
      </c>
      <c r="I1410" s="21" t="str">
        <f>VLOOKUP($E1410,[1]Productos!A:P,4,FALSE)</f>
        <v>CERVEZAS</v>
      </c>
      <c r="K1410" s="1">
        <v>4000</v>
      </c>
      <c r="L1410" s="1">
        <v>68000</v>
      </c>
      <c r="M1410" s="21">
        <v>5</v>
      </c>
      <c r="N1410" s="21" t="e">
        <f>VLOOKUP(M1410,[1]!tbl_empleados[#Data],4,0)&amp;" "&amp;VLOOKUP(M1410,[1]!tbl_empleados[#Data],5,0)</f>
        <v>#REF!</v>
      </c>
      <c r="O1410">
        <f t="shared" si="136"/>
        <v>2024</v>
      </c>
      <c r="P1410" t="str">
        <f t="shared" si="137"/>
        <v>mayo</v>
      </c>
    </row>
    <row r="1411" spans="1:16" x14ac:dyDescent="0.3">
      <c r="A1411" t="s">
        <v>535</v>
      </c>
      <c r="B1411" s="21">
        <v>3</v>
      </c>
      <c r="C1411" s="77">
        <v>45430</v>
      </c>
      <c r="D1411" s="78">
        <v>0.14652777777777778</v>
      </c>
      <c r="E1411" s="21">
        <v>38</v>
      </c>
      <c r="F1411">
        <v>10</v>
      </c>
      <c r="G1411" t="str">
        <f>VLOOKUP($E1411,[1]Productos!A:P,2,FALSE)</f>
        <v>COSTEÑITA</v>
      </c>
      <c r="H1411" s="21" t="str">
        <f>VLOOKUP($E1411,[1]Productos!A:P,3,FALSE)</f>
        <v>BEBIDAS</v>
      </c>
      <c r="I1411" s="21" t="str">
        <f>VLOOKUP($E1411,[1]Productos!A:P,4,FALSE)</f>
        <v>CERVEZAS</v>
      </c>
      <c r="K1411" s="1">
        <v>3000</v>
      </c>
      <c r="L1411" s="1">
        <v>30000</v>
      </c>
      <c r="M1411" s="21">
        <v>5</v>
      </c>
      <c r="N1411" s="21" t="e">
        <f>VLOOKUP(M1411,[1]!tbl_empleados[#Data],4,0)&amp;" "&amp;VLOOKUP(M1411,[1]!tbl_empleados[#Data],5,0)</f>
        <v>#REF!</v>
      </c>
      <c r="O1411">
        <f t="shared" si="136"/>
        <v>2024</v>
      </c>
      <c r="P1411" t="str">
        <f t="shared" si="137"/>
        <v>mayo</v>
      </c>
    </row>
    <row r="1412" spans="1:16" x14ac:dyDescent="0.3">
      <c r="A1412" t="s">
        <v>535</v>
      </c>
      <c r="B1412" s="21">
        <v>3</v>
      </c>
      <c r="C1412" s="77">
        <v>45430</v>
      </c>
      <c r="D1412" s="78">
        <v>0.14722222222222223</v>
      </c>
      <c r="E1412" s="21">
        <v>37</v>
      </c>
      <c r="F1412">
        <v>1</v>
      </c>
      <c r="G1412" t="str">
        <f>VLOOKUP($E1412,[1]Productos!A:P,2,FALSE)</f>
        <v>SUERO ELECTROLIT JAMAICA</v>
      </c>
      <c r="H1412" s="21" t="str">
        <f>VLOOKUP($E1412,[1]Productos!A:P,3,FALSE)</f>
        <v>BEBIDAS</v>
      </c>
      <c r="I1412" s="21" t="str">
        <f>VLOOKUP($E1412,[1]Productos!A:P,4,FALSE)</f>
        <v>OTROS</v>
      </c>
      <c r="K1412" s="1">
        <v>10000</v>
      </c>
      <c r="L1412" s="1">
        <v>10000</v>
      </c>
      <c r="M1412" s="21">
        <v>5</v>
      </c>
      <c r="N1412" s="21" t="e">
        <f>VLOOKUP(M1412,[1]!tbl_empleados[#Data],4,0)&amp;" "&amp;VLOOKUP(M1412,[1]!tbl_empleados[#Data],5,0)</f>
        <v>#REF!</v>
      </c>
      <c r="O1412">
        <f t="shared" si="136"/>
        <v>2024</v>
      </c>
      <c r="P1412" t="str">
        <f t="shared" si="137"/>
        <v>mayo</v>
      </c>
    </row>
    <row r="1413" spans="1:16" x14ac:dyDescent="0.3">
      <c r="A1413" t="s">
        <v>536</v>
      </c>
      <c r="B1413" s="21">
        <v>5</v>
      </c>
      <c r="C1413" s="77">
        <v>45430</v>
      </c>
      <c r="D1413" s="78">
        <v>0.14930555555555555</v>
      </c>
      <c r="E1413" s="21">
        <v>38</v>
      </c>
      <c r="F1413">
        <v>10</v>
      </c>
      <c r="G1413" t="str">
        <f>VLOOKUP($E1413,[1]Productos!A:P,2,FALSE)</f>
        <v>COSTEÑITA</v>
      </c>
      <c r="H1413" s="21" t="str">
        <f>VLOOKUP($E1413,[1]Productos!A:P,3,FALSE)</f>
        <v>BEBIDAS</v>
      </c>
      <c r="I1413" s="21" t="str">
        <f>VLOOKUP($E1413,[1]Productos!A:P,4,FALSE)</f>
        <v>CERVEZAS</v>
      </c>
      <c r="K1413" s="1">
        <v>3000</v>
      </c>
      <c r="L1413" s="1">
        <v>30000</v>
      </c>
      <c r="M1413" s="21">
        <v>5</v>
      </c>
      <c r="N1413" s="21" t="e">
        <f>VLOOKUP(M1413,[1]!tbl_empleados[#Data],4,0)&amp;" "&amp;VLOOKUP(M1413,[1]!tbl_empleados[#Data],5,0)</f>
        <v>#REF!</v>
      </c>
      <c r="O1413">
        <f t="shared" si="136"/>
        <v>2024</v>
      </c>
      <c r="P1413" t="str">
        <f t="shared" si="137"/>
        <v>mayo</v>
      </c>
    </row>
    <row r="1414" spans="1:16" x14ac:dyDescent="0.3">
      <c r="A1414" t="s">
        <v>536</v>
      </c>
      <c r="B1414" s="21">
        <v>5</v>
      </c>
      <c r="C1414" s="77">
        <v>45430</v>
      </c>
      <c r="D1414" s="78">
        <v>0.14930555555555555</v>
      </c>
      <c r="E1414" s="21">
        <v>34</v>
      </c>
      <c r="F1414">
        <v>1</v>
      </c>
      <c r="G1414" t="str">
        <f>VLOOKUP($E1414,[1]Productos!A:P,2,FALSE)</f>
        <v>SUERO ELECTROLIT NARANJA-MANDARINA</v>
      </c>
      <c r="H1414" s="21" t="str">
        <f>VLOOKUP($E1414,[1]Productos!A:P,3,FALSE)</f>
        <v>BEBIDAS</v>
      </c>
      <c r="I1414" s="21" t="str">
        <f>VLOOKUP($E1414,[1]Productos!A:P,4,FALSE)</f>
        <v>OTROS</v>
      </c>
      <c r="K1414" s="1">
        <v>10000</v>
      </c>
      <c r="L1414" s="1">
        <v>10000</v>
      </c>
      <c r="M1414" s="21">
        <v>5</v>
      </c>
      <c r="N1414" s="21" t="e">
        <f>VLOOKUP(M1414,[1]!tbl_empleados[#Data],4,0)&amp;" "&amp;VLOOKUP(M1414,[1]!tbl_empleados[#Data],5,0)</f>
        <v>#REF!</v>
      </c>
      <c r="O1414">
        <f t="shared" si="136"/>
        <v>2024</v>
      </c>
      <c r="P1414" t="str">
        <f t="shared" si="137"/>
        <v>mayo</v>
      </c>
    </row>
    <row r="1415" spans="1:16" x14ac:dyDescent="0.3">
      <c r="A1415" t="s">
        <v>536</v>
      </c>
      <c r="B1415" s="21">
        <v>5</v>
      </c>
      <c r="C1415" s="77">
        <v>45430</v>
      </c>
      <c r="D1415" s="78">
        <v>0.14930555555555555</v>
      </c>
      <c r="E1415" s="21">
        <v>38</v>
      </c>
      <c r="F1415">
        <v>1</v>
      </c>
      <c r="G1415" t="str">
        <f>VLOOKUP($E1415,[1]Productos!A:P,2,FALSE)</f>
        <v>COSTEÑITA</v>
      </c>
      <c r="H1415" s="21" t="str">
        <f>VLOOKUP($E1415,[1]Productos!A:P,3,FALSE)</f>
        <v>BEBIDAS</v>
      </c>
      <c r="I1415" s="21" t="str">
        <f>VLOOKUP($E1415,[1]Productos!A:P,4,FALSE)</f>
        <v>CERVEZAS</v>
      </c>
      <c r="K1415" s="1">
        <v>3000</v>
      </c>
      <c r="L1415" s="1">
        <v>3000</v>
      </c>
      <c r="M1415" s="21">
        <v>5</v>
      </c>
      <c r="N1415" s="21" t="e">
        <f>VLOOKUP(M1415,[1]!tbl_empleados[#Data],4,0)&amp;" "&amp;VLOOKUP(M1415,[1]!tbl_empleados[#Data],5,0)</f>
        <v>#REF!</v>
      </c>
      <c r="O1415">
        <f t="shared" si="136"/>
        <v>2024</v>
      </c>
      <c r="P1415" t="str">
        <f t="shared" si="137"/>
        <v>mayo</v>
      </c>
    </row>
    <row r="1416" spans="1:16" x14ac:dyDescent="0.3">
      <c r="A1416" t="s">
        <v>536</v>
      </c>
      <c r="B1416" s="21">
        <v>5</v>
      </c>
      <c r="C1416" s="77">
        <v>45430</v>
      </c>
      <c r="D1416" s="78">
        <v>0.15</v>
      </c>
      <c r="E1416" s="21">
        <v>38</v>
      </c>
      <c r="F1416">
        <v>21</v>
      </c>
      <c r="G1416" t="str">
        <f>VLOOKUP($E1416,[1]Productos!A:P,2,FALSE)</f>
        <v>COSTEÑITA</v>
      </c>
      <c r="H1416" s="21" t="str">
        <f>VLOOKUP($E1416,[1]Productos!A:P,3,FALSE)</f>
        <v>BEBIDAS</v>
      </c>
      <c r="I1416" s="21" t="str">
        <f>VLOOKUP($E1416,[1]Productos!A:P,4,FALSE)</f>
        <v>CERVEZAS</v>
      </c>
      <c r="K1416" s="1">
        <v>3000</v>
      </c>
      <c r="L1416" s="1">
        <v>63000</v>
      </c>
      <c r="M1416" s="21">
        <v>5</v>
      </c>
      <c r="N1416" s="21" t="e">
        <f>VLOOKUP(M1416,[1]!tbl_empleados[#Data],4,0)&amp;" "&amp;VLOOKUP(M1416,[1]!tbl_empleados[#Data],5,0)</f>
        <v>#REF!</v>
      </c>
      <c r="O1416">
        <f t="shared" si="136"/>
        <v>2024</v>
      </c>
      <c r="P1416" t="str">
        <f t="shared" si="137"/>
        <v>mayo</v>
      </c>
    </row>
    <row r="1417" spans="1:16" x14ac:dyDescent="0.3">
      <c r="A1417" t="s">
        <v>536</v>
      </c>
      <c r="B1417" s="21">
        <v>5</v>
      </c>
      <c r="C1417" s="77">
        <v>45430</v>
      </c>
      <c r="D1417" s="78">
        <v>0.15</v>
      </c>
      <c r="E1417" s="21">
        <v>29</v>
      </c>
      <c r="F1417">
        <v>1</v>
      </c>
      <c r="G1417" t="str">
        <f>VLOOKUP($E1417,[1]Productos!A:P,2,FALSE)</f>
        <v>AGUA</v>
      </c>
      <c r="H1417" s="21" t="str">
        <f>VLOOKUP($E1417,[1]Productos!A:P,3,FALSE)</f>
        <v>BEBIDAS</v>
      </c>
      <c r="I1417" s="21" t="str">
        <f>VLOOKUP($E1417,[1]Productos!A:P,4,FALSE)</f>
        <v>OTROS</v>
      </c>
      <c r="K1417" s="1">
        <v>2000</v>
      </c>
      <c r="L1417" s="1">
        <v>2000</v>
      </c>
      <c r="M1417" s="21">
        <v>5</v>
      </c>
      <c r="N1417" s="21" t="e">
        <f>VLOOKUP(M1417,[1]!tbl_empleados[#Data],4,0)&amp;" "&amp;VLOOKUP(M1417,[1]!tbl_empleados[#Data],5,0)</f>
        <v>#REF!</v>
      </c>
      <c r="O1417">
        <f t="shared" si="136"/>
        <v>2024</v>
      </c>
      <c r="P1417" t="str">
        <f t="shared" si="137"/>
        <v>mayo</v>
      </c>
    </row>
    <row r="1418" spans="1:16" x14ac:dyDescent="0.3">
      <c r="A1418" t="s">
        <v>536</v>
      </c>
      <c r="B1418" s="21">
        <v>5</v>
      </c>
      <c r="C1418" s="77">
        <v>45430</v>
      </c>
      <c r="D1418" s="78">
        <v>0.15</v>
      </c>
      <c r="E1418" s="21">
        <v>23</v>
      </c>
      <c r="F1418">
        <v>1</v>
      </c>
      <c r="G1418" t="str">
        <f>VLOOKUP($E1418,[1]Productos!A:P,2,FALSE)</f>
        <v>CEREZADA</v>
      </c>
      <c r="H1418" s="21" t="str">
        <f>VLOOKUP($E1418,[1]Productos!A:P,3,FALSE)</f>
        <v>BEBIDAS</v>
      </c>
      <c r="I1418" s="21" t="str">
        <f>VLOOKUP($E1418,[1]Productos!A:P,4,FALSE)</f>
        <v>LIMONADAS</v>
      </c>
      <c r="K1418" s="1">
        <v>6000</v>
      </c>
      <c r="L1418" s="1">
        <v>6000</v>
      </c>
      <c r="M1418" s="21">
        <v>5</v>
      </c>
      <c r="N1418" s="21" t="e">
        <f>VLOOKUP(M1418,[1]!tbl_empleados[#Data],4,0)&amp;" "&amp;VLOOKUP(M1418,[1]!tbl_empleados[#Data],5,0)</f>
        <v>#REF!</v>
      </c>
      <c r="O1418">
        <f t="shared" si="136"/>
        <v>2024</v>
      </c>
      <c r="P1418" t="str">
        <f t="shared" si="137"/>
        <v>mayo</v>
      </c>
    </row>
    <row r="1419" spans="1:16" x14ac:dyDescent="0.3">
      <c r="A1419" t="s">
        <v>536</v>
      </c>
      <c r="B1419" s="21">
        <v>5</v>
      </c>
      <c r="C1419" s="77">
        <v>45430</v>
      </c>
      <c r="D1419" s="78">
        <v>0.15069444444444444</v>
      </c>
      <c r="E1419" s="21">
        <v>93</v>
      </c>
      <c r="F1419">
        <v>1</v>
      </c>
      <c r="G1419" t="str">
        <f>VLOOKUP($E1419,[1]Productos!A:P,2,FALSE)</f>
        <v>SPRITE</v>
      </c>
      <c r="H1419" s="21" t="str">
        <f>VLOOKUP($E1419,[1]Productos!A:P,3,FALSE)</f>
        <v>BEBIDAS</v>
      </c>
      <c r="I1419" s="21" t="str">
        <f>VLOOKUP($E1419,[1]Productos!A:P,4,FALSE)</f>
        <v>OTROS</v>
      </c>
      <c r="K1419" s="1">
        <v>4000</v>
      </c>
      <c r="L1419" s="1">
        <v>4000</v>
      </c>
      <c r="M1419" s="21">
        <v>5</v>
      </c>
      <c r="N1419" s="21" t="e">
        <f>VLOOKUP(M1419,[1]!tbl_empleados[#Data],4,0)&amp;" "&amp;VLOOKUP(M1419,[1]!tbl_empleados[#Data],5,0)</f>
        <v>#REF!</v>
      </c>
      <c r="O1419">
        <f t="shared" si="136"/>
        <v>2024</v>
      </c>
      <c r="P1419" t="str">
        <f t="shared" si="137"/>
        <v>mayo</v>
      </c>
    </row>
    <row r="1420" spans="1:16" x14ac:dyDescent="0.3">
      <c r="A1420" t="s">
        <v>537</v>
      </c>
      <c r="B1420" s="21">
        <v>1</v>
      </c>
      <c r="C1420" s="77">
        <v>45430</v>
      </c>
      <c r="D1420" s="78">
        <v>0.1451388888888889</v>
      </c>
      <c r="E1420" s="21">
        <v>38</v>
      </c>
      <c r="F1420">
        <v>17</v>
      </c>
      <c r="G1420" t="str">
        <f>VLOOKUP($E1420,[1]Productos!A:P,2,FALSE)</f>
        <v>COSTEÑITA</v>
      </c>
      <c r="H1420" s="21" t="str">
        <f>VLOOKUP($E1420,[1]Productos!A:P,3,FALSE)</f>
        <v>BEBIDAS</v>
      </c>
      <c r="I1420" s="21" t="str">
        <f>VLOOKUP($E1420,[1]Productos!A:P,4,FALSE)</f>
        <v>CERVEZAS</v>
      </c>
      <c r="K1420" s="1">
        <v>3000</v>
      </c>
      <c r="L1420" s="1">
        <v>51000</v>
      </c>
      <c r="M1420" s="21">
        <v>5</v>
      </c>
      <c r="N1420" s="21" t="e">
        <f>VLOOKUP(M1420,[1]!tbl_empleados[#Data],4,0)&amp;" "&amp;VLOOKUP(M1420,[1]!tbl_empleados[#Data],5,0)</f>
        <v>#REF!</v>
      </c>
      <c r="O1420">
        <f t="shared" si="136"/>
        <v>2024</v>
      </c>
      <c r="P1420" t="str">
        <f t="shared" si="137"/>
        <v>mayo</v>
      </c>
    </row>
    <row r="1421" spans="1:16" x14ac:dyDescent="0.3">
      <c r="A1421" t="s">
        <v>537</v>
      </c>
      <c r="B1421" s="21">
        <v>1</v>
      </c>
      <c r="C1421" s="77">
        <v>45430</v>
      </c>
      <c r="D1421" s="78">
        <v>0.1451388888888889</v>
      </c>
      <c r="E1421" s="21">
        <v>15</v>
      </c>
      <c r="F1421">
        <v>1</v>
      </c>
      <c r="G1421" t="str">
        <f>VLOOKUP($E1421,[1]Productos!A:P,2,FALSE)</f>
        <v>MARACUYÁ</v>
      </c>
      <c r="H1421" s="21" t="str">
        <f>VLOOKUP($E1421,[1]Productos!A:P,3,FALSE)</f>
        <v>BEBIDAS</v>
      </c>
      <c r="I1421" s="21" t="str">
        <f>VLOOKUP($E1421,[1]Productos!A:P,4,FALSE)</f>
        <v>SODAS SABORIZADAS</v>
      </c>
      <c r="K1421" s="1">
        <v>12000</v>
      </c>
      <c r="L1421" s="1">
        <v>12000</v>
      </c>
      <c r="M1421" s="21">
        <v>5</v>
      </c>
      <c r="N1421" s="21" t="e">
        <f>VLOOKUP(M1421,[1]!tbl_empleados[#Data],4,0)&amp;" "&amp;VLOOKUP(M1421,[1]!tbl_empleados[#Data],5,0)</f>
        <v>#REF!</v>
      </c>
      <c r="O1421">
        <f t="shared" si="136"/>
        <v>2024</v>
      </c>
      <c r="P1421" t="str">
        <f t="shared" si="137"/>
        <v>mayo</v>
      </c>
    </row>
    <row r="1422" spans="1:16" x14ac:dyDescent="0.3">
      <c r="A1422" t="s">
        <v>537</v>
      </c>
      <c r="B1422" s="21">
        <v>1</v>
      </c>
      <c r="C1422" s="77">
        <v>45430</v>
      </c>
      <c r="D1422" s="78">
        <v>0.14583333333333334</v>
      </c>
      <c r="E1422" s="21">
        <v>15</v>
      </c>
      <c r="F1422">
        <v>1</v>
      </c>
      <c r="G1422" t="str">
        <f>VLOOKUP($E1422,[1]Productos!A:P,2,FALSE)</f>
        <v>MARACUYÁ</v>
      </c>
      <c r="H1422" s="21" t="str">
        <f>VLOOKUP($E1422,[1]Productos!A:P,3,FALSE)</f>
        <v>BEBIDAS</v>
      </c>
      <c r="I1422" s="21" t="str">
        <f>VLOOKUP($E1422,[1]Productos!A:P,4,FALSE)</f>
        <v>SODAS SABORIZADAS</v>
      </c>
      <c r="K1422" s="1">
        <v>12000</v>
      </c>
      <c r="L1422" s="1">
        <v>12000</v>
      </c>
      <c r="M1422" s="21">
        <v>5</v>
      </c>
      <c r="N1422" s="21" t="e">
        <f>VLOOKUP(M1422,[1]!tbl_empleados[#Data],4,0)&amp;" "&amp;VLOOKUP(M1422,[1]!tbl_empleados[#Data],5,0)</f>
        <v>#REF!</v>
      </c>
      <c r="O1422">
        <f t="shared" si="136"/>
        <v>2024</v>
      </c>
      <c r="P1422" t="str">
        <f t="shared" si="137"/>
        <v>mayo</v>
      </c>
    </row>
    <row r="1423" spans="1:16" x14ac:dyDescent="0.3">
      <c r="A1423" t="s">
        <v>537</v>
      </c>
      <c r="B1423" s="21">
        <v>1</v>
      </c>
      <c r="C1423" s="77">
        <v>45430</v>
      </c>
      <c r="D1423" s="78">
        <v>0.14583333333333334</v>
      </c>
      <c r="E1423" s="21">
        <v>38</v>
      </c>
      <c r="F1423">
        <v>20</v>
      </c>
      <c r="G1423" t="str">
        <f>VLOOKUP($E1423,[1]Productos!A:P,2,FALSE)</f>
        <v>COSTEÑITA</v>
      </c>
      <c r="H1423" s="21" t="str">
        <f>VLOOKUP($E1423,[1]Productos!A:P,3,FALSE)</f>
        <v>BEBIDAS</v>
      </c>
      <c r="I1423" s="21" t="str">
        <f>VLOOKUP($E1423,[1]Productos!A:P,4,FALSE)</f>
        <v>CERVEZAS</v>
      </c>
      <c r="K1423" s="1">
        <v>3000</v>
      </c>
      <c r="L1423" s="1">
        <v>60000</v>
      </c>
      <c r="M1423" s="21">
        <v>5</v>
      </c>
      <c r="N1423" s="21" t="e">
        <f>VLOOKUP(M1423,[1]!tbl_empleados[#Data],4,0)&amp;" "&amp;VLOOKUP(M1423,[1]!tbl_empleados[#Data],5,0)</f>
        <v>#REF!</v>
      </c>
      <c r="O1423">
        <f t="shared" si="136"/>
        <v>2024</v>
      </c>
      <c r="P1423" t="str">
        <f t="shared" si="137"/>
        <v>mayo</v>
      </c>
    </row>
    <row r="1424" spans="1:16" x14ac:dyDescent="0.3">
      <c r="A1424" t="s">
        <v>537</v>
      </c>
      <c r="B1424" s="21">
        <v>1</v>
      </c>
      <c r="C1424" s="77">
        <v>45430</v>
      </c>
      <c r="D1424" s="78">
        <v>0.14652777777777778</v>
      </c>
      <c r="E1424" s="21">
        <v>33</v>
      </c>
      <c r="F1424">
        <v>1</v>
      </c>
      <c r="G1424" t="str">
        <f>VLOOKUP($E1424,[1]Productos!A:P,2,FALSE)</f>
        <v>SUERO ELECTROLIT FRESSA</v>
      </c>
      <c r="H1424" s="21" t="str">
        <f>VLOOKUP($E1424,[1]Productos!A:P,3,FALSE)</f>
        <v>BEBIDAS</v>
      </c>
      <c r="I1424" s="21" t="str">
        <f>VLOOKUP($E1424,[1]Productos!A:P,4,FALSE)</f>
        <v>OTROS</v>
      </c>
      <c r="K1424" s="1">
        <v>10000</v>
      </c>
      <c r="L1424" s="1">
        <v>10000</v>
      </c>
      <c r="M1424" s="21">
        <v>5</v>
      </c>
      <c r="N1424" s="21" t="e">
        <f>VLOOKUP(M1424,[1]!tbl_empleados[#Data],4,0)&amp;" "&amp;VLOOKUP(M1424,[1]!tbl_empleados[#Data],5,0)</f>
        <v>#REF!</v>
      </c>
      <c r="O1424">
        <f t="shared" si="136"/>
        <v>2024</v>
      </c>
      <c r="P1424" t="str">
        <f t="shared" si="137"/>
        <v>mayo</v>
      </c>
    </row>
    <row r="1425" spans="1:16" x14ac:dyDescent="0.3">
      <c r="A1425" t="s">
        <v>538</v>
      </c>
      <c r="B1425" s="21">
        <v>2</v>
      </c>
      <c r="C1425" s="77">
        <v>45430</v>
      </c>
      <c r="D1425" s="78">
        <v>0.1451388888888889</v>
      </c>
      <c r="E1425" s="21">
        <v>38</v>
      </c>
      <c r="F1425">
        <v>6</v>
      </c>
      <c r="G1425" t="str">
        <f>VLOOKUP($E1425,[1]Productos!A:P,2,FALSE)</f>
        <v>COSTEÑITA</v>
      </c>
      <c r="H1425" s="21" t="str">
        <f>VLOOKUP($E1425,[1]Productos!A:P,3,FALSE)</f>
        <v>BEBIDAS</v>
      </c>
      <c r="I1425" s="21" t="str">
        <f>VLOOKUP($E1425,[1]Productos!A:P,4,FALSE)</f>
        <v>CERVEZAS</v>
      </c>
      <c r="K1425" s="1">
        <v>3000</v>
      </c>
      <c r="L1425" s="1">
        <v>18000</v>
      </c>
      <c r="M1425" s="21">
        <v>5</v>
      </c>
      <c r="N1425" s="21" t="e">
        <f>VLOOKUP(M1425,[1]!tbl_empleados[#Data],4,0)&amp;" "&amp;VLOOKUP(M1425,[1]!tbl_empleados[#Data],5,0)</f>
        <v>#REF!</v>
      </c>
      <c r="O1425">
        <f t="shared" si="136"/>
        <v>2024</v>
      </c>
      <c r="P1425" t="str">
        <f t="shared" si="137"/>
        <v>mayo</v>
      </c>
    </row>
    <row r="1426" spans="1:16" x14ac:dyDescent="0.3">
      <c r="A1426" t="s">
        <v>538</v>
      </c>
      <c r="B1426" s="21">
        <v>2</v>
      </c>
      <c r="C1426" s="77">
        <v>45430</v>
      </c>
      <c r="D1426" s="78">
        <v>0.1451388888888889</v>
      </c>
      <c r="E1426" s="21">
        <v>47</v>
      </c>
      <c r="F1426">
        <v>1</v>
      </c>
      <c r="G1426" t="str">
        <f>VLOOKUP($E1426,[1]Productos!A:P,2,FALSE)</f>
        <v>MICHELADA</v>
      </c>
      <c r="H1426" s="21" t="str">
        <f>VLOOKUP($E1426,[1]Productos!A:P,3,FALSE)</f>
        <v>BEBIDAS</v>
      </c>
      <c r="I1426" s="21" t="str">
        <f>VLOOKUP($E1426,[1]Productos!A:P,4,FALSE)</f>
        <v>CERVEZAS</v>
      </c>
      <c r="K1426" s="1">
        <v>2000</v>
      </c>
      <c r="L1426" s="1">
        <v>2000</v>
      </c>
      <c r="M1426" s="21">
        <v>5</v>
      </c>
      <c r="N1426" s="21" t="e">
        <f>VLOOKUP(M1426,[1]!tbl_empleados[#Data],4,0)&amp;" "&amp;VLOOKUP(M1426,[1]!tbl_empleados[#Data],5,0)</f>
        <v>#REF!</v>
      </c>
      <c r="O1426">
        <f t="shared" si="136"/>
        <v>2024</v>
      </c>
      <c r="P1426" t="str">
        <f t="shared" si="137"/>
        <v>mayo</v>
      </c>
    </row>
    <row r="1427" spans="1:16" x14ac:dyDescent="0.3">
      <c r="A1427" t="s">
        <v>539</v>
      </c>
      <c r="B1427" s="21">
        <v>4</v>
      </c>
      <c r="C1427" s="77">
        <v>45430</v>
      </c>
      <c r="D1427" s="78">
        <v>0.14722222222222223</v>
      </c>
      <c r="E1427" s="21">
        <v>38</v>
      </c>
      <c r="F1427">
        <v>16</v>
      </c>
      <c r="G1427" t="str">
        <f>VLOOKUP($E1427,[1]Productos!A:P,2,FALSE)</f>
        <v>COSTEÑITA</v>
      </c>
      <c r="H1427" s="21" t="str">
        <f>VLOOKUP($E1427,[1]Productos!A:P,3,FALSE)</f>
        <v>BEBIDAS</v>
      </c>
      <c r="I1427" s="21" t="str">
        <f>VLOOKUP($E1427,[1]Productos!A:P,4,FALSE)</f>
        <v>CERVEZAS</v>
      </c>
      <c r="K1427" s="1">
        <v>3000</v>
      </c>
      <c r="L1427" s="1">
        <v>48000</v>
      </c>
      <c r="M1427" s="21">
        <v>5</v>
      </c>
      <c r="N1427" s="21" t="e">
        <f>VLOOKUP(M1427,[1]!tbl_empleados[#Data],4,0)&amp;" "&amp;VLOOKUP(M1427,[1]!tbl_empleados[#Data],5,0)</f>
        <v>#REF!</v>
      </c>
      <c r="O1427">
        <f t="shared" si="136"/>
        <v>2024</v>
      </c>
      <c r="P1427" t="str">
        <f t="shared" si="137"/>
        <v>mayo</v>
      </c>
    </row>
    <row r="1428" spans="1:16" x14ac:dyDescent="0.3">
      <c r="A1428" t="s">
        <v>539</v>
      </c>
      <c r="B1428" s="21">
        <v>4</v>
      </c>
      <c r="C1428" s="77">
        <v>45430</v>
      </c>
      <c r="D1428" s="78">
        <v>0.14722222222222223</v>
      </c>
      <c r="E1428" s="21">
        <v>35</v>
      </c>
      <c r="F1428">
        <v>1</v>
      </c>
      <c r="G1428" t="str">
        <f>VLOOKUP($E1428,[1]Productos!A:P,2,FALSE)</f>
        <v>SUERO ELECTROLIT FRESA-KIWI</v>
      </c>
      <c r="H1428" s="21" t="str">
        <f>VLOOKUP($E1428,[1]Productos!A:P,3,FALSE)</f>
        <v>BEBIDAS</v>
      </c>
      <c r="I1428" s="21" t="str">
        <f>VLOOKUP($E1428,[1]Productos!A:P,4,FALSE)</f>
        <v>OTROS</v>
      </c>
      <c r="K1428" s="1">
        <v>10000</v>
      </c>
      <c r="L1428" s="1">
        <v>10000</v>
      </c>
      <c r="M1428" s="21">
        <v>5</v>
      </c>
      <c r="N1428" s="21" t="e">
        <f>VLOOKUP(M1428,[1]!tbl_empleados[#Data],4,0)&amp;" "&amp;VLOOKUP(M1428,[1]!tbl_empleados[#Data],5,0)</f>
        <v>#REF!</v>
      </c>
      <c r="O1428">
        <f t="shared" si="136"/>
        <v>2024</v>
      </c>
      <c r="P1428" t="str">
        <f t="shared" si="137"/>
        <v>mayo</v>
      </c>
    </row>
    <row r="1429" spans="1:16" x14ac:dyDescent="0.3">
      <c r="A1429" t="s">
        <v>539</v>
      </c>
      <c r="B1429" s="21">
        <v>4</v>
      </c>
      <c r="C1429" s="77">
        <v>45430</v>
      </c>
      <c r="D1429" s="78">
        <v>0.14791666666666667</v>
      </c>
      <c r="E1429" s="21">
        <v>38</v>
      </c>
      <c r="F1429">
        <v>13</v>
      </c>
      <c r="G1429" t="str">
        <f>VLOOKUP($E1429,[1]Productos!A:P,2,FALSE)</f>
        <v>COSTEÑITA</v>
      </c>
      <c r="H1429" s="21" t="str">
        <f>VLOOKUP($E1429,[1]Productos!A:P,3,FALSE)</f>
        <v>BEBIDAS</v>
      </c>
      <c r="I1429" s="21" t="str">
        <f>VLOOKUP($E1429,[1]Productos!A:P,4,FALSE)</f>
        <v>CERVEZAS</v>
      </c>
      <c r="K1429" s="1">
        <v>3000</v>
      </c>
      <c r="L1429" s="1">
        <v>39000</v>
      </c>
      <c r="M1429" s="21">
        <v>5</v>
      </c>
      <c r="N1429" s="21" t="e">
        <f>VLOOKUP(M1429,[1]!tbl_empleados[#Data],4,0)&amp;" "&amp;VLOOKUP(M1429,[1]!tbl_empleados[#Data],5,0)</f>
        <v>#REF!</v>
      </c>
      <c r="O1429">
        <f t="shared" si="136"/>
        <v>2024</v>
      </c>
      <c r="P1429" t="str">
        <f t="shared" si="137"/>
        <v>mayo</v>
      </c>
    </row>
    <row r="1430" spans="1:16" x14ac:dyDescent="0.3">
      <c r="A1430" t="s">
        <v>539</v>
      </c>
      <c r="B1430" s="21">
        <v>4</v>
      </c>
      <c r="C1430" s="77">
        <v>45430</v>
      </c>
      <c r="D1430" s="78">
        <v>0.14791666666666667</v>
      </c>
      <c r="E1430" s="21">
        <v>91</v>
      </c>
      <c r="F1430">
        <v>4</v>
      </c>
      <c r="G1430" t="str">
        <f>VLOOKUP($E1430,[1]Productos!A:P,2,FALSE)</f>
        <v>SMIRNOFF</v>
      </c>
      <c r="H1430" s="21" t="str">
        <f>VLOOKUP($E1430,[1]Productos!A:P,3,FALSE)</f>
        <v>BEBIDAS</v>
      </c>
      <c r="I1430" s="21" t="str">
        <f>VLOOKUP($E1430,[1]Productos!A:P,4,FALSE)</f>
        <v>CERVEZAS</v>
      </c>
      <c r="K1430" s="1">
        <v>12000</v>
      </c>
      <c r="L1430" s="1">
        <v>48000</v>
      </c>
      <c r="M1430" s="21">
        <v>5</v>
      </c>
      <c r="N1430" s="21" t="e">
        <f>VLOOKUP(M1430,[1]!tbl_empleados[#Data],4,0)&amp;" "&amp;VLOOKUP(M1430,[1]!tbl_empleados[#Data],5,0)</f>
        <v>#REF!</v>
      </c>
      <c r="O1430">
        <f t="shared" si="136"/>
        <v>2024</v>
      </c>
      <c r="P1430" t="str">
        <f t="shared" si="137"/>
        <v>mayo</v>
      </c>
    </row>
    <row r="1431" spans="1:16" x14ac:dyDescent="0.3">
      <c r="A1431" t="s">
        <v>539</v>
      </c>
      <c r="B1431" s="21">
        <v>4</v>
      </c>
      <c r="C1431" s="77">
        <v>45430</v>
      </c>
      <c r="D1431" s="78">
        <v>0.15277777777777776</v>
      </c>
      <c r="E1431" s="21">
        <v>38</v>
      </c>
      <c r="F1431">
        <v>4</v>
      </c>
      <c r="G1431" t="str">
        <f>VLOOKUP($E1431,[1]Productos!A:P,2,FALSE)</f>
        <v>COSTEÑITA</v>
      </c>
      <c r="H1431" s="21" t="str">
        <f>VLOOKUP($E1431,[1]Productos!A:P,3,FALSE)</f>
        <v>BEBIDAS</v>
      </c>
      <c r="I1431" s="21" t="str">
        <f>VLOOKUP($E1431,[1]Productos!A:P,4,FALSE)</f>
        <v>CERVEZAS</v>
      </c>
      <c r="K1431" s="1">
        <v>3000</v>
      </c>
      <c r="L1431" s="1">
        <v>12000</v>
      </c>
      <c r="M1431" s="21">
        <v>5</v>
      </c>
      <c r="N1431" s="21" t="e">
        <f>VLOOKUP(M1431,[1]!tbl_empleados[#Data],4,0)&amp;" "&amp;VLOOKUP(M1431,[1]!tbl_empleados[#Data],5,0)</f>
        <v>#REF!</v>
      </c>
      <c r="O1431">
        <f t="shared" si="136"/>
        <v>2024</v>
      </c>
      <c r="P1431" t="str">
        <f t="shared" si="137"/>
        <v>mayo</v>
      </c>
    </row>
    <row r="1432" spans="1:16" x14ac:dyDescent="0.3">
      <c r="A1432" t="s">
        <v>540</v>
      </c>
      <c r="B1432" s="21">
        <v>6</v>
      </c>
      <c r="C1432" s="77">
        <v>45430</v>
      </c>
      <c r="D1432" s="78">
        <v>0.96875</v>
      </c>
      <c r="E1432" s="21">
        <v>39</v>
      </c>
      <c r="F1432">
        <v>1</v>
      </c>
      <c r="G1432" t="str">
        <f>VLOOKUP($E1432,[1]Productos!A:P,2,FALSE)</f>
        <v>CORONITA</v>
      </c>
      <c r="H1432" s="21" t="str">
        <f>VLOOKUP($E1432,[1]Productos!A:P,3,FALSE)</f>
        <v>BEBIDAS</v>
      </c>
      <c r="I1432" s="21" t="str">
        <f>VLOOKUP($E1432,[1]Productos!A:P,4,FALSE)</f>
        <v>CERVEZAS</v>
      </c>
      <c r="K1432" s="1">
        <v>4000</v>
      </c>
      <c r="L1432" s="1">
        <v>4000</v>
      </c>
      <c r="M1432" s="21">
        <v>5</v>
      </c>
      <c r="N1432" s="21" t="e">
        <f>VLOOKUP(M1432,[1]!tbl_empleados[#Data],4,0)&amp;" "&amp;VLOOKUP(M1432,[1]!tbl_empleados[#Data],5,0)</f>
        <v>#REF!</v>
      </c>
      <c r="O1432">
        <f t="shared" si="136"/>
        <v>2024</v>
      </c>
      <c r="P1432" t="str">
        <f t="shared" si="137"/>
        <v>mayo</v>
      </c>
    </row>
    <row r="1433" spans="1:16" x14ac:dyDescent="0.3">
      <c r="A1433" t="s">
        <v>540</v>
      </c>
      <c r="B1433" s="21">
        <v>6</v>
      </c>
      <c r="C1433" s="77">
        <v>45430</v>
      </c>
      <c r="D1433" s="78">
        <v>0.96875</v>
      </c>
      <c r="E1433" s="21">
        <v>45</v>
      </c>
      <c r="F1433">
        <v>1</v>
      </c>
      <c r="G1433" t="str">
        <f>VLOOKUP($E1433,[1]Productos!A:P,2,FALSE)</f>
        <v>POKER</v>
      </c>
      <c r="H1433" s="21" t="str">
        <f>VLOOKUP($E1433,[1]Productos!A:P,3,FALSE)</f>
        <v>BEBIDAS</v>
      </c>
      <c r="I1433" s="21" t="str">
        <f>VLOOKUP($E1433,[1]Productos!A:P,4,FALSE)</f>
        <v>CERVEZAS</v>
      </c>
      <c r="K1433" s="1">
        <v>3000</v>
      </c>
      <c r="L1433" s="1">
        <v>3000</v>
      </c>
      <c r="M1433" s="21">
        <v>5</v>
      </c>
      <c r="N1433" s="21" t="e">
        <f>VLOOKUP(M1433,[1]!tbl_empleados[#Data],4,0)&amp;" "&amp;VLOOKUP(M1433,[1]!tbl_empleados[#Data],5,0)</f>
        <v>#REF!</v>
      </c>
      <c r="O1433">
        <f t="shared" si="136"/>
        <v>2024</v>
      </c>
      <c r="P1433" t="str">
        <f t="shared" si="137"/>
        <v>mayo</v>
      </c>
    </row>
    <row r="1434" spans="1:16" x14ac:dyDescent="0.3">
      <c r="A1434" t="s">
        <v>541</v>
      </c>
      <c r="B1434" s="21">
        <v>3</v>
      </c>
      <c r="C1434" s="77">
        <v>45430</v>
      </c>
      <c r="D1434" s="78">
        <v>0.90277777777777779</v>
      </c>
      <c r="E1434" s="21">
        <v>38</v>
      </c>
      <c r="F1434">
        <v>4</v>
      </c>
      <c r="G1434" t="str">
        <f>VLOOKUP($E1434,[1]Productos!A:P,2,FALSE)</f>
        <v>COSTEÑITA</v>
      </c>
      <c r="H1434" s="21" t="str">
        <f>VLOOKUP($E1434,[1]Productos!A:P,3,FALSE)</f>
        <v>BEBIDAS</v>
      </c>
      <c r="I1434" s="21" t="str">
        <f>VLOOKUP($E1434,[1]Productos!A:P,4,FALSE)</f>
        <v>CERVEZAS</v>
      </c>
      <c r="K1434" s="1">
        <v>3000</v>
      </c>
      <c r="L1434" s="1">
        <v>12000</v>
      </c>
      <c r="M1434" s="21">
        <v>5</v>
      </c>
      <c r="N1434" s="21" t="e">
        <f>VLOOKUP(M1434,[1]!tbl_empleados[#Data],4,0)&amp;" "&amp;VLOOKUP(M1434,[1]!tbl_empleados[#Data],5,0)</f>
        <v>#REF!</v>
      </c>
      <c r="O1434">
        <f t="shared" si="136"/>
        <v>2024</v>
      </c>
      <c r="P1434" t="str">
        <f t="shared" si="137"/>
        <v>mayo</v>
      </c>
    </row>
    <row r="1435" spans="1:16" x14ac:dyDescent="0.3">
      <c r="A1435" t="s">
        <v>541</v>
      </c>
      <c r="B1435" s="21">
        <v>3</v>
      </c>
      <c r="C1435" s="77">
        <v>45430</v>
      </c>
      <c r="D1435" s="78">
        <v>0.96666666666666667</v>
      </c>
      <c r="E1435" s="21">
        <v>38</v>
      </c>
      <c r="F1435">
        <v>8</v>
      </c>
      <c r="G1435" t="str">
        <f>VLOOKUP($E1435,[1]Productos!A:P,2,FALSE)</f>
        <v>COSTEÑITA</v>
      </c>
      <c r="H1435" s="21" t="str">
        <f>VLOOKUP($E1435,[1]Productos!A:P,3,FALSE)</f>
        <v>BEBIDAS</v>
      </c>
      <c r="I1435" s="21" t="str">
        <f>VLOOKUP($E1435,[1]Productos!A:P,4,FALSE)</f>
        <v>CERVEZAS</v>
      </c>
      <c r="K1435" s="1">
        <v>3000</v>
      </c>
      <c r="L1435" s="1">
        <v>24000</v>
      </c>
      <c r="M1435" s="21">
        <v>5</v>
      </c>
      <c r="N1435" s="21" t="e">
        <f>VLOOKUP(M1435,[1]!tbl_empleados[#Data],4,0)&amp;" "&amp;VLOOKUP(M1435,[1]!tbl_empleados[#Data],5,0)</f>
        <v>#REF!</v>
      </c>
      <c r="O1435">
        <f t="shared" si="136"/>
        <v>2024</v>
      </c>
      <c r="P1435" t="str">
        <f t="shared" si="137"/>
        <v>mayo</v>
      </c>
    </row>
    <row r="1436" spans="1:16" x14ac:dyDescent="0.3">
      <c r="A1436" t="s">
        <v>542</v>
      </c>
      <c r="B1436" s="21">
        <v>1</v>
      </c>
      <c r="C1436" s="77">
        <v>45430</v>
      </c>
      <c r="D1436" s="78">
        <v>0.99375000000000002</v>
      </c>
      <c r="E1436" s="21">
        <v>91</v>
      </c>
      <c r="F1436">
        <v>1</v>
      </c>
      <c r="G1436" t="str">
        <f>VLOOKUP($E1436,[1]Productos!A:P,2,FALSE)</f>
        <v>SMIRNOFF</v>
      </c>
      <c r="H1436" s="21" t="str">
        <f>VLOOKUP($E1436,[1]Productos!A:P,3,FALSE)</f>
        <v>BEBIDAS</v>
      </c>
      <c r="I1436" s="21" t="str">
        <f>VLOOKUP($E1436,[1]Productos!A:P,4,FALSE)</f>
        <v>CERVEZAS</v>
      </c>
      <c r="K1436" s="1">
        <v>12000</v>
      </c>
      <c r="L1436" s="1">
        <v>12000</v>
      </c>
      <c r="M1436" s="21">
        <v>5</v>
      </c>
      <c r="N1436" s="21" t="e">
        <f>VLOOKUP(M1436,[1]!tbl_empleados[#Data],4,0)&amp;" "&amp;VLOOKUP(M1436,[1]!tbl_empleados[#Data],5,0)</f>
        <v>#REF!</v>
      </c>
      <c r="O1436">
        <f>YEAR(C1436)</f>
        <v>2024</v>
      </c>
      <c r="P1436" t="str">
        <f>TEXT((C1436),"mmmm")</f>
        <v>mayo</v>
      </c>
    </row>
    <row r="1437" spans="1:16" x14ac:dyDescent="0.3">
      <c r="A1437" t="s">
        <v>543</v>
      </c>
      <c r="B1437" s="21">
        <v>1</v>
      </c>
      <c r="C1437" s="77">
        <v>45430</v>
      </c>
      <c r="D1437" s="78">
        <v>0.99513888888888891</v>
      </c>
      <c r="E1437" s="21">
        <v>38</v>
      </c>
      <c r="F1437">
        <v>10</v>
      </c>
      <c r="G1437" t="str">
        <f>VLOOKUP($E1437,[1]Productos!A:P,2,FALSE)</f>
        <v>COSTEÑITA</v>
      </c>
      <c r="H1437" s="21" t="str">
        <f>VLOOKUP($E1437,[1]Productos!A:P,3,FALSE)</f>
        <v>BEBIDAS</v>
      </c>
      <c r="I1437" s="21" t="str">
        <f>VLOOKUP($E1437,[1]Productos!A:P,4,FALSE)</f>
        <v>CERVEZAS</v>
      </c>
      <c r="K1437" s="1">
        <v>3000</v>
      </c>
      <c r="L1437" s="1">
        <v>30000</v>
      </c>
      <c r="M1437" s="21">
        <v>5</v>
      </c>
      <c r="N1437" s="21" t="e">
        <f>VLOOKUP(M1437,[1]!tbl_empleados[#Data],4,0)&amp;" "&amp;VLOOKUP(M1437,[1]!tbl_empleados[#Data],5,0)</f>
        <v>#REF!</v>
      </c>
      <c r="O1437">
        <f t="shared" ref="O1437:O1495" si="138">YEAR(C1437)</f>
        <v>2024</v>
      </c>
      <c r="P1437" t="str">
        <f t="shared" ref="P1437:P1495" si="139">TEXT((C1437),"mmmm")</f>
        <v>mayo</v>
      </c>
    </row>
    <row r="1438" spans="1:16" x14ac:dyDescent="0.3">
      <c r="A1438" t="s">
        <v>543</v>
      </c>
      <c r="B1438" s="21">
        <v>1</v>
      </c>
      <c r="C1438" s="77">
        <v>45430</v>
      </c>
      <c r="D1438" s="78">
        <v>0.99513888888888891</v>
      </c>
      <c r="E1438" s="21">
        <v>31</v>
      </c>
      <c r="F1438">
        <v>1</v>
      </c>
      <c r="G1438" t="str">
        <f>VLOOKUP($E1438,[1]Productos!A:P,2,FALSE)</f>
        <v>COCA COLA</v>
      </c>
      <c r="H1438" s="21" t="str">
        <f>VLOOKUP($E1438,[1]Productos!A:P,3,FALSE)</f>
        <v>BEBIDAS</v>
      </c>
      <c r="I1438" s="21" t="str">
        <f>VLOOKUP($E1438,[1]Productos!A:P,4,FALSE)</f>
        <v>OTROS</v>
      </c>
      <c r="K1438" s="1">
        <v>4000</v>
      </c>
      <c r="L1438" s="1">
        <v>4000</v>
      </c>
      <c r="M1438" s="21">
        <v>5</v>
      </c>
      <c r="N1438" s="21" t="e">
        <f>VLOOKUP(M1438,[1]!tbl_empleados[#Data],4,0)&amp;" "&amp;VLOOKUP(M1438,[1]!tbl_empleados[#Data],5,0)</f>
        <v>#REF!</v>
      </c>
      <c r="O1438">
        <f t="shared" si="138"/>
        <v>2024</v>
      </c>
      <c r="P1438" t="str">
        <f t="shared" si="139"/>
        <v>mayo</v>
      </c>
    </row>
    <row r="1439" spans="1:16" x14ac:dyDescent="0.3">
      <c r="A1439" t="s">
        <v>544</v>
      </c>
      <c r="B1439" s="21">
        <v>2</v>
      </c>
      <c r="C1439" s="77">
        <v>45430</v>
      </c>
      <c r="D1439" s="78">
        <v>0.99236111111111114</v>
      </c>
      <c r="E1439" s="21">
        <v>38</v>
      </c>
      <c r="F1439">
        <v>1</v>
      </c>
      <c r="G1439" t="str">
        <f>VLOOKUP($E1439,[1]Productos!A:P,2,FALSE)</f>
        <v>COSTEÑITA</v>
      </c>
      <c r="H1439" s="21" t="str">
        <f>VLOOKUP($E1439,[1]Productos!A:P,3,FALSE)</f>
        <v>BEBIDAS</v>
      </c>
      <c r="I1439" s="21" t="str">
        <f>VLOOKUP($E1439,[1]Productos!A:P,4,FALSE)</f>
        <v>CERVEZAS</v>
      </c>
      <c r="K1439" s="1">
        <v>3000</v>
      </c>
      <c r="L1439" s="1">
        <v>3000</v>
      </c>
      <c r="M1439" s="21">
        <v>5</v>
      </c>
      <c r="N1439" s="21" t="e">
        <f>VLOOKUP(M1439,[1]!tbl_empleados[#Data],4,0)&amp;" "&amp;VLOOKUP(M1439,[1]!tbl_empleados[#Data],5,0)</f>
        <v>#REF!</v>
      </c>
      <c r="O1439">
        <f t="shared" si="138"/>
        <v>2024</v>
      </c>
      <c r="P1439" t="str">
        <f t="shared" si="139"/>
        <v>mayo</v>
      </c>
    </row>
    <row r="1440" spans="1:16" x14ac:dyDescent="0.3">
      <c r="A1440" t="s">
        <v>544</v>
      </c>
      <c r="B1440" s="21">
        <v>2</v>
      </c>
      <c r="C1440" s="77">
        <v>45430</v>
      </c>
      <c r="D1440" s="78">
        <v>0.99236111111111114</v>
      </c>
      <c r="E1440" s="21">
        <v>40</v>
      </c>
      <c r="F1440">
        <v>1</v>
      </c>
      <c r="G1440" t="str">
        <f>VLOOKUP($E1440,[1]Productos!A:P,2,FALSE)</f>
        <v>AGUILA NEGRA</v>
      </c>
      <c r="H1440" s="21" t="str">
        <f>VLOOKUP($E1440,[1]Productos!A:P,3,FALSE)</f>
        <v>BEBIDAS</v>
      </c>
      <c r="I1440" s="21" t="str">
        <f>VLOOKUP($E1440,[1]Productos!A:P,4,FALSE)</f>
        <v>CERVEZAS</v>
      </c>
      <c r="K1440" s="1">
        <v>3500</v>
      </c>
      <c r="L1440" s="1">
        <v>3500</v>
      </c>
      <c r="M1440" s="21">
        <v>5</v>
      </c>
      <c r="N1440" s="21" t="e">
        <f>VLOOKUP(M1440,[1]!tbl_empleados[#Data],4,0)&amp;" "&amp;VLOOKUP(M1440,[1]!tbl_empleados[#Data],5,0)</f>
        <v>#REF!</v>
      </c>
      <c r="O1440">
        <f t="shared" si="138"/>
        <v>2024</v>
      </c>
      <c r="P1440" t="str">
        <f t="shared" si="139"/>
        <v>mayo</v>
      </c>
    </row>
    <row r="1441" spans="1:16" x14ac:dyDescent="0.3">
      <c r="A1441" t="s">
        <v>544</v>
      </c>
      <c r="B1441" s="21">
        <v>2</v>
      </c>
      <c r="C1441" s="77">
        <v>45431</v>
      </c>
      <c r="D1441" s="78">
        <v>7.6388888888888886E-3</v>
      </c>
      <c r="E1441" s="21">
        <v>40</v>
      </c>
      <c r="F1441">
        <v>3</v>
      </c>
      <c r="G1441" t="str">
        <f>VLOOKUP($E1441,[1]Productos!A:P,2,FALSE)</f>
        <v>AGUILA NEGRA</v>
      </c>
      <c r="H1441" s="21" t="str">
        <f>VLOOKUP($E1441,[1]Productos!A:P,3,FALSE)</f>
        <v>BEBIDAS</v>
      </c>
      <c r="I1441" s="21" t="str">
        <f>VLOOKUP($E1441,[1]Productos!A:P,4,FALSE)</f>
        <v>CERVEZAS</v>
      </c>
      <c r="K1441" s="1">
        <v>3500</v>
      </c>
      <c r="L1441" s="1">
        <v>10500</v>
      </c>
      <c r="M1441" s="21">
        <v>5</v>
      </c>
      <c r="N1441" s="21" t="e">
        <f>VLOOKUP(M1441,[1]!tbl_empleados[#Data],4,0)&amp;" "&amp;VLOOKUP(M1441,[1]!tbl_empleados[#Data],5,0)</f>
        <v>#REF!</v>
      </c>
      <c r="O1441">
        <f t="shared" si="138"/>
        <v>2024</v>
      </c>
      <c r="P1441" t="str">
        <f t="shared" si="139"/>
        <v>mayo</v>
      </c>
    </row>
    <row r="1442" spans="1:16" x14ac:dyDescent="0.3">
      <c r="A1442" t="s">
        <v>545</v>
      </c>
      <c r="B1442" s="21">
        <v>9</v>
      </c>
      <c r="C1442" s="77">
        <v>45430</v>
      </c>
      <c r="D1442" s="78">
        <v>0.99305555555555547</v>
      </c>
      <c r="E1442" s="21">
        <v>3</v>
      </c>
      <c r="F1442">
        <v>1</v>
      </c>
      <c r="G1442" t="str">
        <f>VLOOKUP($E1442,[1]Productos!A:P,2,FALSE)</f>
        <v>MARGARITA</v>
      </c>
      <c r="H1442" s="21" t="str">
        <f>VLOOKUP($E1442,[1]Productos!A:P,3,FALSE)</f>
        <v>BEBIDAS</v>
      </c>
      <c r="I1442" s="21" t="str">
        <f>VLOOKUP($E1442,[1]Productos!A:P,4,FALSE)</f>
        <v>CÓCTELES</v>
      </c>
      <c r="K1442" s="1">
        <v>16000</v>
      </c>
      <c r="L1442" s="1">
        <v>16000</v>
      </c>
      <c r="M1442" s="21">
        <v>5</v>
      </c>
      <c r="N1442" s="21" t="e">
        <f>VLOOKUP(M1442,[1]!tbl_empleados[#Data],4,0)&amp;" "&amp;VLOOKUP(M1442,[1]!tbl_empleados[#Data],5,0)</f>
        <v>#REF!</v>
      </c>
      <c r="O1442">
        <f t="shared" si="138"/>
        <v>2024</v>
      </c>
      <c r="P1442" t="str">
        <f t="shared" si="139"/>
        <v>mayo</v>
      </c>
    </row>
    <row r="1443" spans="1:16" x14ac:dyDescent="0.3">
      <c r="A1443" t="s">
        <v>545</v>
      </c>
      <c r="B1443" s="21">
        <v>9</v>
      </c>
      <c r="C1443" s="77">
        <v>45430</v>
      </c>
      <c r="D1443" s="78">
        <v>0.99305555555555547</v>
      </c>
      <c r="E1443" s="21">
        <v>8</v>
      </c>
      <c r="F1443">
        <v>1</v>
      </c>
      <c r="G1443" t="str">
        <f>VLOOKUP($E1443,[1]Productos!A:P,2,FALSE)</f>
        <v>MARANGIN</v>
      </c>
      <c r="H1443" s="21" t="str">
        <f>VLOOKUP($E1443,[1]Productos!A:P,3,FALSE)</f>
        <v>BEBIDAS</v>
      </c>
      <c r="I1443" s="21" t="str">
        <f>VLOOKUP($E1443,[1]Productos!A:P,4,FALSE)</f>
        <v>CÓCTELES</v>
      </c>
      <c r="K1443" s="1">
        <v>15000</v>
      </c>
      <c r="L1443" s="1">
        <v>15000</v>
      </c>
      <c r="M1443" s="21">
        <v>5</v>
      </c>
      <c r="N1443" s="21" t="e">
        <f>VLOOKUP(M1443,[1]!tbl_empleados[#Data],4,0)&amp;" "&amp;VLOOKUP(M1443,[1]!tbl_empleados[#Data],5,0)</f>
        <v>#REF!</v>
      </c>
      <c r="O1443">
        <f t="shared" si="138"/>
        <v>2024</v>
      </c>
      <c r="P1443" t="str">
        <f t="shared" si="139"/>
        <v>mayo</v>
      </c>
    </row>
    <row r="1444" spans="1:16" x14ac:dyDescent="0.3">
      <c r="A1444" t="s">
        <v>545</v>
      </c>
      <c r="B1444" s="21">
        <v>9</v>
      </c>
      <c r="C1444" s="77">
        <v>45430</v>
      </c>
      <c r="D1444" s="78">
        <v>0.99305555555555547</v>
      </c>
      <c r="E1444" s="21">
        <v>12</v>
      </c>
      <c r="F1444">
        <v>1</v>
      </c>
      <c r="G1444" t="str">
        <f>VLOOKUP($E1444,[1]Productos!A:P,2,FALSE)</f>
        <v>CAIPIROSKA</v>
      </c>
      <c r="H1444" s="21" t="str">
        <f>VLOOKUP($E1444,[1]Productos!A:P,3,FALSE)</f>
        <v>BEBIDAS</v>
      </c>
      <c r="I1444" s="21" t="str">
        <f>VLOOKUP($E1444,[1]Productos!A:P,4,FALSE)</f>
        <v>CÓCTELES</v>
      </c>
      <c r="K1444" s="1">
        <v>10000</v>
      </c>
      <c r="L1444" s="1">
        <v>10000</v>
      </c>
      <c r="M1444" s="21">
        <v>5</v>
      </c>
      <c r="N1444" s="21" t="e">
        <f>VLOOKUP(M1444,[1]!tbl_empleados[#Data],4,0)&amp;" "&amp;VLOOKUP(M1444,[1]!tbl_empleados[#Data],5,0)</f>
        <v>#REF!</v>
      </c>
      <c r="O1444">
        <f t="shared" si="138"/>
        <v>2024</v>
      </c>
      <c r="P1444" t="str">
        <f t="shared" si="139"/>
        <v>mayo</v>
      </c>
    </row>
    <row r="1445" spans="1:16" x14ac:dyDescent="0.3">
      <c r="A1445" t="s">
        <v>545</v>
      </c>
      <c r="B1445" s="21">
        <v>9</v>
      </c>
      <c r="C1445" s="77">
        <v>45430</v>
      </c>
      <c r="D1445" s="78">
        <v>0.99305555555555547</v>
      </c>
      <c r="E1445" s="21">
        <v>15</v>
      </c>
      <c r="F1445">
        <v>1</v>
      </c>
      <c r="G1445" t="str">
        <f>VLOOKUP($E1445,[1]Productos!A:P,2,FALSE)</f>
        <v>MARACUYÁ</v>
      </c>
      <c r="H1445" s="21" t="str">
        <f>VLOOKUP($E1445,[1]Productos!A:P,3,FALSE)</f>
        <v>BEBIDAS</v>
      </c>
      <c r="I1445" s="21" t="str">
        <f>VLOOKUP($E1445,[1]Productos!A:P,4,FALSE)</f>
        <v>SODAS SABORIZADAS</v>
      </c>
      <c r="K1445" s="1">
        <v>12000</v>
      </c>
      <c r="L1445" s="1">
        <v>12000</v>
      </c>
      <c r="M1445" s="21">
        <v>5</v>
      </c>
      <c r="N1445" s="21" t="e">
        <f>VLOOKUP(M1445,[1]!tbl_empleados[#Data],4,0)&amp;" "&amp;VLOOKUP(M1445,[1]!tbl_empleados[#Data],5,0)</f>
        <v>#REF!</v>
      </c>
      <c r="O1445">
        <f t="shared" si="138"/>
        <v>2024</v>
      </c>
      <c r="P1445" t="str">
        <f t="shared" si="139"/>
        <v>mayo</v>
      </c>
    </row>
    <row r="1446" spans="1:16" x14ac:dyDescent="0.3">
      <c r="A1446" t="s">
        <v>545</v>
      </c>
      <c r="B1446" s="21">
        <v>9</v>
      </c>
      <c r="C1446" s="77">
        <v>45430</v>
      </c>
      <c r="D1446" s="78">
        <v>0.99305555555555547</v>
      </c>
      <c r="E1446" s="21">
        <v>31</v>
      </c>
      <c r="F1446">
        <v>1</v>
      </c>
      <c r="G1446" t="str">
        <f>VLOOKUP($E1446,[1]Productos!A:P,2,FALSE)</f>
        <v>COCA COLA</v>
      </c>
      <c r="H1446" s="21" t="str">
        <f>VLOOKUP($E1446,[1]Productos!A:P,3,FALSE)</f>
        <v>BEBIDAS</v>
      </c>
      <c r="I1446" s="21" t="str">
        <f>VLOOKUP($E1446,[1]Productos!A:P,4,FALSE)</f>
        <v>OTROS</v>
      </c>
      <c r="K1446" s="1">
        <v>4000</v>
      </c>
      <c r="L1446" s="1">
        <v>4000</v>
      </c>
      <c r="M1446" s="21">
        <v>5</v>
      </c>
      <c r="N1446" s="21" t="e">
        <f>VLOOKUP(M1446,[1]!tbl_empleados[#Data],4,0)&amp;" "&amp;VLOOKUP(M1446,[1]!tbl_empleados[#Data],5,0)</f>
        <v>#REF!</v>
      </c>
      <c r="O1446">
        <f t="shared" si="138"/>
        <v>2024</v>
      </c>
      <c r="P1446" t="str">
        <f t="shared" si="139"/>
        <v>mayo</v>
      </c>
    </row>
    <row r="1447" spans="1:16" x14ac:dyDescent="0.3">
      <c r="A1447" t="s">
        <v>545</v>
      </c>
      <c r="B1447" s="21">
        <v>9</v>
      </c>
      <c r="C1447" s="77">
        <v>45430</v>
      </c>
      <c r="D1447" s="78">
        <v>0.99305555555555547</v>
      </c>
      <c r="E1447" s="21">
        <v>48</v>
      </c>
      <c r="F1447">
        <v>1</v>
      </c>
      <c r="G1447" t="str">
        <f>VLOOKUP($E1447,[1]Productos!A:P,2,FALSE)</f>
        <v>AGUARDIENTE SIN AZUCAR (PANCHITA TAPA VERDE)</v>
      </c>
      <c r="H1447" s="21" t="str">
        <f>VLOOKUP($E1447,[1]Productos!A:P,3,FALSE)</f>
        <v>LICORES</v>
      </c>
      <c r="I1447" s="21" t="str">
        <f>VLOOKUP($E1447,[1]Productos!A:P,4,FALSE)</f>
        <v>AGUARDIENTE</v>
      </c>
      <c r="K1447" s="1">
        <v>35000</v>
      </c>
      <c r="L1447" s="1">
        <v>35000</v>
      </c>
      <c r="M1447" s="21">
        <v>5</v>
      </c>
      <c r="N1447" s="21" t="e">
        <f>VLOOKUP(M1447,[1]!tbl_empleados[#Data],4,0)&amp;" "&amp;VLOOKUP(M1447,[1]!tbl_empleados[#Data],5,0)</f>
        <v>#REF!</v>
      </c>
      <c r="O1447">
        <f t="shared" si="138"/>
        <v>2024</v>
      </c>
      <c r="P1447" t="str">
        <f t="shared" si="139"/>
        <v>mayo</v>
      </c>
    </row>
    <row r="1448" spans="1:16" x14ac:dyDescent="0.3">
      <c r="A1448" t="s">
        <v>545</v>
      </c>
      <c r="B1448" s="21">
        <v>9</v>
      </c>
      <c r="C1448" s="77">
        <v>45430</v>
      </c>
      <c r="D1448" s="78">
        <v>0.99375000000000002</v>
      </c>
      <c r="E1448" s="21">
        <v>91</v>
      </c>
      <c r="F1448">
        <v>1</v>
      </c>
      <c r="G1448" t="str">
        <f>VLOOKUP($E1448,[1]Productos!A:P,2,FALSE)</f>
        <v>SMIRNOFF</v>
      </c>
      <c r="H1448" s="21" t="str">
        <f>VLOOKUP($E1448,[1]Productos!A:P,3,FALSE)</f>
        <v>BEBIDAS</v>
      </c>
      <c r="I1448" s="21" t="str">
        <f>VLOOKUP($E1448,[1]Productos!A:P,4,FALSE)</f>
        <v>CERVEZAS</v>
      </c>
      <c r="K1448" s="1">
        <v>12000</v>
      </c>
      <c r="L1448" s="1">
        <v>12000</v>
      </c>
      <c r="M1448" s="21">
        <v>5</v>
      </c>
      <c r="N1448" s="21" t="e">
        <f>VLOOKUP(M1448,[1]!tbl_empleados[#Data],4,0)&amp;" "&amp;VLOOKUP(M1448,[1]!tbl_empleados[#Data],5,0)</f>
        <v>#REF!</v>
      </c>
      <c r="O1448">
        <f t="shared" si="138"/>
        <v>2024</v>
      </c>
      <c r="P1448" t="str">
        <f t="shared" si="139"/>
        <v>mayo</v>
      </c>
    </row>
    <row r="1449" spans="1:16" x14ac:dyDescent="0.3">
      <c r="A1449" t="s">
        <v>545</v>
      </c>
      <c r="B1449" s="21">
        <v>9</v>
      </c>
      <c r="C1449" s="77">
        <v>45430</v>
      </c>
      <c r="D1449" s="78">
        <v>0.99375000000000002</v>
      </c>
      <c r="E1449" s="21">
        <v>47</v>
      </c>
      <c r="F1449">
        <v>1</v>
      </c>
      <c r="G1449" t="str">
        <f>VLOOKUP($E1449,[1]Productos!A:P,2,FALSE)</f>
        <v>MICHELADA</v>
      </c>
      <c r="H1449" s="21" t="str">
        <f>VLOOKUP($E1449,[1]Productos!A:P,3,FALSE)</f>
        <v>BEBIDAS</v>
      </c>
      <c r="I1449" s="21" t="str">
        <f>VLOOKUP($E1449,[1]Productos!A:P,4,FALSE)</f>
        <v>CERVEZAS</v>
      </c>
      <c r="K1449" s="1">
        <v>2000</v>
      </c>
      <c r="L1449" s="1">
        <v>2000</v>
      </c>
      <c r="M1449" s="21">
        <v>5</v>
      </c>
      <c r="N1449" s="21" t="e">
        <f>VLOOKUP(M1449,[1]!tbl_empleados[#Data],4,0)&amp;" "&amp;VLOOKUP(M1449,[1]!tbl_empleados[#Data],5,0)</f>
        <v>#REF!</v>
      </c>
      <c r="O1449">
        <f t="shared" si="138"/>
        <v>2024</v>
      </c>
      <c r="P1449" t="str">
        <f t="shared" si="139"/>
        <v>mayo</v>
      </c>
    </row>
    <row r="1450" spans="1:16" x14ac:dyDescent="0.3">
      <c r="A1450" t="s">
        <v>545</v>
      </c>
      <c r="B1450" s="21">
        <v>9</v>
      </c>
      <c r="C1450" s="77">
        <v>45430</v>
      </c>
      <c r="D1450" s="78">
        <v>0.99375000000000002</v>
      </c>
      <c r="E1450" s="21">
        <v>38</v>
      </c>
      <c r="F1450">
        <v>1</v>
      </c>
      <c r="G1450" t="str">
        <f>VLOOKUP($E1450,[1]Productos!A:P,2,FALSE)</f>
        <v>COSTEÑITA</v>
      </c>
      <c r="H1450" s="21" t="str">
        <f>VLOOKUP($E1450,[1]Productos!A:P,3,FALSE)</f>
        <v>BEBIDAS</v>
      </c>
      <c r="I1450" s="21" t="str">
        <f>VLOOKUP($E1450,[1]Productos!A:P,4,FALSE)</f>
        <v>CERVEZAS</v>
      </c>
      <c r="K1450" s="1">
        <v>3000</v>
      </c>
      <c r="L1450" s="1">
        <v>3000</v>
      </c>
      <c r="M1450" s="21">
        <v>5</v>
      </c>
      <c r="N1450" s="21" t="e">
        <f>VLOOKUP(M1450,[1]!tbl_empleados[#Data],4,0)&amp;" "&amp;VLOOKUP(M1450,[1]!tbl_empleados[#Data],5,0)</f>
        <v>#REF!</v>
      </c>
      <c r="O1450">
        <f t="shared" si="138"/>
        <v>2024</v>
      </c>
      <c r="P1450" t="str">
        <f t="shared" si="139"/>
        <v>mayo</v>
      </c>
    </row>
    <row r="1451" spans="1:16" x14ac:dyDescent="0.3">
      <c r="A1451" t="s">
        <v>546</v>
      </c>
      <c r="B1451" s="21">
        <v>11</v>
      </c>
      <c r="C1451" s="77">
        <v>45431</v>
      </c>
      <c r="D1451" s="78">
        <v>1.3888888888888889E-3</v>
      </c>
      <c r="E1451" s="21">
        <v>38</v>
      </c>
      <c r="F1451">
        <v>4</v>
      </c>
      <c r="G1451" t="str">
        <f>VLOOKUP($E1451,[1]Productos!A:P,2,FALSE)</f>
        <v>COSTEÑITA</v>
      </c>
      <c r="H1451" s="21" t="str">
        <f>VLOOKUP($E1451,[1]Productos!A:P,3,FALSE)</f>
        <v>BEBIDAS</v>
      </c>
      <c r="I1451" s="21" t="str">
        <f>VLOOKUP($E1451,[1]Productos!A:P,4,FALSE)</f>
        <v>CERVEZAS</v>
      </c>
      <c r="K1451" s="1">
        <v>3000</v>
      </c>
      <c r="L1451" s="1">
        <v>12000</v>
      </c>
      <c r="M1451" s="21">
        <v>5</v>
      </c>
      <c r="N1451" s="21" t="e">
        <f>VLOOKUP(M1451,[1]!tbl_empleados[#Data],4,0)&amp;" "&amp;VLOOKUP(M1451,[1]!tbl_empleados[#Data],5,0)</f>
        <v>#REF!</v>
      </c>
      <c r="O1451">
        <f t="shared" si="138"/>
        <v>2024</v>
      </c>
      <c r="P1451" t="str">
        <f t="shared" si="139"/>
        <v>mayo</v>
      </c>
    </row>
    <row r="1452" spans="1:16" x14ac:dyDescent="0.3">
      <c r="A1452" t="s">
        <v>546</v>
      </c>
      <c r="B1452" s="21">
        <v>11</v>
      </c>
      <c r="C1452" s="77">
        <v>45431</v>
      </c>
      <c r="D1452" s="78">
        <v>2.0833333333333333E-3</v>
      </c>
      <c r="E1452" s="21">
        <v>38</v>
      </c>
      <c r="F1452">
        <v>1</v>
      </c>
      <c r="G1452" t="str">
        <f>VLOOKUP($E1452,[1]Productos!A:P,2,FALSE)</f>
        <v>COSTEÑITA</v>
      </c>
      <c r="H1452" s="21" t="str">
        <f>VLOOKUP($E1452,[1]Productos!A:P,3,FALSE)</f>
        <v>BEBIDAS</v>
      </c>
      <c r="I1452" s="21" t="str">
        <f>VLOOKUP($E1452,[1]Productos!A:P,4,FALSE)</f>
        <v>CERVEZAS</v>
      </c>
      <c r="K1452" s="1">
        <v>3000</v>
      </c>
      <c r="L1452" s="1">
        <v>3000</v>
      </c>
      <c r="M1452" s="21">
        <v>5</v>
      </c>
      <c r="N1452" s="21" t="e">
        <f>VLOOKUP(M1452,[1]!tbl_empleados[#Data],4,0)&amp;" "&amp;VLOOKUP(M1452,[1]!tbl_empleados[#Data],5,0)</f>
        <v>#REF!</v>
      </c>
      <c r="O1452">
        <f t="shared" si="138"/>
        <v>2024</v>
      </c>
      <c r="P1452" t="str">
        <f t="shared" si="139"/>
        <v>mayo</v>
      </c>
    </row>
    <row r="1453" spans="1:16" x14ac:dyDescent="0.3">
      <c r="A1453" t="s">
        <v>546</v>
      </c>
      <c r="B1453" s="21">
        <v>11</v>
      </c>
      <c r="C1453" s="77">
        <v>45431</v>
      </c>
      <c r="D1453" s="78">
        <v>2.7777777777777779E-3</v>
      </c>
      <c r="E1453" s="21">
        <v>38</v>
      </c>
      <c r="F1453">
        <v>1</v>
      </c>
      <c r="G1453" t="str">
        <f>VLOOKUP($E1453,[1]Productos!A:P,2,FALSE)</f>
        <v>COSTEÑITA</v>
      </c>
      <c r="H1453" s="21" t="str">
        <f>VLOOKUP($E1453,[1]Productos!A:P,3,FALSE)</f>
        <v>BEBIDAS</v>
      </c>
      <c r="I1453" s="21" t="str">
        <f>VLOOKUP($E1453,[1]Productos!A:P,4,FALSE)</f>
        <v>CERVEZAS</v>
      </c>
      <c r="K1453" s="1">
        <v>3000</v>
      </c>
      <c r="L1453" s="1">
        <v>3000</v>
      </c>
      <c r="M1453" s="21">
        <v>5</v>
      </c>
      <c r="N1453" s="21" t="e">
        <f>VLOOKUP(M1453,[1]!tbl_empleados[#Data],4,0)&amp;" "&amp;VLOOKUP(M1453,[1]!tbl_empleados[#Data],5,0)</f>
        <v>#REF!</v>
      </c>
      <c r="O1453">
        <f t="shared" si="138"/>
        <v>2024</v>
      </c>
      <c r="P1453" t="str">
        <f t="shared" si="139"/>
        <v>mayo</v>
      </c>
    </row>
    <row r="1454" spans="1:16" x14ac:dyDescent="0.3">
      <c r="A1454" t="s">
        <v>547</v>
      </c>
      <c r="B1454" s="21">
        <v>17</v>
      </c>
      <c r="C1454" s="77">
        <v>45430</v>
      </c>
      <c r="D1454" s="78">
        <v>0.90277777777777779</v>
      </c>
      <c r="E1454" s="21">
        <v>38</v>
      </c>
      <c r="F1454">
        <v>3</v>
      </c>
      <c r="G1454" t="str">
        <f>VLOOKUP($E1454,[1]Productos!A:P,2,FALSE)</f>
        <v>COSTEÑITA</v>
      </c>
      <c r="H1454" s="21" t="str">
        <f>VLOOKUP($E1454,[1]Productos!A:P,3,FALSE)</f>
        <v>BEBIDAS</v>
      </c>
      <c r="I1454" s="21" t="str">
        <f>VLOOKUP($E1454,[1]Productos!A:P,4,FALSE)</f>
        <v>CERVEZAS</v>
      </c>
      <c r="K1454" s="1">
        <v>3000</v>
      </c>
      <c r="L1454" s="1">
        <v>9000</v>
      </c>
      <c r="M1454" s="21">
        <v>5</v>
      </c>
      <c r="N1454" s="21" t="e">
        <f>VLOOKUP(M1454,[1]!tbl_empleados[#Data],4,0)&amp;" "&amp;VLOOKUP(M1454,[1]!tbl_empleados[#Data],5,0)</f>
        <v>#REF!</v>
      </c>
      <c r="O1454">
        <f t="shared" si="138"/>
        <v>2024</v>
      </c>
      <c r="P1454" t="str">
        <f t="shared" si="139"/>
        <v>mayo</v>
      </c>
    </row>
    <row r="1455" spans="1:16" x14ac:dyDescent="0.3">
      <c r="A1455" t="s">
        <v>544</v>
      </c>
      <c r="B1455" s="21">
        <v>2</v>
      </c>
      <c r="C1455" s="77">
        <v>45431</v>
      </c>
      <c r="D1455" s="78">
        <v>8.3333333333333332E-3</v>
      </c>
      <c r="E1455" s="21">
        <v>38</v>
      </c>
      <c r="F1455">
        <v>1</v>
      </c>
      <c r="G1455" t="str">
        <f>VLOOKUP($E1455,[1]Productos!A:P,2,FALSE)</f>
        <v>COSTEÑITA</v>
      </c>
      <c r="H1455" s="21" t="str">
        <f>VLOOKUP($E1455,[1]Productos!A:P,3,FALSE)</f>
        <v>BEBIDAS</v>
      </c>
      <c r="I1455" s="21" t="str">
        <f>VLOOKUP($E1455,[1]Productos!A:P,4,FALSE)</f>
        <v>CERVEZAS</v>
      </c>
      <c r="K1455" s="1">
        <v>3000</v>
      </c>
      <c r="L1455" s="1">
        <v>3000</v>
      </c>
      <c r="M1455" s="21">
        <v>5</v>
      </c>
      <c r="N1455" s="21" t="e">
        <f>VLOOKUP(M1455,[1]!tbl_empleados[#Data],4,0)&amp;" "&amp;VLOOKUP(M1455,[1]!tbl_empleados[#Data],5,0)</f>
        <v>#REF!</v>
      </c>
      <c r="O1455">
        <f t="shared" si="138"/>
        <v>2024</v>
      </c>
      <c r="P1455" t="str">
        <f t="shared" si="139"/>
        <v>mayo</v>
      </c>
    </row>
    <row r="1456" spans="1:16" x14ac:dyDescent="0.3">
      <c r="A1456" t="s">
        <v>548</v>
      </c>
      <c r="B1456" s="21">
        <v>6</v>
      </c>
      <c r="C1456" s="77">
        <v>45431</v>
      </c>
      <c r="D1456" s="78">
        <v>1.3194444444444444E-2</v>
      </c>
      <c r="E1456" s="21">
        <v>15</v>
      </c>
      <c r="F1456">
        <v>1</v>
      </c>
      <c r="G1456" t="str">
        <f>VLOOKUP($E1456,[1]Productos!A:P,2,FALSE)</f>
        <v>MARACUYÁ</v>
      </c>
      <c r="H1456" s="21" t="str">
        <f>VLOOKUP($E1456,[1]Productos!A:P,3,FALSE)</f>
        <v>BEBIDAS</v>
      </c>
      <c r="I1456" s="21" t="str">
        <f>VLOOKUP($E1456,[1]Productos!A:P,4,FALSE)</f>
        <v>SODAS SABORIZADAS</v>
      </c>
      <c r="K1456" s="1">
        <v>12000</v>
      </c>
      <c r="L1456" s="1">
        <v>12000</v>
      </c>
      <c r="M1456" s="21">
        <v>5</v>
      </c>
      <c r="N1456" s="21" t="e">
        <f>VLOOKUP(M1456,[1]!tbl_empleados[#Data],4,0)&amp;" "&amp;VLOOKUP(M1456,[1]!tbl_empleados[#Data],5,0)</f>
        <v>#REF!</v>
      </c>
      <c r="O1456">
        <f t="shared" si="138"/>
        <v>2024</v>
      </c>
      <c r="P1456" t="str">
        <f t="shared" si="139"/>
        <v>mayo</v>
      </c>
    </row>
    <row r="1457" spans="1:16" x14ac:dyDescent="0.3">
      <c r="A1457" t="s">
        <v>548</v>
      </c>
      <c r="B1457" s="21">
        <v>6</v>
      </c>
      <c r="C1457" s="77">
        <v>45431</v>
      </c>
      <c r="D1457" s="78">
        <v>1.3194444444444444E-2</v>
      </c>
      <c r="E1457" s="21">
        <v>48</v>
      </c>
      <c r="F1457">
        <v>1</v>
      </c>
      <c r="G1457" t="str">
        <f>VLOOKUP($E1457,[1]Productos!A:P,2,FALSE)</f>
        <v>AGUARDIENTE SIN AZUCAR (PANCHITA TAPA VERDE)</v>
      </c>
      <c r="H1457" s="21" t="str">
        <f>VLOOKUP($E1457,[1]Productos!A:P,3,FALSE)</f>
        <v>LICORES</v>
      </c>
      <c r="I1457" s="21" t="str">
        <f>VLOOKUP($E1457,[1]Productos!A:P,4,FALSE)</f>
        <v>AGUARDIENTE</v>
      </c>
      <c r="K1457" s="1">
        <v>35000</v>
      </c>
      <c r="L1457" s="1">
        <v>35000</v>
      </c>
      <c r="M1457" s="21">
        <v>5</v>
      </c>
      <c r="N1457" s="21" t="e">
        <f>VLOOKUP(M1457,[1]!tbl_empleados[#Data],4,0)&amp;" "&amp;VLOOKUP(M1457,[1]!tbl_empleados[#Data],5,0)</f>
        <v>#REF!</v>
      </c>
      <c r="O1457">
        <f t="shared" si="138"/>
        <v>2024</v>
      </c>
      <c r="P1457" t="str">
        <f t="shared" si="139"/>
        <v>mayo</v>
      </c>
    </row>
    <row r="1458" spans="1:16" x14ac:dyDescent="0.3">
      <c r="A1458" t="s">
        <v>548</v>
      </c>
      <c r="B1458" s="21">
        <v>6</v>
      </c>
      <c r="C1458" s="77">
        <v>45431</v>
      </c>
      <c r="D1458" s="78">
        <v>1.3194444444444444E-2</v>
      </c>
      <c r="E1458" s="21">
        <v>31</v>
      </c>
      <c r="F1458">
        <v>1</v>
      </c>
      <c r="G1458" t="str">
        <f>VLOOKUP($E1458,[1]Productos!A:P,2,FALSE)</f>
        <v>COCA COLA</v>
      </c>
      <c r="H1458" s="21" t="str">
        <f>VLOOKUP($E1458,[1]Productos!A:P,3,FALSE)</f>
        <v>BEBIDAS</v>
      </c>
      <c r="I1458" s="21" t="str">
        <f>VLOOKUP($E1458,[1]Productos!A:P,4,FALSE)</f>
        <v>OTROS</v>
      </c>
      <c r="K1458" s="1">
        <v>4000</v>
      </c>
      <c r="L1458" s="1">
        <v>4000</v>
      </c>
      <c r="M1458" s="21">
        <v>5</v>
      </c>
      <c r="N1458" s="21" t="e">
        <f>VLOOKUP(M1458,[1]!tbl_empleados[#Data],4,0)&amp;" "&amp;VLOOKUP(M1458,[1]!tbl_empleados[#Data],5,0)</f>
        <v>#REF!</v>
      </c>
      <c r="O1458">
        <f t="shared" si="138"/>
        <v>2024</v>
      </c>
      <c r="P1458" t="str">
        <f t="shared" si="139"/>
        <v>mayo</v>
      </c>
    </row>
    <row r="1459" spans="1:16" x14ac:dyDescent="0.3">
      <c r="A1459" t="s">
        <v>548</v>
      </c>
      <c r="B1459" s="21">
        <v>6</v>
      </c>
      <c r="C1459" s="77">
        <v>45431</v>
      </c>
      <c r="D1459" s="78">
        <v>1.3194444444444444E-2</v>
      </c>
      <c r="E1459" s="21">
        <v>12</v>
      </c>
      <c r="F1459">
        <v>1</v>
      </c>
      <c r="G1459" t="str">
        <f>VLOOKUP($E1459,[1]Productos!A:P,2,FALSE)</f>
        <v>CAIPIROSKA</v>
      </c>
      <c r="H1459" s="21" t="str">
        <f>VLOOKUP($E1459,[1]Productos!A:P,3,FALSE)</f>
        <v>BEBIDAS</v>
      </c>
      <c r="I1459" s="21" t="str">
        <f>VLOOKUP($E1459,[1]Productos!A:P,4,FALSE)</f>
        <v>CÓCTELES</v>
      </c>
      <c r="K1459" s="1">
        <v>10000</v>
      </c>
      <c r="L1459" s="1">
        <v>10000</v>
      </c>
      <c r="M1459" s="21">
        <v>5</v>
      </c>
      <c r="N1459" s="21" t="e">
        <f>VLOOKUP(M1459,[1]!tbl_empleados[#Data],4,0)&amp;" "&amp;VLOOKUP(M1459,[1]!tbl_empleados[#Data],5,0)</f>
        <v>#REF!</v>
      </c>
      <c r="O1459">
        <f t="shared" si="138"/>
        <v>2024</v>
      </c>
      <c r="P1459" t="str">
        <f t="shared" si="139"/>
        <v>mayo</v>
      </c>
    </row>
    <row r="1460" spans="1:16" x14ac:dyDescent="0.3">
      <c r="A1460" t="s">
        <v>548</v>
      </c>
      <c r="B1460" s="21">
        <v>6</v>
      </c>
      <c r="C1460" s="77">
        <v>45431</v>
      </c>
      <c r="D1460" s="78">
        <v>1.3194444444444444E-2</v>
      </c>
      <c r="E1460" s="21">
        <v>8</v>
      </c>
      <c r="F1460">
        <v>1</v>
      </c>
      <c r="G1460" t="str">
        <f>VLOOKUP($E1460,[1]Productos!A:P,2,FALSE)</f>
        <v>MARANGIN</v>
      </c>
      <c r="H1460" s="21" t="str">
        <f>VLOOKUP($E1460,[1]Productos!A:P,3,FALSE)</f>
        <v>BEBIDAS</v>
      </c>
      <c r="I1460" s="21" t="str">
        <f>VLOOKUP($E1460,[1]Productos!A:P,4,FALSE)</f>
        <v>CÓCTELES</v>
      </c>
      <c r="K1460" s="1">
        <v>15000</v>
      </c>
      <c r="L1460" s="1">
        <v>15000</v>
      </c>
      <c r="M1460" s="21">
        <v>5</v>
      </c>
      <c r="N1460" s="21" t="e">
        <f>VLOOKUP(M1460,[1]!tbl_empleados[#Data],4,0)&amp;" "&amp;VLOOKUP(M1460,[1]!tbl_empleados[#Data],5,0)</f>
        <v>#REF!</v>
      </c>
      <c r="O1460">
        <f t="shared" si="138"/>
        <v>2024</v>
      </c>
      <c r="P1460" t="str">
        <f t="shared" si="139"/>
        <v>mayo</v>
      </c>
    </row>
    <row r="1461" spans="1:16" x14ac:dyDescent="0.3">
      <c r="A1461" t="s">
        <v>548</v>
      </c>
      <c r="B1461" s="21">
        <v>6</v>
      </c>
      <c r="C1461" s="77">
        <v>45431</v>
      </c>
      <c r="D1461" s="78">
        <v>1.3888888888888888E-2</v>
      </c>
      <c r="E1461" s="21">
        <v>91</v>
      </c>
      <c r="F1461">
        <v>1</v>
      </c>
      <c r="G1461" t="str">
        <f>VLOOKUP($E1461,[1]Productos!A:P,2,FALSE)</f>
        <v>SMIRNOFF</v>
      </c>
      <c r="H1461" s="21" t="str">
        <f>VLOOKUP($E1461,[1]Productos!A:P,3,FALSE)</f>
        <v>BEBIDAS</v>
      </c>
      <c r="I1461" s="21" t="str">
        <f>VLOOKUP($E1461,[1]Productos!A:P,4,FALSE)</f>
        <v>CERVEZAS</v>
      </c>
      <c r="K1461" s="1">
        <v>12000</v>
      </c>
      <c r="L1461" s="1">
        <v>12000</v>
      </c>
      <c r="M1461" s="21">
        <v>5</v>
      </c>
      <c r="N1461" s="21" t="e">
        <f>VLOOKUP(M1461,[1]!tbl_empleados[#Data],4,0)&amp;" "&amp;VLOOKUP(M1461,[1]!tbl_empleados[#Data],5,0)</f>
        <v>#REF!</v>
      </c>
      <c r="O1461">
        <f t="shared" si="138"/>
        <v>2024</v>
      </c>
      <c r="P1461" t="str">
        <f t="shared" si="139"/>
        <v>mayo</v>
      </c>
    </row>
    <row r="1462" spans="1:16" x14ac:dyDescent="0.3">
      <c r="A1462" t="s">
        <v>548</v>
      </c>
      <c r="B1462" s="21">
        <v>6</v>
      </c>
      <c r="C1462" s="77">
        <v>45431</v>
      </c>
      <c r="D1462" s="78">
        <v>1.3888888888888888E-2</v>
      </c>
      <c r="E1462" s="21">
        <v>47</v>
      </c>
      <c r="F1462">
        <v>1</v>
      </c>
      <c r="G1462" t="str">
        <f>VLOOKUP($E1462,[1]Productos!A:P,2,FALSE)</f>
        <v>MICHELADA</v>
      </c>
      <c r="H1462" s="21" t="str">
        <f>VLOOKUP($E1462,[1]Productos!A:P,3,FALSE)</f>
        <v>BEBIDAS</v>
      </c>
      <c r="I1462" s="21" t="str">
        <f>VLOOKUP($E1462,[1]Productos!A:P,4,FALSE)</f>
        <v>CERVEZAS</v>
      </c>
      <c r="K1462" s="1">
        <v>2000</v>
      </c>
      <c r="L1462" s="1">
        <v>2000</v>
      </c>
      <c r="M1462" s="21">
        <v>5</v>
      </c>
      <c r="N1462" s="21" t="e">
        <f>VLOOKUP(M1462,[1]!tbl_empleados[#Data],4,0)&amp;" "&amp;VLOOKUP(M1462,[1]!tbl_empleados[#Data],5,0)</f>
        <v>#REF!</v>
      </c>
      <c r="O1462">
        <f t="shared" si="138"/>
        <v>2024</v>
      </c>
      <c r="P1462" t="str">
        <f t="shared" si="139"/>
        <v>mayo</v>
      </c>
    </row>
    <row r="1463" spans="1:16" x14ac:dyDescent="0.3">
      <c r="A1463" t="s">
        <v>548</v>
      </c>
      <c r="B1463" s="21">
        <v>6</v>
      </c>
      <c r="C1463" s="77">
        <v>45431</v>
      </c>
      <c r="D1463" s="78">
        <v>1.3888888888888888E-2</v>
      </c>
      <c r="E1463" s="21">
        <v>38</v>
      </c>
      <c r="F1463">
        <v>1</v>
      </c>
      <c r="G1463" t="str">
        <f>VLOOKUP($E1463,[1]Productos!A:P,2,FALSE)</f>
        <v>COSTEÑITA</v>
      </c>
      <c r="H1463" s="21" t="str">
        <f>VLOOKUP($E1463,[1]Productos!A:P,3,FALSE)</f>
        <v>BEBIDAS</v>
      </c>
      <c r="I1463" s="21" t="str">
        <f>VLOOKUP($E1463,[1]Productos!A:P,4,FALSE)</f>
        <v>CERVEZAS</v>
      </c>
      <c r="K1463" s="1">
        <v>3000</v>
      </c>
      <c r="L1463" s="1">
        <v>3000</v>
      </c>
      <c r="M1463" s="21">
        <v>5</v>
      </c>
      <c r="N1463" s="21" t="e">
        <f>VLOOKUP(M1463,[1]!tbl_empleados[#Data],4,0)&amp;" "&amp;VLOOKUP(M1463,[1]!tbl_empleados[#Data],5,0)</f>
        <v>#REF!</v>
      </c>
      <c r="O1463">
        <f t="shared" si="138"/>
        <v>2024</v>
      </c>
      <c r="P1463" t="str">
        <f t="shared" si="139"/>
        <v>mayo</v>
      </c>
    </row>
    <row r="1464" spans="1:16" x14ac:dyDescent="0.3">
      <c r="A1464" t="s">
        <v>548</v>
      </c>
      <c r="B1464" s="21">
        <v>6</v>
      </c>
      <c r="C1464" s="77">
        <v>45431</v>
      </c>
      <c r="D1464" s="78">
        <v>1.3888888888888888E-2</v>
      </c>
      <c r="E1464" s="21">
        <v>3</v>
      </c>
      <c r="F1464">
        <v>1</v>
      </c>
      <c r="G1464" t="str">
        <f>VLOOKUP($E1464,[1]Productos!A:P,2,FALSE)</f>
        <v>MARGARITA</v>
      </c>
      <c r="H1464" s="21" t="str">
        <f>VLOOKUP($E1464,[1]Productos!A:P,3,FALSE)</f>
        <v>BEBIDAS</v>
      </c>
      <c r="I1464" s="21" t="str">
        <f>VLOOKUP($E1464,[1]Productos!A:P,4,FALSE)</f>
        <v>CÓCTELES</v>
      </c>
      <c r="K1464" s="1">
        <v>16000</v>
      </c>
      <c r="L1464" s="1">
        <v>16000</v>
      </c>
      <c r="M1464" s="21">
        <v>5</v>
      </c>
      <c r="N1464" s="21" t="e">
        <f>VLOOKUP(M1464,[1]!tbl_empleados[#Data],4,0)&amp;" "&amp;VLOOKUP(M1464,[1]!tbl_empleados[#Data],5,0)</f>
        <v>#REF!</v>
      </c>
      <c r="O1464">
        <f t="shared" si="138"/>
        <v>2024</v>
      </c>
      <c r="P1464" t="str">
        <f t="shared" si="139"/>
        <v>mayo</v>
      </c>
    </row>
    <row r="1465" spans="1:16" x14ac:dyDescent="0.3">
      <c r="A1465" t="s">
        <v>548</v>
      </c>
      <c r="B1465" s="21">
        <v>6</v>
      </c>
      <c r="C1465" s="77">
        <v>45431</v>
      </c>
      <c r="D1465" s="78">
        <v>1.3888888888888888E-2</v>
      </c>
      <c r="E1465" s="21">
        <v>6</v>
      </c>
      <c r="F1465">
        <v>1</v>
      </c>
      <c r="G1465" t="str">
        <f>VLOOKUP($E1465,[1]Productos!A:P,2,FALSE)</f>
        <v>MOJITO MARACUYÁ</v>
      </c>
      <c r="H1465" s="21" t="str">
        <f>VLOOKUP($E1465,[1]Productos!A:P,3,FALSE)</f>
        <v>BEBIDAS</v>
      </c>
      <c r="I1465" s="21" t="str">
        <f>VLOOKUP($E1465,[1]Productos!A:P,4,FALSE)</f>
        <v>CÓCTELES</v>
      </c>
      <c r="K1465" s="1">
        <v>16000</v>
      </c>
      <c r="L1465" s="1">
        <v>16000</v>
      </c>
      <c r="M1465" s="21">
        <v>5</v>
      </c>
      <c r="N1465" s="21" t="e">
        <f>VLOOKUP(M1465,[1]!tbl_empleados[#Data],4,0)&amp;" "&amp;VLOOKUP(M1465,[1]!tbl_empleados[#Data],5,0)</f>
        <v>#REF!</v>
      </c>
      <c r="O1465">
        <f t="shared" si="138"/>
        <v>2024</v>
      </c>
      <c r="P1465" t="str">
        <f t="shared" si="139"/>
        <v>mayo</v>
      </c>
    </row>
    <row r="1466" spans="1:16" x14ac:dyDescent="0.3">
      <c r="A1466" t="s">
        <v>549</v>
      </c>
      <c r="B1466" s="21">
        <v>9</v>
      </c>
      <c r="C1466" s="77">
        <v>45431</v>
      </c>
      <c r="D1466" s="78">
        <v>1.3888888888888888E-2</v>
      </c>
      <c r="E1466" s="21">
        <v>38</v>
      </c>
      <c r="F1466">
        <v>6</v>
      </c>
      <c r="G1466" t="str">
        <f>VLOOKUP($E1466,[1]Productos!A:P,2,FALSE)</f>
        <v>COSTEÑITA</v>
      </c>
      <c r="H1466" s="21" t="str">
        <f>VLOOKUP($E1466,[1]Productos!A:P,3,FALSE)</f>
        <v>BEBIDAS</v>
      </c>
      <c r="I1466" s="21" t="str">
        <f>VLOOKUP($E1466,[1]Productos!A:P,4,FALSE)</f>
        <v>CERVEZAS</v>
      </c>
      <c r="K1466" s="1">
        <v>3000</v>
      </c>
      <c r="L1466" s="1">
        <v>18000</v>
      </c>
      <c r="M1466" s="21">
        <v>5</v>
      </c>
      <c r="N1466" s="21" t="e">
        <f>VLOOKUP(M1466,[1]!tbl_empleados[#Data],4,0)&amp;" "&amp;VLOOKUP(M1466,[1]!tbl_empleados[#Data],5,0)</f>
        <v>#REF!</v>
      </c>
      <c r="O1466">
        <f t="shared" si="138"/>
        <v>2024</v>
      </c>
      <c r="P1466" t="str">
        <f t="shared" si="139"/>
        <v>mayo</v>
      </c>
    </row>
    <row r="1467" spans="1:16" x14ac:dyDescent="0.3">
      <c r="A1467" t="s">
        <v>549</v>
      </c>
      <c r="B1467" s="21">
        <v>9</v>
      </c>
      <c r="C1467" s="77">
        <v>45431</v>
      </c>
      <c r="D1467" s="78">
        <v>1.3888888888888888E-2</v>
      </c>
      <c r="E1467" s="21">
        <v>50</v>
      </c>
      <c r="F1467">
        <v>1</v>
      </c>
      <c r="G1467" t="str">
        <f>VLOOKUP($E1467,[1]Productos!A:P,2,FALSE)</f>
        <v>AGUARDIENTE SIN AZUCAR (LIMOSINA TAPA VERDE)</v>
      </c>
      <c r="H1467" s="21" t="str">
        <f>VLOOKUP($E1467,[1]Productos!A:P,3,FALSE)</f>
        <v>LICORES</v>
      </c>
      <c r="I1467" s="21" t="str">
        <f>VLOOKUP($E1467,[1]Productos!A:P,4,FALSE)</f>
        <v>AGUARDIENTE</v>
      </c>
      <c r="K1467" s="1">
        <v>90000</v>
      </c>
      <c r="L1467" s="1">
        <v>90000</v>
      </c>
      <c r="M1467" s="21">
        <v>5</v>
      </c>
      <c r="N1467" s="21" t="e">
        <f>VLOOKUP(M1467,[1]!tbl_empleados[#Data],4,0)&amp;" "&amp;VLOOKUP(M1467,[1]!tbl_empleados[#Data],5,0)</f>
        <v>#REF!</v>
      </c>
      <c r="O1467">
        <f t="shared" si="138"/>
        <v>2024</v>
      </c>
      <c r="P1467" t="str">
        <f t="shared" si="139"/>
        <v>mayo</v>
      </c>
    </row>
    <row r="1468" spans="1:16" x14ac:dyDescent="0.3">
      <c r="A1468" t="s">
        <v>548</v>
      </c>
      <c r="B1468" s="21">
        <v>6</v>
      </c>
      <c r="C1468" s="77">
        <v>45431</v>
      </c>
      <c r="D1468" s="78">
        <v>7.7777777777777779E-2</v>
      </c>
      <c r="E1468" s="21">
        <v>48</v>
      </c>
      <c r="F1468">
        <v>1</v>
      </c>
      <c r="G1468" t="str">
        <f>VLOOKUP($E1468,[1]Productos!A:P,2,FALSE)</f>
        <v>AGUARDIENTE SIN AZUCAR (PANCHITA TAPA VERDE)</v>
      </c>
      <c r="H1468" s="21" t="str">
        <f>VLOOKUP($E1468,[1]Productos!A:P,3,FALSE)</f>
        <v>LICORES</v>
      </c>
      <c r="I1468" s="21" t="str">
        <f>VLOOKUP($E1468,[1]Productos!A:P,4,FALSE)</f>
        <v>AGUARDIENTE</v>
      </c>
      <c r="K1468" s="1">
        <v>35000</v>
      </c>
      <c r="L1468" s="1">
        <v>35000</v>
      </c>
      <c r="M1468" s="21">
        <v>5</v>
      </c>
      <c r="N1468" s="21" t="e">
        <f>VLOOKUP(M1468,[1]!tbl_empleados[#Data],4,0)&amp;" "&amp;VLOOKUP(M1468,[1]!tbl_empleados[#Data],5,0)</f>
        <v>#REF!</v>
      </c>
      <c r="O1468">
        <f t="shared" si="138"/>
        <v>2024</v>
      </c>
      <c r="P1468" t="str">
        <f t="shared" si="139"/>
        <v>mayo</v>
      </c>
    </row>
    <row r="1469" spans="1:16" x14ac:dyDescent="0.3">
      <c r="A1469" t="s">
        <v>548</v>
      </c>
      <c r="B1469" s="21">
        <v>6</v>
      </c>
      <c r="C1469" s="77">
        <v>45431</v>
      </c>
      <c r="D1469" s="78">
        <v>7.8472222222222221E-2</v>
      </c>
      <c r="E1469" s="21">
        <v>91</v>
      </c>
      <c r="F1469">
        <v>2</v>
      </c>
      <c r="G1469" t="str">
        <f>VLOOKUP($E1469,[1]Productos!A:P,2,FALSE)</f>
        <v>SMIRNOFF</v>
      </c>
      <c r="H1469" s="21" t="str">
        <f>VLOOKUP($E1469,[1]Productos!A:P,3,FALSE)</f>
        <v>BEBIDAS</v>
      </c>
      <c r="I1469" s="21" t="str">
        <f>VLOOKUP($E1469,[1]Productos!A:P,4,FALSE)</f>
        <v>CERVEZAS</v>
      </c>
      <c r="K1469" s="1">
        <v>12000</v>
      </c>
      <c r="L1469" s="1">
        <v>24000</v>
      </c>
      <c r="M1469" s="21">
        <v>5</v>
      </c>
      <c r="N1469" s="21" t="e">
        <f>VLOOKUP(M1469,[1]!tbl_empleados[#Data],4,0)&amp;" "&amp;VLOOKUP(M1469,[1]!tbl_empleados[#Data],5,0)</f>
        <v>#REF!</v>
      </c>
      <c r="O1469">
        <f t="shared" si="138"/>
        <v>2024</v>
      </c>
      <c r="P1469" t="str">
        <f t="shared" si="139"/>
        <v>mayo</v>
      </c>
    </row>
    <row r="1470" spans="1:16" x14ac:dyDescent="0.3">
      <c r="A1470" t="s">
        <v>548</v>
      </c>
      <c r="B1470" s="21">
        <v>6</v>
      </c>
      <c r="C1470" s="77">
        <v>45431</v>
      </c>
      <c r="D1470" s="78">
        <v>7.8472222222222221E-2</v>
      </c>
      <c r="E1470" s="21">
        <v>47</v>
      </c>
      <c r="F1470">
        <v>2</v>
      </c>
      <c r="G1470" t="str">
        <f>VLOOKUP($E1470,[1]Productos!A:P,2,FALSE)</f>
        <v>MICHELADA</v>
      </c>
      <c r="H1470" s="21" t="str">
        <f>VLOOKUP($E1470,[1]Productos!A:P,3,FALSE)</f>
        <v>BEBIDAS</v>
      </c>
      <c r="I1470" s="21" t="str">
        <f>VLOOKUP($E1470,[1]Productos!A:P,4,FALSE)</f>
        <v>CERVEZAS</v>
      </c>
      <c r="K1470" s="1">
        <v>2000</v>
      </c>
      <c r="L1470" s="1">
        <v>4000</v>
      </c>
      <c r="M1470" s="21">
        <v>5</v>
      </c>
      <c r="N1470" s="21" t="e">
        <f>VLOOKUP(M1470,[1]!tbl_empleados[#Data],4,0)&amp;" "&amp;VLOOKUP(M1470,[1]!tbl_empleados[#Data],5,0)</f>
        <v>#REF!</v>
      </c>
      <c r="O1470">
        <f t="shared" si="138"/>
        <v>2024</v>
      </c>
      <c r="P1470" t="str">
        <f t="shared" si="139"/>
        <v>mayo</v>
      </c>
    </row>
    <row r="1471" spans="1:16" x14ac:dyDescent="0.3">
      <c r="A1471" t="s">
        <v>550</v>
      </c>
      <c r="B1471" s="21">
        <v>6</v>
      </c>
      <c r="C1471" s="77">
        <v>45436</v>
      </c>
      <c r="D1471" s="78">
        <v>0.90138888888888891</v>
      </c>
      <c r="E1471" s="21">
        <v>39</v>
      </c>
      <c r="F1471">
        <v>2</v>
      </c>
      <c r="G1471" t="str">
        <f>VLOOKUP($E1471,[1]Productos!A:P,2,FALSE)</f>
        <v>CORONITA</v>
      </c>
      <c r="H1471" s="21" t="str">
        <f>VLOOKUP($E1471,[1]Productos!A:P,3,FALSE)</f>
        <v>BEBIDAS</v>
      </c>
      <c r="I1471" s="21" t="str">
        <f>VLOOKUP($E1471,[1]Productos!A:P,4,FALSE)</f>
        <v>CERVEZAS</v>
      </c>
      <c r="K1471" s="1">
        <v>4000</v>
      </c>
      <c r="L1471" s="1">
        <v>8000</v>
      </c>
      <c r="M1471" s="21">
        <v>5</v>
      </c>
      <c r="N1471" s="21" t="e">
        <f>VLOOKUP(M1471,[1]!tbl_empleados[#Data],4,0)&amp;" "&amp;VLOOKUP(M1471,[1]!tbl_empleados[#Data],5,0)</f>
        <v>#REF!</v>
      </c>
      <c r="O1471">
        <f t="shared" si="138"/>
        <v>2024</v>
      </c>
      <c r="P1471" t="str">
        <f t="shared" si="139"/>
        <v>mayo</v>
      </c>
    </row>
    <row r="1472" spans="1:16" x14ac:dyDescent="0.3">
      <c r="A1472" t="s">
        <v>550</v>
      </c>
      <c r="B1472" s="21">
        <v>6</v>
      </c>
      <c r="C1472" s="77">
        <v>45436</v>
      </c>
      <c r="D1472" s="78">
        <v>0.90208333333333324</v>
      </c>
      <c r="E1472" s="21">
        <v>40</v>
      </c>
      <c r="F1472">
        <v>1</v>
      </c>
      <c r="G1472" t="str">
        <f>VLOOKUP($E1472,[1]Productos!A:P,2,FALSE)</f>
        <v>AGUILA NEGRA</v>
      </c>
      <c r="H1472" s="21" t="str">
        <f>VLOOKUP($E1472,[1]Productos!A:P,3,FALSE)</f>
        <v>BEBIDAS</v>
      </c>
      <c r="I1472" s="21" t="str">
        <f>VLOOKUP($E1472,[1]Productos!A:P,4,FALSE)</f>
        <v>CERVEZAS</v>
      </c>
      <c r="K1472" s="1">
        <v>3500</v>
      </c>
      <c r="L1472" s="1">
        <v>3500</v>
      </c>
      <c r="M1472" s="21">
        <v>5</v>
      </c>
      <c r="N1472" s="21" t="e">
        <f>VLOOKUP(M1472,[1]!tbl_empleados[#Data],4,0)&amp;" "&amp;VLOOKUP(M1472,[1]!tbl_empleados[#Data],5,0)</f>
        <v>#REF!</v>
      </c>
      <c r="O1472">
        <f t="shared" si="138"/>
        <v>2024</v>
      </c>
      <c r="P1472" t="str">
        <f t="shared" si="139"/>
        <v>mayo</v>
      </c>
    </row>
    <row r="1473" spans="1:16" x14ac:dyDescent="0.3">
      <c r="A1473" t="s">
        <v>550</v>
      </c>
      <c r="B1473" s="21">
        <v>6</v>
      </c>
      <c r="C1473" s="77">
        <v>45436</v>
      </c>
      <c r="D1473" s="78">
        <v>0.91875000000000007</v>
      </c>
      <c r="E1473" s="21">
        <v>39</v>
      </c>
      <c r="F1473">
        <v>2</v>
      </c>
      <c r="G1473" t="str">
        <f>VLOOKUP($E1473,[1]Productos!A:P,2,FALSE)</f>
        <v>CORONITA</v>
      </c>
      <c r="H1473" s="21" t="str">
        <f>VLOOKUP($E1473,[1]Productos!A:P,3,FALSE)</f>
        <v>BEBIDAS</v>
      </c>
      <c r="I1473" s="21" t="str">
        <f>VLOOKUP($E1473,[1]Productos!A:P,4,FALSE)</f>
        <v>CERVEZAS</v>
      </c>
      <c r="K1473" s="1">
        <v>4000</v>
      </c>
      <c r="L1473" s="1">
        <v>8000</v>
      </c>
      <c r="M1473" s="21">
        <v>5</v>
      </c>
      <c r="N1473" s="21" t="e">
        <f>VLOOKUP(M1473,[1]!tbl_empleados[#Data],4,0)&amp;" "&amp;VLOOKUP(M1473,[1]!tbl_empleados[#Data],5,0)</f>
        <v>#REF!</v>
      </c>
      <c r="O1473">
        <f t="shared" si="138"/>
        <v>2024</v>
      </c>
      <c r="P1473" t="str">
        <f t="shared" si="139"/>
        <v>mayo</v>
      </c>
    </row>
    <row r="1474" spans="1:16" x14ac:dyDescent="0.3">
      <c r="A1474" t="s">
        <v>550</v>
      </c>
      <c r="B1474" s="21">
        <v>6</v>
      </c>
      <c r="C1474" s="77">
        <v>45436</v>
      </c>
      <c r="D1474" s="78">
        <v>0.91875000000000007</v>
      </c>
      <c r="E1474" s="21">
        <v>40</v>
      </c>
      <c r="F1474">
        <v>1</v>
      </c>
      <c r="G1474" t="str">
        <f>VLOOKUP($E1474,[1]Productos!A:P,2,FALSE)</f>
        <v>AGUILA NEGRA</v>
      </c>
      <c r="H1474" s="21" t="str">
        <f>VLOOKUP($E1474,[1]Productos!A:P,3,FALSE)</f>
        <v>BEBIDAS</v>
      </c>
      <c r="I1474" s="21" t="str">
        <f>VLOOKUP($E1474,[1]Productos!A:P,4,FALSE)</f>
        <v>CERVEZAS</v>
      </c>
      <c r="K1474" s="1">
        <v>3500</v>
      </c>
      <c r="L1474" s="1">
        <v>3500</v>
      </c>
      <c r="M1474" s="21">
        <v>5</v>
      </c>
      <c r="N1474" s="21" t="e">
        <f>VLOOKUP(M1474,[1]!tbl_empleados[#Data],4,0)&amp;" "&amp;VLOOKUP(M1474,[1]!tbl_empleados[#Data],5,0)</f>
        <v>#REF!</v>
      </c>
      <c r="O1474">
        <f t="shared" si="138"/>
        <v>2024</v>
      </c>
      <c r="P1474" t="str">
        <f t="shared" si="139"/>
        <v>mayo</v>
      </c>
    </row>
    <row r="1475" spans="1:16" x14ac:dyDescent="0.3">
      <c r="A1475" t="s">
        <v>551</v>
      </c>
      <c r="B1475" s="21">
        <v>5</v>
      </c>
      <c r="C1475" s="77">
        <v>45436</v>
      </c>
      <c r="D1475" s="78">
        <v>0.87361111111111101</v>
      </c>
      <c r="E1475" s="21">
        <v>45</v>
      </c>
      <c r="F1475">
        <v>1</v>
      </c>
      <c r="G1475" t="str">
        <f>VLOOKUP($E1475,[1]Productos!A:P,2,FALSE)</f>
        <v>POKER</v>
      </c>
      <c r="H1475" s="21" t="str">
        <f>VLOOKUP($E1475,[1]Productos!A:P,3,FALSE)</f>
        <v>BEBIDAS</v>
      </c>
      <c r="I1475" s="21" t="str">
        <f>VLOOKUP($E1475,[1]Productos!A:P,4,FALSE)</f>
        <v>CERVEZAS</v>
      </c>
      <c r="K1475" s="1">
        <v>3000</v>
      </c>
      <c r="L1475" s="1">
        <v>3000</v>
      </c>
      <c r="M1475" s="21">
        <v>5</v>
      </c>
      <c r="N1475" s="21" t="e">
        <f>VLOOKUP(M1475,[1]!tbl_empleados[#Data],4,0)&amp;" "&amp;VLOOKUP(M1475,[1]!tbl_empleados[#Data],5,0)</f>
        <v>#REF!</v>
      </c>
      <c r="O1475">
        <f t="shared" si="138"/>
        <v>2024</v>
      </c>
      <c r="P1475" t="str">
        <f t="shared" si="139"/>
        <v>mayo</v>
      </c>
    </row>
    <row r="1476" spans="1:16" x14ac:dyDescent="0.3">
      <c r="A1476" t="s">
        <v>551</v>
      </c>
      <c r="B1476" s="21">
        <v>5</v>
      </c>
      <c r="C1476" s="77">
        <v>45436</v>
      </c>
      <c r="D1476" s="78">
        <v>0.87916666666666676</v>
      </c>
      <c r="E1476" s="21">
        <v>45</v>
      </c>
      <c r="F1476">
        <v>1</v>
      </c>
      <c r="G1476" t="str">
        <f>VLOOKUP($E1476,[1]Productos!A:P,2,FALSE)</f>
        <v>POKER</v>
      </c>
      <c r="H1476" s="21" t="str">
        <f>VLOOKUP($E1476,[1]Productos!A:P,3,FALSE)</f>
        <v>BEBIDAS</v>
      </c>
      <c r="I1476" s="21" t="str">
        <f>VLOOKUP($E1476,[1]Productos!A:P,4,FALSE)</f>
        <v>CERVEZAS</v>
      </c>
      <c r="K1476" s="1">
        <v>3000</v>
      </c>
      <c r="L1476" s="1">
        <v>3000</v>
      </c>
      <c r="M1476" s="21">
        <v>5</v>
      </c>
      <c r="N1476" s="21" t="e">
        <f>VLOOKUP(M1476,[1]!tbl_empleados[#Data],4,0)&amp;" "&amp;VLOOKUP(M1476,[1]!tbl_empleados[#Data],5,0)</f>
        <v>#REF!</v>
      </c>
      <c r="O1476">
        <f t="shared" si="138"/>
        <v>2024</v>
      </c>
      <c r="P1476" t="str">
        <f t="shared" si="139"/>
        <v>mayo</v>
      </c>
    </row>
    <row r="1477" spans="1:16" x14ac:dyDescent="0.3">
      <c r="A1477" t="s">
        <v>551</v>
      </c>
      <c r="B1477" s="21">
        <v>5</v>
      </c>
      <c r="C1477" s="77">
        <v>45436</v>
      </c>
      <c r="D1477" s="78">
        <v>0.90555555555555556</v>
      </c>
      <c r="E1477" s="21">
        <v>45</v>
      </c>
      <c r="F1477">
        <v>1</v>
      </c>
      <c r="G1477" t="str">
        <f>VLOOKUP($E1477,[1]Productos!A:P,2,FALSE)</f>
        <v>POKER</v>
      </c>
      <c r="H1477" s="21" t="str">
        <f>VLOOKUP($E1477,[1]Productos!A:P,3,FALSE)</f>
        <v>BEBIDAS</v>
      </c>
      <c r="I1477" s="21" t="str">
        <f>VLOOKUP($E1477,[1]Productos!A:P,4,FALSE)</f>
        <v>CERVEZAS</v>
      </c>
      <c r="K1477" s="1">
        <v>3000</v>
      </c>
      <c r="L1477" s="1">
        <v>3000</v>
      </c>
      <c r="M1477" s="21">
        <v>5</v>
      </c>
      <c r="N1477" s="21" t="e">
        <f>VLOOKUP(M1477,[1]!tbl_empleados[#Data],4,0)&amp;" "&amp;VLOOKUP(M1477,[1]!tbl_empleados[#Data],5,0)</f>
        <v>#REF!</v>
      </c>
      <c r="O1477">
        <f t="shared" si="138"/>
        <v>2024</v>
      </c>
      <c r="P1477" t="str">
        <f t="shared" si="139"/>
        <v>mayo</v>
      </c>
    </row>
    <row r="1478" spans="1:16" x14ac:dyDescent="0.3">
      <c r="A1478" t="s">
        <v>551</v>
      </c>
      <c r="B1478" s="21">
        <v>5</v>
      </c>
      <c r="C1478" s="77">
        <v>45436</v>
      </c>
      <c r="D1478" s="78">
        <v>0.9277777777777777</v>
      </c>
      <c r="E1478" s="21">
        <v>45</v>
      </c>
      <c r="F1478">
        <v>1</v>
      </c>
      <c r="G1478" t="str">
        <f>VLOOKUP($E1478,[1]Productos!A:P,2,FALSE)</f>
        <v>POKER</v>
      </c>
      <c r="H1478" s="21" t="str">
        <f>VLOOKUP($E1478,[1]Productos!A:P,3,FALSE)</f>
        <v>BEBIDAS</v>
      </c>
      <c r="I1478" s="21" t="str">
        <f>VLOOKUP($E1478,[1]Productos!A:P,4,FALSE)</f>
        <v>CERVEZAS</v>
      </c>
      <c r="K1478" s="1">
        <v>3000</v>
      </c>
      <c r="L1478" s="1">
        <v>3000</v>
      </c>
      <c r="M1478" s="21">
        <v>5</v>
      </c>
      <c r="N1478" s="21" t="e">
        <f>VLOOKUP(M1478,[1]!tbl_empleados[#Data],4,0)&amp;" "&amp;VLOOKUP(M1478,[1]!tbl_empleados[#Data],5,0)</f>
        <v>#REF!</v>
      </c>
      <c r="O1478">
        <f t="shared" si="138"/>
        <v>2024</v>
      </c>
      <c r="P1478" t="str">
        <f t="shared" si="139"/>
        <v>mayo</v>
      </c>
    </row>
    <row r="1479" spans="1:16" x14ac:dyDescent="0.3">
      <c r="A1479" t="s">
        <v>551</v>
      </c>
      <c r="B1479" s="21">
        <v>5</v>
      </c>
      <c r="C1479" s="77">
        <v>45436</v>
      </c>
      <c r="D1479" s="78">
        <v>0.95972222222222225</v>
      </c>
      <c r="E1479" s="21">
        <v>45</v>
      </c>
      <c r="F1479">
        <v>1</v>
      </c>
      <c r="G1479" t="str">
        <f>VLOOKUP($E1479,[1]Productos!A:P,2,FALSE)</f>
        <v>POKER</v>
      </c>
      <c r="H1479" s="21" t="str">
        <f>VLOOKUP($E1479,[1]Productos!A:P,3,FALSE)</f>
        <v>BEBIDAS</v>
      </c>
      <c r="I1479" s="21" t="str">
        <f>VLOOKUP($E1479,[1]Productos!A:P,4,FALSE)</f>
        <v>CERVEZAS</v>
      </c>
      <c r="K1479" s="1">
        <v>3000</v>
      </c>
      <c r="L1479" s="1">
        <v>3000</v>
      </c>
      <c r="M1479" s="21">
        <v>5</v>
      </c>
      <c r="N1479" s="21" t="e">
        <f>VLOOKUP(M1479,[1]!tbl_empleados[#Data],4,0)&amp;" "&amp;VLOOKUP(M1479,[1]!tbl_empleados[#Data],5,0)</f>
        <v>#REF!</v>
      </c>
      <c r="O1479">
        <f t="shared" si="138"/>
        <v>2024</v>
      </c>
      <c r="P1479" t="str">
        <f t="shared" si="139"/>
        <v>mayo</v>
      </c>
    </row>
    <row r="1480" spans="1:16" x14ac:dyDescent="0.3">
      <c r="A1480" t="s">
        <v>551</v>
      </c>
      <c r="B1480" s="21">
        <v>5</v>
      </c>
      <c r="C1480" s="77">
        <v>45436</v>
      </c>
      <c r="D1480" s="78">
        <v>0.9604166666666667</v>
      </c>
      <c r="E1480" s="21">
        <v>45</v>
      </c>
      <c r="F1480">
        <v>1</v>
      </c>
      <c r="G1480" t="str">
        <f>VLOOKUP($E1480,[1]Productos!A:P,2,FALSE)</f>
        <v>POKER</v>
      </c>
      <c r="H1480" s="21" t="str">
        <f>VLOOKUP($E1480,[1]Productos!A:P,3,FALSE)</f>
        <v>BEBIDAS</v>
      </c>
      <c r="I1480" s="21" t="str">
        <f>VLOOKUP($E1480,[1]Productos!A:P,4,FALSE)</f>
        <v>CERVEZAS</v>
      </c>
      <c r="K1480" s="1">
        <v>3000</v>
      </c>
      <c r="L1480" s="1">
        <v>3000</v>
      </c>
      <c r="M1480" s="21">
        <v>5</v>
      </c>
      <c r="N1480" s="21" t="e">
        <f>VLOOKUP(M1480,[1]!tbl_empleados[#Data],4,0)&amp;" "&amp;VLOOKUP(M1480,[1]!tbl_empleados[#Data],5,0)</f>
        <v>#REF!</v>
      </c>
      <c r="O1480">
        <f t="shared" si="138"/>
        <v>2024</v>
      </c>
      <c r="P1480" t="str">
        <f t="shared" si="139"/>
        <v>mayo</v>
      </c>
    </row>
    <row r="1481" spans="1:16" x14ac:dyDescent="0.3">
      <c r="A1481" t="s">
        <v>551</v>
      </c>
      <c r="B1481" s="21">
        <v>5</v>
      </c>
      <c r="C1481" s="77">
        <v>45436</v>
      </c>
      <c r="D1481" s="78">
        <v>0.97430555555555554</v>
      </c>
      <c r="E1481" s="21">
        <v>45</v>
      </c>
      <c r="F1481">
        <v>1</v>
      </c>
      <c r="G1481" t="str">
        <f>VLOOKUP($E1481,[1]Productos!A:P,2,FALSE)</f>
        <v>POKER</v>
      </c>
      <c r="H1481" s="21" t="str">
        <f>VLOOKUP($E1481,[1]Productos!A:P,3,FALSE)</f>
        <v>BEBIDAS</v>
      </c>
      <c r="I1481" s="21" t="str">
        <f>VLOOKUP($E1481,[1]Productos!A:P,4,FALSE)</f>
        <v>CERVEZAS</v>
      </c>
      <c r="K1481" s="1">
        <v>3000</v>
      </c>
      <c r="L1481" s="1">
        <v>3000</v>
      </c>
      <c r="M1481" s="21">
        <v>5</v>
      </c>
      <c r="N1481" s="21" t="e">
        <f>VLOOKUP(M1481,[1]!tbl_empleados[#Data],4,0)&amp;" "&amp;VLOOKUP(M1481,[1]!tbl_empleados[#Data],5,0)</f>
        <v>#REF!</v>
      </c>
      <c r="O1481">
        <f t="shared" si="138"/>
        <v>2024</v>
      </c>
      <c r="P1481" t="str">
        <f t="shared" si="139"/>
        <v>mayo</v>
      </c>
    </row>
    <row r="1482" spans="1:16" x14ac:dyDescent="0.3">
      <c r="A1482" t="s">
        <v>551</v>
      </c>
      <c r="B1482" s="21">
        <v>5</v>
      </c>
      <c r="C1482" s="77">
        <v>45436</v>
      </c>
      <c r="D1482" s="78">
        <v>0.98819444444444438</v>
      </c>
      <c r="E1482" s="21">
        <v>45</v>
      </c>
      <c r="F1482">
        <v>1</v>
      </c>
      <c r="G1482" t="str">
        <f>VLOOKUP($E1482,[1]Productos!A:P,2,FALSE)</f>
        <v>POKER</v>
      </c>
      <c r="H1482" s="21" t="str">
        <f>VLOOKUP($E1482,[1]Productos!A:P,3,FALSE)</f>
        <v>BEBIDAS</v>
      </c>
      <c r="I1482" s="21" t="str">
        <f>VLOOKUP($E1482,[1]Productos!A:P,4,FALSE)</f>
        <v>CERVEZAS</v>
      </c>
      <c r="K1482" s="1">
        <v>3000</v>
      </c>
      <c r="L1482" s="1">
        <v>3000</v>
      </c>
      <c r="M1482" s="21">
        <v>5</v>
      </c>
      <c r="N1482" s="21" t="e">
        <f>VLOOKUP(M1482,[1]!tbl_empleados[#Data],4,0)&amp;" "&amp;VLOOKUP(M1482,[1]!tbl_empleados[#Data],5,0)</f>
        <v>#REF!</v>
      </c>
      <c r="O1482">
        <f t="shared" si="138"/>
        <v>2024</v>
      </c>
      <c r="P1482" t="str">
        <f t="shared" si="139"/>
        <v>mayo</v>
      </c>
    </row>
    <row r="1483" spans="1:16" x14ac:dyDescent="0.3">
      <c r="A1483" t="s">
        <v>551</v>
      </c>
      <c r="B1483" s="21">
        <v>5</v>
      </c>
      <c r="C1483" s="77">
        <v>45437</v>
      </c>
      <c r="D1483" s="78">
        <v>1.3888888888888888E-2</v>
      </c>
      <c r="E1483" s="21">
        <v>45</v>
      </c>
      <c r="F1483">
        <v>1</v>
      </c>
      <c r="G1483" t="str">
        <f>VLOOKUP($E1483,[1]Productos!A:P,2,FALSE)</f>
        <v>POKER</v>
      </c>
      <c r="H1483" s="21" t="str">
        <f>VLOOKUP($E1483,[1]Productos!A:P,3,FALSE)</f>
        <v>BEBIDAS</v>
      </c>
      <c r="I1483" s="21" t="str">
        <f>VLOOKUP($E1483,[1]Productos!A:P,4,FALSE)</f>
        <v>CERVEZAS</v>
      </c>
      <c r="K1483" s="1">
        <v>3000</v>
      </c>
      <c r="L1483" s="1">
        <v>3000</v>
      </c>
      <c r="M1483" s="21">
        <v>5</v>
      </c>
      <c r="N1483" s="21" t="e">
        <f>VLOOKUP(M1483,[1]!tbl_empleados[#Data],4,0)&amp;" "&amp;VLOOKUP(M1483,[1]!tbl_empleados[#Data],5,0)</f>
        <v>#REF!</v>
      </c>
      <c r="O1483">
        <f t="shared" si="138"/>
        <v>2024</v>
      </c>
      <c r="P1483" t="str">
        <f t="shared" si="139"/>
        <v>mayo</v>
      </c>
    </row>
    <row r="1484" spans="1:16" x14ac:dyDescent="0.3">
      <c r="A1484" t="s">
        <v>552</v>
      </c>
      <c r="B1484" s="21">
        <v>9</v>
      </c>
      <c r="C1484" s="77">
        <v>45436</v>
      </c>
      <c r="D1484" s="78">
        <v>0.90208333333333324</v>
      </c>
      <c r="E1484" s="21">
        <v>40</v>
      </c>
      <c r="F1484">
        <v>2</v>
      </c>
      <c r="G1484" t="str">
        <f>VLOOKUP($E1484,[1]Productos!A:P,2,FALSE)</f>
        <v>AGUILA NEGRA</v>
      </c>
      <c r="H1484" s="21" t="str">
        <f>VLOOKUP($E1484,[1]Productos!A:P,3,FALSE)</f>
        <v>BEBIDAS</v>
      </c>
      <c r="I1484" s="21" t="str">
        <f>VLOOKUP($E1484,[1]Productos!A:P,4,FALSE)</f>
        <v>CERVEZAS</v>
      </c>
      <c r="K1484" s="1">
        <v>3500</v>
      </c>
      <c r="L1484" s="1">
        <v>7000</v>
      </c>
      <c r="M1484" s="21">
        <v>5</v>
      </c>
      <c r="N1484" s="21" t="e">
        <f>VLOOKUP(M1484,[1]!tbl_empleados[#Data],4,0)&amp;" "&amp;VLOOKUP(M1484,[1]!tbl_empleados[#Data],5,0)</f>
        <v>#REF!</v>
      </c>
      <c r="O1484">
        <f t="shared" si="138"/>
        <v>2024</v>
      </c>
      <c r="P1484" t="str">
        <f t="shared" si="139"/>
        <v>mayo</v>
      </c>
    </row>
    <row r="1485" spans="1:16" x14ac:dyDescent="0.3">
      <c r="A1485" t="s">
        <v>552</v>
      </c>
      <c r="B1485" s="21">
        <v>9</v>
      </c>
      <c r="C1485" s="77">
        <v>45436</v>
      </c>
      <c r="D1485" s="78">
        <v>0.90208333333333324</v>
      </c>
      <c r="E1485" s="21">
        <v>47</v>
      </c>
      <c r="F1485">
        <v>1</v>
      </c>
      <c r="G1485" t="str">
        <f>VLOOKUP($E1485,[1]Productos!A:P,2,FALSE)</f>
        <v>MICHELADA</v>
      </c>
      <c r="H1485" s="21" t="str">
        <f>VLOOKUP($E1485,[1]Productos!A:P,3,FALSE)</f>
        <v>BEBIDAS</v>
      </c>
      <c r="I1485" s="21" t="str">
        <f>VLOOKUP($E1485,[1]Productos!A:P,4,FALSE)</f>
        <v>CERVEZAS</v>
      </c>
      <c r="K1485" s="1">
        <v>2000</v>
      </c>
      <c r="L1485" s="1">
        <v>2000</v>
      </c>
      <c r="M1485" s="21">
        <v>5</v>
      </c>
      <c r="N1485" s="21" t="e">
        <f>VLOOKUP(M1485,[1]!tbl_empleados[#Data],4,0)&amp;" "&amp;VLOOKUP(M1485,[1]!tbl_empleados[#Data],5,0)</f>
        <v>#REF!</v>
      </c>
      <c r="O1485">
        <f t="shared" si="138"/>
        <v>2024</v>
      </c>
      <c r="P1485" t="str">
        <f t="shared" si="139"/>
        <v>mayo</v>
      </c>
    </row>
    <row r="1486" spans="1:16" x14ac:dyDescent="0.3">
      <c r="A1486" t="s">
        <v>552</v>
      </c>
      <c r="B1486" s="21">
        <v>9</v>
      </c>
      <c r="C1486" s="77">
        <v>45436</v>
      </c>
      <c r="D1486" s="78">
        <v>0.90208333333333324</v>
      </c>
      <c r="E1486" s="21">
        <v>38</v>
      </c>
      <c r="F1486">
        <v>1</v>
      </c>
      <c r="G1486" t="str">
        <f>VLOOKUP($E1486,[1]Productos!A:P,2,FALSE)</f>
        <v>COSTEÑITA</v>
      </c>
      <c r="H1486" s="21" t="str">
        <f>VLOOKUP($E1486,[1]Productos!A:P,3,FALSE)</f>
        <v>BEBIDAS</v>
      </c>
      <c r="I1486" s="21" t="str">
        <f>VLOOKUP($E1486,[1]Productos!A:P,4,FALSE)</f>
        <v>CERVEZAS</v>
      </c>
      <c r="K1486" s="1">
        <v>3000</v>
      </c>
      <c r="L1486" s="1">
        <v>3000</v>
      </c>
      <c r="M1486" s="21">
        <v>5</v>
      </c>
      <c r="N1486" s="21" t="e">
        <f>VLOOKUP(M1486,[1]!tbl_empleados[#Data],4,0)&amp;" "&amp;VLOOKUP(M1486,[1]!tbl_empleados[#Data],5,0)</f>
        <v>#REF!</v>
      </c>
      <c r="O1486">
        <f t="shared" si="138"/>
        <v>2024</v>
      </c>
      <c r="P1486" t="str">
        <f t="shared" si="139"/>
        <v>mayo</v>
      </c>
    </row>
    <row r="1487" spans="1:16" x14ac:dyDescent="0.3">
      <c r="A1487" t="s">
        <v>552</v>
      </c>
      <c r="B1487" s="21">
        <v>9</v>
      </c>
      <c r="C1487" s="77">
        <v>45436</v>
      </c>
      <c r="D1487" s="78">
        <v>0.92361111111111116</v>
      </c>
      <c r="E1487" s="21">
        <v>38</v>
      </c>
      <c r="F1487">
        <v>1</v>
      </c>
      <c r="G1487" t="str">
        <f>VLOOKUP($E1487,[1]Productos!A:P,2,FALSE)</f>
        <v>COSTEÑITA</v>
      </c>
      <c r="H1487" s="21" t="str">
        <f>VLOOKUP($E1487,[1]Productos!A:P,3,FALSE)</f>
        <v>BEBIDAS</v>
      </c>
      <c r="I1487" s="21" t="str">
        <f>VLOOKUP($E1487,[1]Productos!A:P,4,FALSE)</f>
        <v>CERVEZAS</v>
      </c>
      <c r="K1487" s="1">
        <v>3000</v>
      </c>
      <c r="L1487" s="1">
        <v>3000</v>
      </c>
      <c r="M1487" s="21">
        <v>5</v>
      </c>
      <c r="N1487" s="21" t="e">
        <f>VLOOKUP(M1487,[1]!tbl_empleados[#Data],4,0)&amp;" "&amp;VLOOKUP(M1487,[1]!tbl_empleados[#Data],5,0)</f>
        <v>#REF!</v>
      </c>
      <c r="O1487">
        <f t="shared" si="138"/>
        <v>2024</v>
      </c>
      <c r="P1487" t="str">
        <f t="shared" si="139"/>
        <v>mayo</v>
      </c>
    </row>
    <row r="1488" spans="1:16" x14ac:dyDescent="0.3">
      <c r="A1488" t="s">
        <v>552</v>
      </c>
      <c r="B1488" s="21">
        <v>9</v>
      </c>
      <c r="C1488" s="77">
        <v>45436</v>
      </c>
      <c r="D1488" s="78">
        <v>0.92361111111111116</v>
      </c>
      <c r="E1488" s="21">
        <v>40</v>
      </c>
      <c r="F1488">
        <v>1</v>
      </c>
      <c r="G1488" t="str">
        <f>VLOOKUP($E1488,[1]Productos!A:P,2,FALSE)</f>
        <v>AGUILA NEGRA</v>
      </c>
      <c r="H1488" s="21" t="str">
        <f>VLOOKUP($E1488,[1]Productos!A:P,3,FALSE)</f>
        <v>BEBIDAS</v>
      </c>
      <c r="I1488" s="21" t="str">
        <f>VLOOKUP($E1488,[1]Productos!A:P,4,FALSE)</f>
        <v>CERVEZAS</v>
      </c>
      <c r="K1488" s="1">
        <v>3500</v>
      </c>
      <c r="L1488" s="1">
        <v>3500</v>
      </c>
      <c r="M1488" s="21">
        <v>5</v>
      </c>
      <c r="N1488" s="21" t="e">
        <f>VLOOKUP(M1488,[1]!tbl_empleados[#Data],4,0)&amp;" "&amp;VLOOKUP(M1488,[1]!tbl_empleados[#Data],5,0)</f>
        <v>#REF!</v>
      </c>
      <c r="O1488">
        <f t="shared" si="138"/>
        <v>2024</v>
      </c>
      <c r="P1488" t="str">
        <f t="shared" si="139"/>
        <v>mayo</v>
      </c>
    </row>
    <row r="1489" spans="1:16" x14ac:dyDescent="0.3">
      <c r="A1489" t="s">
        <v>552</v>
      </c>
      <c r="B1489" s="21">
        <v>9</v>
      </c>
      <c r="C1489" s="77">
        <v>45436</v>
      </c>
      <c r="D1489" s="78">
        <v>0.95416666666666661</v>
      </c>
      <c r="E1489" s="21">
        <v>40</v>
      </c>
      <c r="F1489">
        <v>3</v>
      </c>
      <c r="G1489" t="str">
        <f>VLOOKUP($E1489,[1]Productos!A:P,2,FALSE)</f>
        <v>AGUILA NEGRA</v>
      </c>
      <c r="H1489" s="21" t="str">
        <f>VLOOKUP($E1489,[1]Productos!A:P,3,FALSE)</f>
        <v>BEBIDAS</v>
      </c>
      <c r="I1489" s="21" t="str">
        <f>VLOOKUP($E1489,[1]Productos!A:P,4,FALSE)</f>
        <v>CERVEZAS</v>
      </c>
      <c r="K1489" s="1">
        <v>3500</v>
      </c>
      <c r="L1489" s="1">
        <v>10500</v>
      </c>
      <c r="M1489" s="21">
        <v>5</v>
      </c>
      <c r="N1489" s="21" t="e">
        <f>VLOOKUP(M1489,[1]!tbl_empleados[#Data],4,0)&amp;" "&amp;VLOOKUP(M1489,[1]!tbl_empleados[#Data],5,0)</f>
        <v>#REF!</v>
      </c>
      <c r="O1489">
        <f t="shared" si="138"/>
        <v>2024</v>
      </c>
      <c r="P1489" t="str">
        <f t="shared" si="139"/>
        <v>mayo</v>
      </c>
    </row>
    <row r="1490" spans="1:16" x14ac:dyDescent="0.3">
      <c r="A1490" t="s">
        <v>552</v>
      </c>
      <c r="B1490" s="21">
        <v>9</v>
      </c>
      <c r="C1490" s="77">
        <v>45436</v>
      </c>
      <c r="D1490" s="78">
        <v>0.95416666666666661</v>
      </c>
      <c r="E1490" s="21">
        <v>47</v>
      </c>
      <c r="F1490">
        <v>2</v>
      </c>
      <c r="G1490" t="str">
        <f>VLOOKUP($E1490,[1]Productos!A:P,2,FALSE)</f>
        <v>MICHELADA</v>
      </c>
      <c r="H1490" s="21" t="str">
        <f>VLOOKUP($E1490,[1]Productos!A:P,3,FALSE)</f>
        <v>BEBIDAS</v>
      </c>
      <c r="I1490" s="21" t="str">
        <f>VLOOKUP($E1490,[1]Productos!A:P,4,FALSE)</f>
        <v>CERVEZAS</v>
      </c>
      <c r="K1490" s="1">
        <v>2000</v>
      </c>
      <c r="L1490" s="1">
        <v>4000</v>
      </c>
      <c r="M1490" s="21">
        <v>5</v>
      </c>
      <c r="N1490" s="21" t="e">
        <f>VLOOKUP(M1490,[1]!tbl_empleados[#Data],4,0)&amp;" "&amp;VLOOKUP(M1490,[1]!tbl_empleados[#Data],5,0)</f>
        <v>#REF!</v>
      </c>
      <c r="O1490">
        <f t="shared" si="138"/>
        <v>2024</v>
      </c>
      <c r="P1490" t="str">
        <f t="shared" si="139"/>
        <v>mayo</v>
      </c>
    </row>
    <row r="1491" spans="1:16" x14ac:dyDescent="0.3">
      <c r="A1491" t="s">
        <v>552</v>
      </c>
      <c r="B1491" s="21">
        <v>9</v>
      </c>
      <c r="C1491" s="77">
        <v>45437</v>
      </c>
      <c r="D1491" s="78">
        <v>2.7777777777777779E-3</v>
      </c>
      <c r="E1491" s="21">
        <v>42</v>
      </c>
      <c r="F1491">
        <v>1</v>
      </c>
      <c r="G1491" t="str">
        <f>VLOOKUP($E1491,[1]Productos!A:P,2,FALSE)</f>
        <v>CLUB COLOMBIA</v>
      </c>
      <c r="H1491" s="21" t="str">
        <f>VLOOKUP($E1491,[1]Productos!A:P,3,FALSE)</f>
        <v>BEBIDAS</v>
      </c>
      <c r="I1491" s="21" t="str">
        <f>VLOOKUP($E1491,[1]Productos!A:P,4,FALSE)</f>
        <v>CERVEZAS</v>
      </c>
      <c r="K1491" s="1">
        <v>5000</v>
      </c>
      <c r="L1491" s="1">
        <v>5000</v>
      </c>
      <c r="M1491" s="21">
        <v>5</v>
      </c>
      <c r="N1491" s="21" t="e">
        <f>VLOOKUP(M1491,[1]!tbl_empleados[#Data],4,0)&amp;" "&amp;VLOOKUP(M1491,[1]!tbl_empleados[#Data],5,0)</f>
        <v>#REF!</v>
      </c>
      <c r="O1491">
        <f t="shared" si="138"/>
        <v>2024</v>
      </c>
      <c r="P1491" t="str">
        <f t="shared" si="139"/>
        <v>mayo</v>
      </c>
    </row>
    <row r="1492" spans="1:16" x14ac:dyDescent="0.3">
      <c r="A1492" t="s">
        <v>552</v>
      </c>
      <c r="B1492" s="21">
        <v>9</v>
      </c>
      <c r="C1492" s="77">
        <v>45437</v>
      </c>
      <c r="D1492" s="78">
        <v>2.7777777777777779E-3</v>
      </c>
      <c r="E1492" s="21">
        <v>38</v>
      </c>
      <c r="F1492">
        <v>2</v>
      </c>
      <c r="G1492" t="str">
        <f>VLOOKUP($E1492,[1]Productos!A:P,2,FALSE)</f>
        <v>COSTEÑITA</v>
      </c>
      <c r="H1492" s="21" t="str">
        <f>VLOOKUP($E1492,[1]Productos!A:P,3,FALSE)</f>
        <v>BEBIDAS</v>
      </c>
      <c r="I1492" s="21" t="str">
        <f>VLOOKUP($E1492,[1]Productos!A:P,4,FALSE)</f>
        <v>CERVEZAS</v>
      </c>
      <c r="K1492" s="1">
        <v>3000</v>
      </c>
      <c r="L1492" s="1">
        <v>6000</v>
      </c>
      <c r="M1492" s="21">
        <v>5</v>
      </c>
      <c r="N1492" s="21" t="e">
        <f>VLOOKUP(M1492,[1]!tbl_empleados[#Data],4,0)&amp;" "&amp;VLOOKUP(M1492,[1]!tbl_empleados[#Data],5,0)</f>
        <v>#REF!</v>
      </c>
      <c r="O1492">
        <f t="shared" si="138"/>
        <v>2024</v>
      </c>
      <c r="P1492" t="str">
        <f t="shared" si="139"/>
        <v>mayo</v>
      </c>
    </row>
    <row r="1493" spans="1:16" x14ac:dyDescent="0.3">
      <c r="A1493" t="s">
        <v>552</v>
      </c>
      <c r="B1493" s="21">
        <v>9</v>
      </c>
      <c r="C1493" s="77">
        <v>45437</v>
      </c>
      <c r="D1493" s="78">
        <v>2.7777777777777779E-3</v>
      </c>
      <c r="E1493" s="21">
        <v>40</v>
      </c>
      <c r="F1493">
        <v>1</v>
      </c>
      <c r="G1493" t="str">
        <f>VLOOKUP($E1493,[1]Productos!A:P,2,FALSE)</f>
        <v>AGUILA NEGRA</v>
      </c>
      <c r="H1493" s="21" t="str">
        <f>VLOOKUP($E1493,[1]Productos!A:P,3,FALSE)</f>
        <v>BEBIDAS</v>
      </c>
      <c r="I1493" s="21" t="str">
        <f>VLOOKUP($E1493,[1]Productos!A:P,4,FALSE)</f>
        <v>CERVEZAS</v>
      </c>
      <c r="K1493" s="1">
        <v>3500</v>
      </c>
      <c r="L1493" s="1">
        <v>3500</v>
      </c>
      <c r="M1493" s="21">
        <v>5</v>
      </c>
      <c r="N1493" s="21" t="e">
        <f>VLOOKUP(M1493,[1]!tbl_empleados[#Data],4,0)&amp;" "&amp;VLOOKUP(M1493,[1]!tbl_empleados[#Data],5,0)</f>
        <v>#REF!</v>
      </c>
      <c r="O1493">
        <f t="shared" si="138"/>
        <v>2024</v>
      </c>
      <c r="P1493" t="str">
        <f t="shared" si="139"/>
        <v>mayo</v>
      </c>
    </row>
    <row r="1494" spans="1:16" x14ac:dyDescent="0.3">
      <c r="A1494" t="s">
        <v>552</v>
      </c>
      <c r="B1494" s="21">
        <v>9</v>
      </c>
      <c r="C1494" s="77">
        <v>45437</v>
      </c>
      <c r="D1494" s="78">
        <v>2.8472222222222222E-2</v>
      </c>
      <c r="E1494" s="21">
        <v>42</v>
      </c>
      <c r="F1494">
        <v>1</v>
      </c>
      <c r="G1494" t="str">
        <f>VLOOKUP($E1494,[1]Productos!A:P,2,FALSE)</f>
        <v>CLUB COLOMBIA</v>
      </c>
      <c r="H1494" s="21" t="str">
        <f>VLOOKUP($E1494,[1]Productos!A:P,3,FALSE)</f>
        <v>BEBIDAS</v>
      </c>
      <c r="I1494" s="21" t="str">
        <f>VLOOKUP($E1494,[1]Productos!A:P,4,FALSE)</f>
        <v>CERVEZAS</v>
      </c>
      <c r="K1494" s="1">
        <v>5000</v>
      </c>
      <c r="L1494" s="1">
        <v>5000</v>
      </c>
      <c r="M1494" s="21">
        <v>5</v>
      </c>
      <c r="N1494" s="21" t="e">
        <f>VLOOKUP(M1494,[1]!tbl_empleados[#Data],4,0)&amp;" "&amp;VLOOKUP(M1494,[1]!tbl_empleados[#Data],5,0)</f>
        <v>#REF!</v>
      </c>
      <c r="O1494">
        <f t="shared" si="138"/>
        <v>2024</v>
      </c>
      <c r="P1494" t="str">
        <f t="shared" si="139"/>
        <v>mayo</v>
      </c>
    </row>
    <row r="1495" spans="1:16" x14ac:dyDescent="0.3">
      <c r="A1495" t="s">
        <v>552</v>
      </c>
      <c r="B1495" s="21">
        <v>9</v>
      </c>
      <c r="C1495" s="77">
        <v>45437</v>
      </c>
      <c r="D1495" s="78">
        <v>2.8472222222222222E-2</v>
      </c>
      <c r="E1495" s="21">
        <v>42</v>
      </c>
      <c r="F1495">
        <v>1</v>
      </c>
      <c r="G1495" t="str">
        <f>VLOOKUP($E1495,[1]Productos!A:P,2,FALSE)</f>
        <v>CLUB COLOMBIA</v>
      </c>
      <c r="H1495" s="21" t="str">
        <f>VLOOKUP($E1495,[1]Productos!A:P,3,FALSE)</f>
        <v>BEBIDAS</v>
      </c>
      <c r="I1495" s="21" t="str">
        <f>VLOOKUP($E1495,[1]Productos!A:P,4,FALSE)</f>
        <v>CERVEZAS</v>
      </c>
      <c r="K1495" s="1">
        <v>5000</v>
      </c>
      <c r="L1495" s="1">
        <v>5000</v>
      </c>
      <c r="M1495" s="21">
        <v>5</v>
      </c>
      <c r="N1495" s="21" t="e">
        <f>VLOOKUP(M1495,[1]!tbl_empleados[#Data],4,0)&amp;" "&amp;VLOOKUP(M1495,[1]!tbl_empleados[#Data],5,0)</f>
        <v>#REF!</v>
      </c>
      <c r="O1495">
        <f t="shared" si="138"/>
        <v>2024</v>
      </c>
      <c r="P1495" t="str">
        <f t="shared" si="139"/>
        <v>mayo</v>
      </c>
    </row>
    <row r="1496" spans="1:16" x14ac:dyDescent="0.3">
      <c r="A1496" t="s">
        <v>553</v>
      </c>
      <c r="B1496" s="21">
        <v>4</v>
      </c>
      <c r="C1496" s="77">
        <v>45436</v>
      </c>
      <c r="D1496" s="78">
        <v>0.88611111111111107</v>
      </c>
      <c r="E1496" s="21">
        <v>420</v>
      </c>
      <c r="F1496">
        <v>1</v>
      </c>
      <c r="G1496" t="str">
        <f>VLOOKUP($E1496,[1]Productos!A:P,2,FALSE)</f>
        <v>CUBETAZO DE HEINEKEN</v>
      </c>
      <c r="H1496" s="21" t="str">
        <f>VLOOKUP($E1496,[1]Productos!A:P,3,FALSE)</f>
        <v>PROMOCIONES</v>
      </c>
      <c r="I1496" s="21" t="str">
        <f>VLOOKUP($E1496,[1]Productos!A:P,4,FALSE)</f>
        <v>CERVEZAS</v>
      </c>
      <c r="K1496" s="1">
        <v>28000</v>
      </c>
      <c r="L1496" s="1">
        <v>28000</v>
      </c>
      <c r="M1496" s="21">
        <v>5</v>
      </c>
      <c r="N1496" s="21" t="e">
        <f>VLOOKUP(M1496,[1]!tbl_empleados[#Data],4,0)&amp;" "&amp;VLOOKUP(M1496,[1]!tbl_empleados[#Data],5,0)</f>
        <v>#REF!</v>
      </c>
      <c r="O1496">
        <f t="shared" ref="O1496:O1557" si="140">YEAR(C1496)</f>
        <v>2024</v>
      </c>
      <c r="P1496" t="str">
        <f t="shared" ref="P1496:P1557" si="141">TEXT((C1496),"mmmm")</f>
        <v>mayo</v>
      </c>
    </row>
    <row r="1497" spans="1:16" x14ac:dyDescent="0.3">
      <c r="A1497" t="s">
        <v>553</v>
      </c>
      <c r="B1497" s="21">
        <v>4</v>
      </c>
      <c r="C1497" s="77">
        <v>45436</v>
      </c>
      <c r="D1497" s="78">
        <v>0.9472222222222223</v>
      </c>
      <c r="E1497" s="21">
        <v>420</v>
      </c>
      <c r="F1497">
        <v>1</v>
      </c>
      <c r="G1497" t="str">
        <f>VLOOKUP($E1497,[1]Productos!A:P,2,FALSE)</f>
        <v>CUBETAZO DE HEINEKEN</v>
      </c>
      <c r="H1497" s="21" t="str">
        <f>VLOOKUP($E1497,[1]Productos!A:P,3,FALSE)</f>
        <v>PROMOCIONES</v>
      </c>
      <c r="I1497" s="21" t="str">
        <f>VLOOKUP($E1497,[1]Productos!A:P,4,FALSE)</f>
        <v>CERVEZAS</v>
      </c>
      <c r="K1497" s="1">
        <v>28000</v>
      </c>
      <c r="L1497" s="1">
        <v>28000</v>
      </c>
      <c r="M1497" s="21">
        <v>5</v>
      </c>
      <c r="N1497" s="21" t="e">
        <f>VLOOKUP(M1497,[1]!tbl_empleados[#Data],4,0)&amp;" "&amp;VLOOKUP(M1497,[1]!tbl_empleados[#Data],5,0)</f>
        <v>#REF!</v>
      </c>
      <c r="O1497">
        <f t="shared" si="140"/>
        <v>2024</v>
      </c>
      <c r="P1497" t="str">
        <f t="shared" si="141"/>
        <v>mayo</v>
      </c>
    </row>
    <row r="1498" spans="1:16" x14ac:dyDescent="0.3">
      <c r="A1498" t="s">
        <v>553</v>
      </c>
      <c r="B1498" s="21">
        <v>4</v>
      </c>
      <c r="C1498" s="77">
        <v>45437</v>
      </c>
      <c r="D1498" s="78">
        <v>6.9444444444444447E-4</v>
      </c>
      <c r="E1498" s="21">
        <v>420</v>
      </c>
      <c r="F1498">
        <v>1</v>
      </c>
      <c r="G1498" t="str">
        <f>VLOOKUP($E1498,[1]Productos!A:P,2,FALSE)</f>
        <v>CUBETAZO DE HEINEKEN</v>
      </c>
      <c r="H1498" s="21" t="str">
        <f>VLOOKUP($E1498,[1]Productos!A:P,3,FALSE)</f>
        <v>PROMOCIONES</v>
      </c>
      <c r="I1498" s="21" t="str">
        <f>VLOOKUP($E1498,[1]Productos!A:P,4,FALSE)</f>
        <v>CERVEZAS</v>
      </c>
      <c r="K1498" s="1">
        <v>28000</v>
      </c>
      <c r="L1498" s="1">
        <v>28000</v>
      </c>
      <c r="M1498" s="21">
        <v>5</v>
      </c>
      <c r="N1498" s="21" t="e">
        <f>VLOOKUP(M1498,[1]!tbl_empleados[#Data],4,0)&amp;" "&amp;VLOOKUP(M1498,[1]!tbl_empleados[#Data],5,0)</f>
        <v>#REF!</v>
      </c>
      <c r="O1498">
        <f t="shared" si="140"/>
        <v>2024</v>
      </c>
      <c r="P1498" t="str">
        <f t="shared" si="141"/>
        <v>mayo</v>
      </c>
    </row>
    <row r="1499" spans="1:16" x14ac:dyDescent="0.3">
      <c r="A1499" t="s">
        <v>553</v>
      </c>
      <c r="B1499" s="21">
        <v>4</v>
      </c>
      <c r="C1499" s="77">
        <v>45437</v>
      </c>
      <c r="D1499" s="78">
        <v>5.9722222222222225E-2</v>
      </c>
      <c r="E1499" s="21">
        <v>420</v>
      </c>
      <c r="F1499">
        <v>1</v>
      </c>
      <c r="G1499" t="str">
        <f>VLOOKUP($E1499,[1]Productos!A:P,2,FALSE)</f>
        <v>CUBETAZO DE HEINEKEN</v>
      </c>
      <c r="H1499" s="21" t="str">
        <f>VLOOKUP($E1499,[1]Productos!A:P,3,FALSE)</f>
        <v>PROMOCIONES</v>
      </c>
      <c r="I1499" s="21" t="str">
        <f>VLOOKUP($E1499,[1]Productos!A:P,4,FALSE)</f>
        <v>CERVEZAS</v>
      </c>
      <c r="K1499" s="1">
        <v>28000</v>
      </c>
      <c r="L1499" s="1">
        <v>28000</v>
      </c>
      <c r="M1499" s="21">
        <v>5</v>
      </c>
      <c r="N1499" s="21" t="e">
        <f>VLOOKUP(M1499,[1]!tbl_empleados[#Data],4,0)&amp;" "&amp;VLOOKUP(M1499,[1]!tbl_empleados[#Data],5,0)</f>
        <v>#REF!</v>
      </c>
      <c r="O1499">
        <f t="shared" si="140"/>
        <v>2024</v>
      </c>
      <c r="P1499" t="str">
        <f t="shared" si="141"/>
        <v>mayo</v>
      </c>
    </row>
    <row r="1500" spans="1:16" x14ac:dyDescent="0.3">
      <c r="A1500" t="s">
        <v>554</v>
      </c>
      <c r="B1500" s="21">
        <v>2</v>
      </c>
      <c r="C1500" s="77">
        <v>45436</v>
      </c>
      <c r="D1500" s="78">
        <v>0.9</v>
      </c>
      <c r="E1500" s="21">
        <v>11</v>
      </c>
      <c r="F1500">
        <v>2</v>
      </c>
      <c r="G1500" t="str">
        <f>VLOOKUP($E1500,[1]Productos!A:P,2,FALSE)</f>
        <v>COSMOPOLITAN</v>
      </c>
      <c r="H1500" s="21" t="str">
        <f>VLOOKUP($E1500,[1]Productos!A:P,3,FALSE)</f>
        <v>BEBIDAS</v>
      </c>
      <c r="I1500" s="21" t="str">
        <f>VLOOKUP($E1500,[1]Productos!A:P,4,FALSE)</f>
        <v>CÓCTELES</v>
      </c>
      <c r="K1500" s="1">
        <v>12000</v>
      </c>
      <c r="L1500" s="1">
        <v>24000</v>
      </c>
      <c r="M1500" s="21">
        <v>5</v>
      </c>
      <c r="N1500" s="21" t="e">
        <f>VLOOKUP(M1500,[1]!tbl_empleados[#Data],4,0)&amp;" "&amp;VLOOKUP(M1500,[1]!tbl_empleados[#Data],5,0)</f>
        <v>#REF!</v>
      </c>
      <c r="O1500">
        <f t="shared" si="140"/>
        <v>2024</v>
      </c>
      <c r="P1500" t="str">
        <f t="shared" si="141"/>
        <v>mayo</v>
      </c>
    </row>
    <row r="1501" spans="1:16" x14ac:dyDescent="0.3">
      <c r="A1501" t="s">
        <v>554</v>
      </c>
      <c r="B1501" s="21">
        <v>2</v>
      </c>
      <c r="C1501" s="77">
        <v>45436</v>
      </c>
      <c r="D1501" s="78">
        <v>0.90069444444444446</v>
      </c>
      <c r="E1501" s="21">
        <v>7</v>
      </c>
      <c r="F1501">
        <v>1</v>
      </c>
      <c r="G1501" t="str">
        <f>VLOOKUP($E1501,[1]Productos!A:P,2,FALSE)</f>
        <v>GIN &amp; TONIC</v>
      </c>
      <c r="H1501" s="21" t="str">
        <f>VLOOKUP($E1501,[1]Productos!A:P,3,FALSE)</f>
        <v>BEBIDAS</v>
      </c>
      <c r="I1501" s="21" t="str">
        <f>VLOOKUP($E1501,[1]Productos!A:P,4,FALSE)</f>
        <v>CÓCTELES</v>
      </c>
      <c r="K1501" s="1">
        <v>12000</v>
      </c>
      <c r="L1501" s="1">
        <v>12000</v>
      </c>
      <c r="M1501" s="21">
        <v>5</v>
      </c>
      <c r="N1501" s="21" t="e">
        <f>VLOOKUP(M1501,[1]!tbl_empleados[#Data],4,0)&amp;" "&amp;VLOOKUP(M1501,[1]!tbl_empleados[#Data],5,0)</f>
        <v>#REF!</v>
      </c>
      <c r="O1501">
        <f t="shared" si="140"/>
        <v>2024</v>
      </c>
      <c r="P1501" t="str">
        <f t="shared" si="141"/>
        <v>mayo</v>
      </c>
    </row>
    <row r="1502" spans="1:16" x14ac:dyDescent="0.3">
      <c r="A1502" t="s">
        <v>554</v>
      </c>
      <c r="B1502" s="21">
        <v>2</v>
      </c>
      <c r="C1502" s="77">
        <v>45436</v>
      </c>
      <c r="D1502" s="78">
        <v>0.9159722222222223</v>
      </c>
      <c r="E1502" s="21">
        <v>7</v>
      </c>
      <c r="F1502">
        <v>1</v>
      </c>
      <c r="G1502" t="str">
        <f>VLOOKUP($E1502,[1]Productos!A:P,2,FALSE)</f>
        <v>GIN &amp; TONIC</v>
      </c>
      <c r="H1502" s="21" t="str">
        <f>VLOOKUP($E1502,[1]Productos!A:P,3,FALSE)</f>
        <v>BEBIDAS</v>
      </c>
      <c r="I1502" s="21" t="str">
        <f>VLOOKUP($E1502,[1]Productos!A:P,4,FALSE)</f>
        <v>CÓCTELES</v>
      </c>
      <c r="K1502" s="1">
        <v>12000</v>
      </c>
      <c r="L1502" s="1">
        <v>12000</v>
      </c>
      <c r="M1502" s="21">
        <v>5</v>
      </c>
      <c r="N1502" s="21" t="e">
        <f>VLOOKUP(M1502,[1]!tbl_empleados[#Data],4,0)&amp;" "&amp;VLOOKUP(M1502,[1]!tbl_empleados[#Data],5,0)</f>
        <v>#REF!</v>
      </c>
      <c r="O1502">
        <f t="shared" si="140"/>
        <v>2024</v>
      </c>
      <c r="P1502" t="str">
        <f t="shared" si="141"/>
        <v>mayo</v>
      </c>
    </row>
    <row r="1503" spans="1:16" x14ac:dyDescent="0.3">
      <c r="A1503" t="s">
        <v>554</v>
      </c>
      <c r="B1503" s="21">
        <v>2</v>
      </c>
      <c r="C1503" s="77">
        <v>45436</v>
      </c>
      <c r="D1503" s="78">
        <v>0.9506944444444444</v>
      </c>
      <c r="E1503" s="21">
        <v>11</v>
      </c>
      <c r="F1503">
        <v>1</v>
      </c>
      <c r="G1503" t="str">
        <f>VLOOKUP($E1503,[1]Productos!A:P,2,FALSE)</f>
        <v>COSMOPOLITAN</v>
      </c>
      <c r="H1503" s="21" t="str">
        <f>VLOOKUP($E1503,[1]Productos!A:P,3,FALSE)</f>
        <v>BEBIDAS</v>
      </c>
      <c r="I1503" s="21" t="str">
        <f>VLOOKUP($E1503,[1]Productos!A:P,4,FALSE)</f>
        <v>CÓCTELES</v>
      </c>
      <c r="K1503" s="1">
        <v>12000</v>
      </c>
      <c r="L1503" s="1">
        <v>12000</v>
      </c>
      <c r="M1503" s="21">
        <v>5</v>
      </c>
      <c r="N1503" s="21" t="e">
        <f>VLOOKUP(M1503,[1]!tbl_empleados[#Data],4,0)&amp;" "&amp;VLOOKUP(M1503,[1]!tbl_empleados[#Data],5,0)</f>
        <v>#REF!</v>
      </c>
      <c r="O1503">
        <f t="shared" si="140"/>
        <v>2024</v>
      </c>
      <c r="P1503" t="str">
        <f t="shared" si="141"/>
        <v>mayo</v>
      </c>
    </row>
    <row r="1504" spans="1:16" x14ac:dyDescent="0.3">
      <c r="A1504" t="s">
        <v>554</v>
      </c>
      <c r="B1504" s="21">
        <v>2</v>
      </c>
      <c r="C1504" s="77">
        <v>45436</v>
      </c>
      <c r="D1504" s="78">
        <v>0.96180555555555547</v>
      </c>
      <c r="E1504" s="21">
        <v>7</v>
      </c>
      <c r="F1504">
        <v>1</v>
      </c>
      <c r="G1504" t="str">
        <f>VLOOKUP($E1504,[1]Productos!A:P,2,FALSE)</f>
        <v>GIN &amp; TONIC</v>
      </c>
      <c r="H1504" s="21" t="str">
        <f>VLOOKUP($E1504,[1]Productos!A:P,3,FALSE)</f>
        <v>BEBIDAS</v>
      </c>
      <c r="I1504" s="21" t="str">
        <f>VLOOKUP($E1504,[1]Productos!A:P,4,FALSE)</f>
        <v>CÓCTELES</v>
      </c>
      <c r="K1504" s="1">
        <v>12000</v>
      </c>
      <c r="L1504" s="1">
        <v>12000</v>
      </c>
      <c r="M1504" s="21">
        <v>5</v>
      </c>
      <c r="N1504" s="21" t="e">
        <f>VLOOKUP(M1504,[1]!tbl_empleados[#Data],4,0)&amp;" "&amp;VLOOKUP(M1504,[1]!tbl_empleados[#Data],5,0)</f>
        <v>#REF!</v>
      </c>
      <c r="O1504">
        <f t="shared" si="140"/>
        <v>2024</v>
      </c>
      <c r="P1504" t="str">
        <f t="shared" si="141"/>
        <v>mayo</v>
      </c>
    </row>
    <row r="1505" spans="1:16" x14ac:dyDescent="0.3">
      <c r="A1505" t="s">
        <v>554</v>
      </c>
      <c r="B1505" s="21">
        <v>2</v>
      </c>
      <c r="C1505" s="77">
        <v>45436</v>
      </c>
      <c r="D1505" s="78">
        <v>0.98611111111111116</v>
      </c>
      <c r="E1505" s="21">
        <v>11</v>
      </c>
      <c r="F1505">
        <v>1</v>
      </c>
      <c r="G1505" t="str">
        <f>VLOOKUP($E1505,[1]Productos!A:P,2,FALSE)</f>
        <v>COSMOPOLITAN</v>
      </c>
      <c r="H1505" s="21" t="str">
        <f>VLOOKUP($E1505,[1]Productos!A:P,3,FALSE)</f>
        <v>BEBIDAS</v>
      </c>
      <c r="I1505" s="21" t="str">
        <f>VLOOKUP($E1505,[1]Productos!A:P,4,FALSE)</f>
        <v>CÓCTELES</v>
      </c>
      <c r="K1505" s="1">
        <v>12000</v>
      </c>
      <c r="L1505" s="1">
        <v>12000</v>
      </c>
      <c r="M1505" s="21">
        <v>5</v>
      </c>
      <c r="N1505" s="21" t="e">
        <f>VLOOKUP(M1505,[1]!tbl_empleados[#Data],4,0)&amp;" "&amp;VLOOKUP(M1505,[1]!tbl_empleados[#Data],5,0)</f>
        <v>#REF!</v>
      </c>
      <c r="O1505">
        <f t="shared" si="140"/>
        <v>2024</v>
      </c>
      <c r="P1505" t="str">
        <f t="shared" si="141"/>
        <v>mayo</v>
      </c>
    </row>
    <row r="1506" spans="1:16" x14ac:dyDescent="0.3">
      <c r="A1506" t="s">
        <v>554</v>
      </c>
      <c r="B1506" s="21">
        <v>2</v>
      </c>
      <c r="C1506" s="77">
        <v>45436</v>
      </c>
      <c r="D1506" s="78">
        <v>0.99097222222222225</v>
      </c>
      <c r="E1506" s="21">
        <v>39</v>
      </c>
      <c r="F1506">
        <v>1</v>
      </c>
      <c r="G1506" t="str">
        <f>VLOOKUP($E1506,[1]Productos!A:P,2,FALSE)</f>
        <v>CORONITA</v>
      </c>
      <c r="H1506" s="21" t="str">
        <f>VLOOKUP($E1506,[1]Productos!A:P,3,FALSE)</f>
        <v>BEBIDAS</v>
      </c>
      <c r="I1506" s="21" t="str">
        <f>VLOOKUP($E1506,[1]Productos!A:P,4,FALSE)</f>
        <v>CERVEZAS</v>
      </c>
      <c r="K1506" s="1">
        <v>4000</v>
      </c>
      <c r="L1506" s="1">
        <v>4000</v>
      </c>
      <c r="M1506" s="21">
        <v>5</v>
      </c>
      <c r="N1506" s="21" t="e">
        <f>VLOOKUP(M1506,[1]!tbl_empleados[#Data],4,0)&amp;" "&amp;VLOOKUP(M1506,[1]!tbl_empleados[#Data],5,0)</f>
        <v>#REF!</v>
      </c>
      <c r="O1506">
        <f t="shared" si="140"/>
        <v>2024</v>
      </c>
      <c r="P1506" t="str">
        <f t="shared" si="141"/>
        <v>mayo</v>
      </c>
    </row>
    <row r="1507" spans="1:16" x14ac:dyDescent="0.3">
      <c r="A1507" t="s">
        <v>554</v>
      </c>
      <c r="B1507" s="21">
        <v>2</v>
      </c>
      <c r="C1507" s="77">
        <v>45436</v>
      </c>
      <c r="D1507" s="78">
        <v>0.99791666666666667</v>
      </c>
      <c r="E1507" s="21">
        <v>44</v>
      </c>
      <c r="F1507">
        <v>1</v>
      </c>
      <c r="G1507" t="str">
        <f>VLOOKUP($E1507,[1]Productos!A:P,2,FALSE)</f>
        <v>HEINEKEN</v>
      </c>
      <c r="H1507" s="21" t="str">
        <f>VLOOKUP($E1507,[1]Productos!A:P,3,FALSE)</f>
        <v>BEBIDAS</v>
      </c>
      <c r="I1507" s="21" t="str">
        <f>VLOOKUP($E1507,[1]Productos!A:P,4,FALSE)</f>
        <v>CERVEZAS</v>
      </c>
      <c r="K1507" s="1">
        <v>4000</v>
      </c>
      <c r="L1507" s="1">
        <v>4000</v>
      </c>
      <c r="M1507" s="21">
        <v>5</v>
      </c>
      <c r="N1507" s="21" t="e">
        <f>VLOOKUP(M1507,[1]!tbl_empleados[#Data],4,0)&amp;" "&amp;VLOOKUP(M1507,[1]!tbl_empleados[#Data],5,0)</f>
        <v>#REF!</v>
      </c>
      <c r="O1507">
        <f t="shared" si="140"/>
        <v>2024</v>
      </c>
      <c r="P1507" t="str">
        <f t="shared" si="141"/>
        <v>mayo</v>
      </c>
    </row>
    <row r="1508" spans="1:16" x14ac:dyDescent="0.3">
      <c r="A1508" t="s">
        <v>554</v>
      </c>
      <c r="B1508" s="21">
        <v>2</v>
      </c>
      <c r="C1508" s="77">
        <v>45437</v>
      </c>
      <c r="D1508" s="78">
        <v>2.0833333333333333E-3</v>
      </c>
      <c r="E1508" s="21">
        <v>39</v>
      </c>
      <c r="F1508">
        <v>1</v>
      </c>
      <c r="G1508" t="str">
        <f>VLOOKUP($E1508,[1]Productos!A:P,2,FALSE)</f>
        <v>CORONITA</v>
      </c>
      <c r="H1508" s="21" t="str">
        <f>VLOOKUP($E1508,[1]Productos!A:P,3,FALSE)</f>
        <v>BEBIDAS</v>
      </c>
      <c r="I1508" s="21" t="str">
        <f>VLOOKUP($E1508,[1]Productos!A:P,4,FALSE)</f>
        <v>CERVEZAS</v>
      </c>
      <c r="K1508" s="1">
        <v>4000</v>
      </c>
      <c r="L1508" s="1">
        <v>4000</v>
      </c>
      <c r="M1508" s="21">
        <v>5</v>
      </c>
      <c r="N1508" s="21" t="e">
        <f>VLOOKUP(M1508,[1]!tbl_empleados[#Data],4,0)&amp;" "&amp;VLOOKUP(M1508,[1]!tbl_empleados[#Data],5,0)</f>
        <v>#REF!</v>
      </c>
      <c r="O1508">
        <f t="shared" si="140"/>
        <v>2024</v>
      </c>
      <c r="P1508" t="str">
        <f t="shared" si="141"/>
        <v>mayo</v>
      </c>
    </row>
    <row r="1509" spans="1:16" x14ac:dyDescent="0.3">
      <c r="A1509" t="s">
        <v>554</v>
      </c>
      <c r="B1509" s="21">
        <v>2</v>
      </c>
      <c r="C1509" s="77">
        <v>45437</v>
      </c>
      <c r="D1509" s="78">
        <v>1.8055555555555557E-2</v>
      </c>
      <c r="E1509" s="21">
        <v>39</v>
      </c>
      <c r="F1509">
        <v>1</v>
      </c>
      <c r="G1509" t="str">
        <f>VLOOKUP($E1509,[1]Productos!A:P,2,FALSE)</f>
        <v>CORONITA</v>
      </c>
      <c r="H1509" s="21" t="str">
        <f>VLOOKUP($E1509,[1]Productos!A:P,3,FALSE)</f>
        <v>BEBIDAS</v>
      </c>
      <c r="I1509" s="21" t="str">
        <f>VLOOKUP($E1509,[1]Productos!A:P,4,FALSE)</f>
        <v>CERVEZAS</v>
      </c>
      <c r="K1509" s="1">
        <v>4000</v>
      </c>
      <c r="L1509" s="1">
        <v>4000</v>
      </c>
      <c r="M1509" s="21">
        <v>5</v>
      </c>
      <c r="N1509" s="21" t="e">
        <f>VLOOKUP(M1509,[1]!tbl_empleados[#Data],4,0)&amp;" "&amp;VLOOKUP(M1509,[1]!tbl_empleados[#Data],5,0)</f>
        <v>#REF!</v>
      </c>
      <c r="O1509">
        <f t="shared" si="140"/>
        <v>2024</v>
      </c>
      <c r="P1509" t="str">
        <f t="shared" si="141"/>
        <v>mayo</v>
      </c>
    </row>
    <row r="1510" spans="1:16" x14ac:dyDescent="0.3">
      <c r="A1510" t="s">
        <v>554</v>
      </c>
      <c r="B1510" s="21">
        <v>2</v>
      </c>
      <c r="C1510" s="77">
        <v>45437</v>
      </c>
      <c r="D1510" s="78">
        <v>1.8055555555555557E-2</v>
      </c>
      <c r="E1510" s="21">
        <v>44</v>
      </c>
      <c r="F1510">
        <v>1</v>
      </c>
      <c r="G1510" t="str">
        <f>VLOOKUP($E1510,[1]Productos!A:P,2,FALSE)</f>
        <v>HEINEKEN</v>
      </c>
      <c r="H1510" s="21" t="str">
        <f>VLOOKUP($E1510,[1]Productos!A:P,3,FALSE)</f>
        <v>BEBIDAS</v>
      </c>
      <c r="I1510" s="21" t="str">
        <f>VLOOKUP($E1510,[1]Productos!A:P,4,FALSE)</f>
        <v>CERVEZAS</v>
      </c>
      <c r="K1510" s="1">
        <v>4000</v>
      </c>
      <c r="L1510" s="1">
        <v>4000</v>
      </c>
      <c r="M1510" s="21">
        <v>5</v>
      </c>
      <c r="N1510" s="21" t="e">
        <f>VLOOKUP(M1510,[1]!tbl_empleados[#Data],4,0)&amp;" "&amp;VLOOKUP(M1510,[1]!tbl_empleados[#Data],5,0)</f>
        <v>#REF!</v>
      </c>
      <c r="O1510">
        <f t="shared" si="140"/>
        <v>2024</v>
      </c>
      <c r="P1510" t="str">
        <f t="shared" si="141"/>
        <v>mayo</v>
      </c>
    </row>
    <row r="1511" spans="1:16" x14ac:dyDescent="0.3">
      <c r="A1511" t="s">
        <v>554</v>
      </c>
      <c r="B1511" s="21">
        <v>2</v>
      </c>
      <c r="C1511" s="77">
        <v>45437</v>
      </c>
      <c r="D1511" s="78">
        <v>1.8055555555555557E-2</v>
      </c>
      <c r="E1511" s="21">
        <v>43</v>
      </c>
      <c r="F1511">
        <v>1</v>
      </c>
      <c r="G1511" t="str">
        <f>VLOOKUP($E1511,[1]Productos!A:P,2,FALSE)</f>
        <v>STELLA ARTOIS</v>
      </c>
      <c r="H1511" s="21" t="str">
        <f>VLOOKUP($E1511,[1]Productos!A:P,3,FALSE)</f>
        <v>BEBIDAS</v>
      </c>
      <c r="I1511" s="21" t="str">
        <f>VLOOKUP($E1511,[1]Productos!A:P,4,FALSE)</f>
        <v>CERVEZAS</v>
      </c>
      <c r="K1511" s="1">
        <v>8000</v>
      </c>
      <c r="L1511" s="1">
        <v>8000</v>
      </c>
      <c r="M1511" s="21">
        <v>5</v>
      </c>
      <c r="N1511" s="21" t="e">
        <f>VLOOKUP(M1511,[1]!tbl_empleados[#Data],4,0)&amp;" "&amp;VLOOKUP(M1511,[1]!tbl_empleados[#Data],5,0)</f>
        <v>#REF!</v>
      </c>
      <c r="O1511">
        <f t="shared" si="140"/>
        <v>2024</v>
      </c>
      <c r="P1511" t="str">
        <f t="shared" si="141"/>
        <v>mayo</v>
      </c>
    </row>
    <row r="1512" spans="1:16" x14ac:dyDescent="0.3">
      <c r="A1512" t="s">
        <v>554</v>
      </c>
      <c r="B1512" s="21">
        <v>2</v>
      </c>
      <c r="C1512" s="77">
        <v>45437</v>
      </c>
      <c r="D1512" s="78">
        <v>2.1527777777777781E-2</v>
      </c>
      <c r="E1512" s="21">
        <v>85</v>
      </c>
      <c r="F1512">
        <v>1</v>
      </c>
      <c r="G1512" t="str">
        <f>VLOOKUP($E1512,[1]Productos!A:P,2,FALSE)</f>
        <v>SHOT TEQUILA DON JULIO BLANCO</v>
      </c>
      <c r="H1512" s="21" t="str">
        <f>VLOOKUP($E1512,[1]Productos!A:P,3,FALSE)</f>
        <v>LICORES</v>
      </c>
      <c r="I1512" s="21" t="str">
        <f>VLOOKUP($E1512,[1]Productos!A:P,4,FALSE)</f>
        <v>TEQUILA</v>
      </c>
      <c r="K1512" s="1">
        <v>30000</v>
      </c>
      <c r="L1512" s="1">
        <v>30000</v>
      </c>
      <c r="M1512" s="21">
        <v>5</v>
      </c>
      <c r="N1512" s="21" t="e">
        <f>VLOOKUP(M1512,[1]!tbl_empleados[#Data],4,0)&amp;" "&amp;VLOOKUP(M1512,[1]!tbl_empleados[#Data],5,0)</f>
        <v>#REF!</v>
      </c>
      <c r="O1512">
        <f t="shared" si="140"/>
        <v>2024</v>
      </c>
      <c r="P1512" t="str">
        <f t="shared" si="141"/>
        <v>mayo</v>
      </c>
    </row>
    <row r="1513" spans="1:16" x14ac:dyDescent="0.3">
      <c r="A1513" t="s">
        <v>554</v>
      </c>
      <c r="B1513" s="21">
        <v>2</v>
      </c>
      <c r="C1513" s="77">
        <v>45437</v>
      </c>
      <c r="D1513" s="78">
        <v>4.1666666666666664E-2</v>
      </c>
      <c r="E1513" s="21">
        <v>39</v>
      </c>
      <c r="F1513">
        <v>2</v>
      </c>
      <c r="G1513" t="str">
        <f>VLOOKUP($E1513,[1]Productos!A:P,2,FALSE)</f>
        <v>CORONITA</v>
      </c>
      <c r="H1513" s="21" t="str">
        <f>VLOOKUP($E1513,[1]Productos!A:P,3,FALSE)</f>
        <v>BEBIDAS</v>
      </c>
      <c r="I1513" s="21" t="str">
        <f>VLOOKUP($E1513,[1]Productos!A:P,4,FALSE)</f>
        <v>CERVEZAS</v>
      </c>
      <c r="K1513" s="1">
        <v>4000</v>
      </c>
      <c r="L1513" s="1">
        <v>8000</v>
      </c>
      <c r="M1513" s="21">
        <v>5</v>
      </c>
      <c r="N1513" s="21" t="e">
        <f>VLOOKUP(M1513,[1]!tbl_empleados[#Data],4,0)&amp;" "&amp;VLOOKUP(M1513,[1]!tbl_empleados[#Data],5,0)</f>
        <v>#REF!</v>
      </c>
      <c r="O1513">
        <f t="shared" si="140"/>
        <v>2024</v>
      </c>
      <c r="P1513" t="str">
        <f t="shared" si="141"/>
        <v>mayo</v>
      </c>
    </row>
    <row r="1514" spans="1:16" x14ac:dyDescent="0.3">
      <c r="A1514" t="s">
        <v>554</v>
      </c>
      <c r="B1514" s="21">
        <v>2</v>
      </c>
      <c r="C1514" s="77">
        <v>45437</v>
      </c>
      <c r="D1514" s="78">
        <v>4.2361111111111106E-2</v>
      </c>
      <c r="E1514" s="21">
        <v>44</v>
      </c>
      <c r="F1514">
        <v>3</v>
      </c>
      <c r="G1514" t="str">
        <f>VLOOKUP($E1514,[1]Productos!A:P,2,FALSE)</f>
        <v>HEINEKEN</v>
      </c>
      <c r="H1514" s="21" t="str">
        <f>VLOOKUP($E1514,[1]Productos!A:P,3,FALSE)</f>
        <v>BEBIDAS</v>
      </c>
      <c r="I1514" s="21" t="str">
        <f>VLOOKUP($E1514,[1]Productos!A:P,4,FALSE)</f>
        <v>CERVEZAS</v>
      </c>
      <c r="K1514" s="1">
        <v>4000</v>
      </c>
      <c r="L1514" s="1">
        <v>12000</v>
      </c>
      <c r="M1514" s="21">
        <v>5</v>
      </c>
      <c r="N1514" s="21" t="e">
        <f>VLOOKUP(M1514,[1]!tbl_empleados[#Data],4,0)&amp;" "&amp;VLOOKUP(M1514,[1]!tbl_empleados[#Data],5,0)</f>
        <v>#REF!</v>
      </c>
      <c r="O1514">
        <f t="shared" si="140"/>
        <v>2024</v>
      </c>
      <c r="P1514" t="str">
        <f t="shared" si="141"/>
        <v>mayo</v>
      </c>
    </row>
    <row r="1515" spans="1:16" x14ac:dyDescent="0.3">
      <c r="A1515" t="s">
        <v>554</v>
      </c>
      <c r="B1515" s="21">
        <v>2</v>
      </c>
      <c r="C1515" s="77">
        <v>45437</v>
      </c>
      <c r="D1515" s="78">
        <v>4.2361111111111106E-2</v>
      </c>
      <c r="E1515" s="21">
        <v>43</v>
      </c>
      <c r="F1515">
        <v>2</v>
      </c>
      <c r="G1515" t="str">
        <f>VLOOKUP($E1515,[1]Productos!A:P,2,FALSE)</f>
        <v>STELLA ARTOIS</v>
      </c>
      <c r="H1515" s="21" t="str">
        <f>VLOOKUP($E1515,[1]Productos!A:P,3,FALSE)</f>
        <v>BEBIDAS</v>
      </c>
      <c r="I1515" s="21" t="str">
        <f>VLOOKUP($E1515,[1]Productos!A:P,4,FALSE)</f>
        <v>CERVEZAS</v>
      </c>
      <c r="K1515" s="1">
        <v>8000</v>
      </c>
      <c r="L1515" s="1">
        <v>16000</v>
      </c>
      <c r="M1515" s="21">
        <v>5</v>
      </c>
      <c r="N1515" s="21" t="e">
        <f>VLOOKUP(M1515,[1]!tbl_empleados[#Data],4,0)&amp;" "&amp;VLOOKUP(M1515,[1]!tbl_empleados[#Data],5,0)</f>
        <v>#REF!</v>
      </c>
      <c r="O1515">
        <f t="shared" si="140"/>
        <v>2024</v>
      </c>
      <c r="P1515" t="str">
        <f t="shared" si="141"/>
        <v>mayo</v>
      </c>
    </row>
    <row r="1516" spans="1:16" x14ac:dyDescent="0.3">
      <c r="A1516" t="s">
        <v>554</v>
      </c>
      <c r="B1516" s="21">
        <v>2</v>
      </c>
      <c r="C1516" s="77">
        <v>45437</v>
      </c>
      <c r="D1516" s="78">
        <v>4.5138888888888888E-2</v>
      </c>
      <c r="E1516" s="21">
        <v>85</v>
      </c>
      <c r="F1516">
        <v>1</v>
      </c>
      <c r="G1516" t="str">
        <f>VLOOKUP($E1516,[1]Productos!A:P,2,FALSE)</f>
        <v>SHOT TEQUILA DON JULIO BLANCO</v>
      </c>
      <c r="H1516" s="21" t="str">
        <f>VLOOKUP($E1516,[1]Productos!A:P,3,FALSE)</f>
        <v>LICORES</v>
      </c>
      <c r="I1516" s="21" t="str">
        <f>VLOOKUP($E1516,[1]Productos!A:P,4,FALSE)</f>
        <v>TEQUILA</v>
      </c>
      <c r="K1516" s="1">
        <v>30000</v>
      </c>
      <c r="L1516" s="1">
        <v>30000</v>
      </c>
      <c r="M1516" s="21">
        <v>5</v>
      </c>
      <c r="N1516" s="21" t="e">
        <f>VLOOKUP(M1516,[1]!tbl_empleados[#Data],4,0)&amp;" "&amp;VLOOKUP(M1516,[1]!tbl_empleados[#Data],5,0)</f>
        <v>#REF!</v>
      </c>
      <c r="O1516">
        <f t="shared" si="140"/>
        <v>2024</v>
      </c>
      <c r="P1516" t="str">
        <f t="shared" si="141"/>
        <v>mayo</v>
      </c>
    </row>
    <row r="1517" spans="1:16" x14ac:dyDescent="0.3">
      <c r="A1517" t="s">
        <v>554</v>
      </c>
      <c r="B1517" s="21">
        <v>2</v>
      </c>
      <c r="C1517" s="77">
        <v>45437</v>
      </c>
      <c r="D1517" s="78">
        <v>6.8749999999999992E-2</v>
      </c>
      <c r="E1517" s="21">
        <v>43</v>
      </c>
      <c r="F1517">
        <v>2</v>
      </c>
      <c r="G1517" t="str">
        <f>VLOOKUP($E1517,[1]Productos!A:P,2,FALSE)</f>
        <v>STELLA ARTOIS</v>
      </c>
      <c r="H1517" s="21" t="str">
        <f>VLOOKUP($E1517,[1]Productos!A:P,3,FALSE)</f>
        <v>BEBIDAS</v>
      </c>
      <c r="I1517" s="21" t="str">
        <f>VLOOKUP($E1517,[1]Productos!A:P,4,FALSE)</f>
        <v>CERVEZAS</v>
      </c>
      <c r="K1517" s="1">
        <v>8000</v>
      </c>
      <c r="L1517" s="1">
        <v>16000</v>
      </c>
      <c r="M1517" s="21">
        <v>5</v>
      </c>
      <c r="N1517" s="21" t="e">
        <f>VLOOKUP(M1517,[1]!tbl_empleados[#Data],4,0)&amp;" "&amp;VLOOKUP(M1517,[1]!tbl_empleados[#Data],5,0)</f>
        <v>#REF!</v>
      </c>
      <c r="O1517">
        <f t="shared" si="140"/>
        <v>2024</v>
      </c>
      <c r="P1517" t="str">
        <f t="shared" si="141"/>
        <v>mayo</v>
      </c>
    </row>
    <row r="1518" spans="1:16" x14ac:dyDescent="0.3">
      <c r="A1518" t="s">
        <v>554</v>
      </c>
      <c r="B1518" s="21">
        <v>2</v>
      </c>
      <c r="C1518" s="77">
        <v>45437</v>
      </c>
      <c r="D1518" s="78">
        <v>6.8749999999999992E-2</v>
      </c>
      <c r="E1518" s="21">
        <v>39</v>
      </c>
      <c r="F1518">
        <v>2</v>
      </c>
      <c r="G1518" t="str">
        <f>VLOOKUP($E1518,[1]Productos!A:P,2,FALSE)</f>
        <v>CORONITA</v>
      </c>
      <c r="H1518" s="21" t="str">
        <f>VLOOKUP($E1518,[1]Productos!A:P,3,FALSE)</f>
        <v>BEBIDAS</v>
      </c>
      <c r="I1518" s="21" t="str">
        <f>VLOOKUP($E1518,[1]Productos!A:P,4,FALSE)</f>
        <v>CERVEZAS</v>
      </c>
      <c r="K1518" s="1">
        <v>4000</v>
      </c>
      <c r="L1518" s="1">
        <v>8000</v>
      </c>
      <c r="M1518" s="21">
        <v>5</v>
      </c>
      <c r="N1518" s="21" t="e">
        <f>VLOOKUP(M1518,[1]!tbl_empleados[#Data],4,0)&amp;" "&amp;VLOOKUP(M1518,[1]!tbl_empleados[#Data],5,0)</f>
        <v>#REF!</v>
      </c>
      <c r="O1518">
        <f t="shared" si="140"/>
        <v>2024</v>
      </c>
      <c r="P1518" t="str">
        <f t="shared" si="141"/>
        <v>mayo</v>
      </c>
    </row>
    <row r="1519" spans="1:16" x14ac:dyDescent="0.3">
      <c r="A1519" t="s">
        <v>554</v>
      </c>
      <c r="B1519" s="21">
        <v>2</v>
      </c>
      <c r="C1519" s="77">
        <v>45437</v>
      </c>
      <c r="D1519" s="78">
        <v>6.8749999999999992E-2</v>
      </c>
      <c r="E1519" s="21">
        <v>44</v>
      </c>
      <c r="F1519">
        <v>1</v>
      </c>
      <c r="G1519" t="str">
        <f>VLOOKUP($E1519,[1]Productos!A:P,2,FALSE)</f>
        <v>HEINEKEN</v>
      </c>
      <c r="H1519" s="21" t="str">
        <f>VLOOKUP($E1519,[1]Productos!A:P,3,FALSE)</f>
        <v>BEBIDAS</v>
      </c>
      <c r="I1519" s="21" t="str">
        <f>VLOOKUP($E1519,[1]Productos!A:P,4,FALSE)</f>
        <v>CERVEZAS</v>
      </c>
      <c r="K1519" s="1">
        <v>4000</v>
      </c>
      <c r="L1519" s="1">
        <v>4000</v>
      </c>
      <c r="M1519" s="21">
        <v>5</v>
      </c>
      <c r="N1519" s="21" t="e">
        <f>VLOOKUP(M1519,[1]!tbl_empleados[#Data],4,0)&amp;" "&amp;VLOOKUP(M1519,[1]!tbl_empleados[#Data],5,0)</f>
        <v>#REF!</v>
      </c>
      <c r="O1519">
        <f t="shared" si="140"/>
        <v>2024</v>
      </c>
      <c r="P1519" t="str">
        <f t="shared" si="141"/>
        <v>mayo</v>
      </c>
    </row>
    <row r="1520" spans="1:16" x14ac:dyDescent="0.3">
      <c r="A1520" t="s">
        <v>554</v>
      </c>
      <c r="B1520" s="21">
        <v>2</v>
      </c>
      <c r="C1520" s="77">
        <v>45437</v>
      </c>
      <c r="D1520" s="78">
        <v>7.013888888888889E-2</v>
      </c>
      <c r="E1520" s="21">
        <v>32</v>
      </c>
      <c r="F1520">
        <v>1</v>
      </c>
      <c r="G1520" t="str">
        <f>VLOOKUP($E1520,[1]Productos!A:P,2,FALSE)</f>
        <v>SUERO ELECTROLIT UVA</v>
      </c>
      <c r="H1520" s="21" t="str">
        <f>VLOOKUP($E1520,[1]Productos!A:P,3,FALSE)</f>
        <v>BEBIDAS</v>
      </c>
      <c r="I1520" s="21" t="str">
        <f>VLOOKUP($E1520,[1]Productos!A:P,4,FALSE)</f>
        <v>OTROS</v>
      </c>
      <c r="K1520" s="1">
        <v>10000</v>
      </c>
      <c r="L1520" s="1">
        <v>10000</v>
      </c>
      <c r="M1520" s="21">
        <v>5</v>
      </c>
      <c r="N1520" s="21" t="e">
        <f>VLOOKUP(M1520,[1]!tbl_empleados[#Data],4,0)&amp;" "&amp;VLOOKUP(M1520,[1]!tbl_empleados[#Data],5,0)</f>
        <v>#REF!</v>
      </c>
      <c r="O1520">
        <f t="shared" si="140"/>
        <v>2024</v>
      </c>
      <c r="P1520" t="str">
        <f t="shared" si="141"/>
        <v>mayo</v>
      </c>
    </row>
    <row r="1521" spans="1:16" x14ac:dyDescent="0.3">
      <c r="A1521" t="s">
        <v>554</v>
      </c>
      <c r="B1521" s="21">
        <v>2</v>
      </c>
      <c r="C1521" s="77">
        <v>45437</v>
      </c>
      <c r="D1521" s="78">
        <v>8.2638888888888887E-2</v>
      </c>
      <c r="E1521" s="21">
        <v>44</v>
      </c>
      <c r="F1521">
        <v>1</v>
      </c>
      <c r="G1521" t="str">
        <f>VLOOKUP($E1521,[1]Productos!A:P,2,FALSE)</f>
        <v>HEINEKEN</v>
      </c>
      <c r="H1521" s="21" t="str">
        <f>VLOOKUP($E1521,[1]Productos!A:P,3,FALSE)</f>
        <v>BEBIDAS</v>
      </c>
      <c r="I1521" s="21" t="str">
        <f>VLOOKUP($E1521,[1]Productos!A:P,4,FALSE)</f>
        <v>CERVEZAS</v>
      </c>
      <c r="K1521" s="1">
        <v>4000</v>
      </c>
      <c r="L1521" s="1">
        <v>4000</v>
      </c>
      <c r="M1521" s="21">
        <v>5</v>
      </c>
      <c r="N1521" s="21" t="e">
        <f>VLOOKUP(M1521,[1]!tbl_empleados[#Data],4,0)&amp;" "&amp;VLOOKUP(M1521,[1]!tbl_empleados[#Data],5,0)</f>
        <v>#REF!</v>
      </c>
      <c r="O1521">
        <f t="shared" si="140"/>
        <v>2024</v>
      </c>
      <c r="P1521" t="str">
        <f t="shared" si="141"/>
        <v>mayo</v>
      </c>
    </row>
    <row r="1522" spans="1:16" x14ac:dyDescent="0.3">
      <c r="A1522" t="s">
        <v>554</v>
      </c>
      <c r="B1522" s="21">
        <v>2</v>
      </c>
      <c r="C1522" s="77">
        <v>45437</v>
      </c>
      <c r="D1522" s="78">
        <v>8.2638888888888887E-2</v>
      </c>
      <c r="E1522" s="21">
        <v>39</v>
      </c>
      <c r="F1522">
        <v>2</v>
      </c>
      <c r="G1522" t="str">
        <f>VLOOKUP($E1522,[1]Productos!A:P,2,FALSE)</f>
        <v>CORONITA</v>
      </c>
      <c r="H1522" s="21" t="str">
        <f>VLOOKUP($E1522,[1]Productos!A:P,3,FALSE)</f>
        <v>BEBIDAS</v>
      </c>
      <c r="I1522" s="21" t="str">
        <f>VLOOKUP($E1522,[1]Productos!A:P,4,FALSE)</f>
        <v>CERVEZAS</v>
      </c>
      <c r="K1522" s="1">
        <v>4000</v>
      </c>
      <c r="L1522" s="1">
        <v>8000</v>
      </c>
      <c r="M1522" s="21">
        <v>5</v>
      </c>
      <c r="N1522" s="21" t="e">
        <f>VLOOKUP(M1522,[1]!tbl_empleados[#Data],4,0)&amp;" "&amp;VLOOKUP(M1522,[1]!tbl_empleados[#Data],5,0)</f>
        <v>#REF!</v>
      </c>
      <c r="O1522">
        <f t="shared" si="140"/>
        <v>2024</v>
      </c>
      <c r="P1522" t="str">
        <f t="shared" si="141"/>
        <v>mayo</v>
      </c>
    </row>
    <row r="1523" spans="1:16" x14ac:dyDescent="0.3">
      <c r="A1523" t="s">
        <v>554</v>
      </c>
      <c r="B1523" s="21">
        <v>2</v>
      </c>
      <c r="C1523" s="77">
        <v>45437</v>
      </c>
      <c r="D1523" s="78">
        <v>8.2638888888888887E-2</v>
      </c>
      <c r="E1523" s="21">
        <v>43</v>
      </c>
      <c r="F1523">
        <v>1</v>
      </c>
      <c r="G1523" t="str">
        <f>VLOOKUP($E1523,[1]Productos!A:P,2,FALSE)</f>
        <v>STELLA ARTOIS</v>
      </c>
      <c r="H1523" s="21" t="str">
        <f>VLOOKUP($E1523,[1]Productos!A:P,3,FALSE)</f>
        <v>BEBIDAS</v>
      </c>
      <c r="I1523" s="21" t="str">
        <f>VLOOKUP($E1523,[1]Productos!A:P,4,FALSE)</f>
        <v>CERVEZAS</v>
      </c>
      <c r="K1523" s="1">
        <v>8000</v>
      </c>
      <c r="L1523" s="1">
        <v>8000</v>
      </c>
      <c r="M1523" s="21">
        <v>5</v>
      </c>
      <c r="N1523" s="21" t="e">
        <f>VLOOKUP(M1523,[1]!tbl_empleados[#Data],4,0)&amp;" "&amp;VLOOKUP(M1523,[1]!tbl_empleados[#Data],5,0)</f>
        <v>#REF!</v>
      </c>
      <c r="O1523">
        <f t="shared" si="140"/>
        <v>2024</v>
      </c>
      <c r="P1523" t="str">
        <f t="shared" si="141"/>
        <v>mayo</v>
      </c>
    </row>
    <row r="1524" spans="1:16" x14ac:dyDescent="0.3">
      <c r="A1524" t="s">
        <v>554</v>
      </c>
      <c r="B1524" s="21">
        <v>2</v>
      </c>
      <c r="C1524" s="77">
        <v>45437</v>
      </c>
      <c r="D1524" s="78">
        <v>8.3333333333333329E-2</v>
      </c>
      <c r="E1524" s="21">
        <v>39</v>
      </c>
      <c r="F1524">
        <v>2</v>
      </c>
      <c r="G1524" t="str">
        <f>VLOOKUP($E1524,[1]Productos!A:P,2,FALSE)</f>
        <v>CORONITA</v>
      </c>
      <c r="H1524" s="21" t="str">
        <f>VLOOKUP($E1524,[1]Productos!A:P,3,FALSE)</f>
        <v>BEBIDAS</v>
      </c>
      <c r="I1524" s="21" t="str">
        <f>VLOOKUP($E1524,[1]Productos!A:P,4,FALSE)</f>
        <v>CERVEZAS</v>
      </c>
      <c r="K1524" s="1">
        <v>4000</v>
      </c>
      <c r="L1524" s="1">
        <v>8000</v>
      </c>
      <c r="M1524" s="21">
        <v>5</v>
      </c>
      <c r="N1524" s="21" t="e">
        <f>VLOOKUP(M1524,[1]!tbl_empleados[#Data],4,0)&amp;" "&amp;VLOOKUP(M1524,[1]!tbl_empleados[#Data],5,0)</f>
        <v>#REF!</v>
      </c>
      <c r="O1524">
        <f t="shared" si="140"/>
        <v>2024</v>
      </c>
      <c r="P1524" t="str">
        <f t="shared" si="141"/>
        <v>mayo</v>
      </c>
    </row>
    <row r="1525" spans="1:16" x14ac:dyDescent="0.3">
      <c r="A1525" t="s">
        <v>554</v>
      </c>
      <c r="B1525" s="21">
        <v>2</v>
      </c>
      <c r="C1525" s="77">
        <v>45437</v>
      </c>
      <c r="D1525" s="78">
        <v>8.3333333333333329E-2</v>
      </c>
      <c r="E1525" s="21">
        <v>44</v>
      </c>
      <c r="F1525">
        <v>1</v>
      </c>
      <c r="G1525" t="str">
        <f>VLOOKUP($E1525,[1]Productos!A:P,2,FALSE)</f>
        <v>HEINEKEN</v>
      </c>
      <c r="H1525" s="21" t="str">
        <f>VLOOKUP($E1525,[1]Productos!A:P,3,FALSE)</f>
        <v>BEBIDAS</v>
      </c>
      <c r="I1525" s="21" t="str">
        <f>VLOOKUP($E1525,[1]Productos!A:P,4,FALSE)</f>
        <v>CERVEZAS</v>
      </c>
      <c r="K1525" s="1">
        <v>4000</v>
      </c>
      <c r="L1525" s="1">
        <v>4000</v>
      </c>
      <c r="M1525" s="21">
        <v>5</v>
      </c>
      <c r="N1525" s="21" t="e">
        <f>VLOOKUP(M1525,[1]!tbl_empleados[#Data],4,0)&amp;" "&amp;VLOOKUP(M1525,[1]!tbl_empleados[#Data],5,0)</f>
        <v>#REF!</v>
      </c>
      <c r="O1525">
        <f t="shared" si="140"/>
        <v>2024</v>
      </c>
      <c r="P1525" t="str">
        <f t="shared" si="141"/>
        <v>mayo</v>
      </c>
    </row>
    <row r="1526" spans="1:16" x14ac:dyDescent="0.3">
      <c r="A1526" t="s">
        <v>554</v>
      </c>
      <c r="B1526" s="21">
        <v>2</v>
      </c>
      <c r="C1526" s="77">
        <v>45437</v>
      </c>
      <c r="D1526" s="78">
        <v>8.3333333333333329E-2</v>
      </c>
      <c r="E1526" s="21">
        <v>43</v>
      </c>
      <c r="F1526">
        <v>1</v>
      </c>
      <c r="G1526" t="str">
        <f>VLOOKUP($E1526,[1]Productos!A:P,2,FALSE)</f>
        <v>STELLA ARTOIS</v>
      </c>
      <c r="H1526" s="21" t="str">
        <f>VLOOKUP($E1526,[1]Productos!A:P,3,FALSE)</f>
        <v>BEBIDAS</v>
      </c>
      <c r="I1526" s="21" t="str">
        <f>VLOOKUP($E1526,[1]Productos!A:P,4,FALSE)</f>
        <v>CERVEZAS</v>
      </c>
      <c r="K1526" s="1">
        <v>8000</v>
      </c>
      <c r="L1526" s="1">
        <v>8000</v>
      </c>
      <c r="M1526" s="21">
        <v>5</v>
      </c>
      <c r="N1526" s="21" t="e">
        <f>VLOOKUP(M1526,[1]!tbl_empleados[#Data],4,0)&amp;" "&amp;VLOOKUP(M1526,[1]!tbl_empleados[#Data],5,0)</f>
        <v>#REF!</v>
      </c>
      <c r="O1526">
        <f t="shared" si="140"/>
        <v>2024</v>
      </c>
      <c r="P1526" t="str">
        <f t="shared" si="141"/>
        <v>mayo</v>
      </c>
    </row>
    <row r="1527" spans="1:16" x14ac:dyDescent="0.3">
      <c r="A1527" t="s">
        <v>554</v>
      </c>
      <c r="B1527" s="21">
        <v>2</v>
      </c>
      <c r="C1527" s="77">
        <v>45437</v>
      </c>
      <c r="D1527" s="78">
        <v>0.10625</v>
      </c>
      <c r="E1527" s="21">
        <v>39</v>
      </c>
      <c r="F1527">
        <v>2</v>
      </c>
      <c r="G1527" t="str">
        <f>VLOOKUP($E1527,[1]Productos!A:P,2,FALSE)</f>
        <v>CORONITA</v>
      </c>
      <c r="H1527" s="21" t="str">
        <f>VLOOKUP($E1527,[1]Productos!A:P,3,FALSE)</f>
        <v>BEBIDAS</v>
      </c>
      <c r="I1527" s="21" t="str">
        <f>VLOOKUP($E1527,[1]Productos!A:P,4,FALSE)</f>
        <v>CERVEZAS</v>
      </c>
      <c r="K1527" s="1">
        <v>4000</v>
      </c>
      <c r="L1527" s="1">
        <v>8000</v>
      </c>
      <c r="M1527" s="21">
        <v>5</v>
      </c>
      <c r="N1527" s="21" t="e">
        <f>VLOOKUP(M1527,[1]!tbl_empleados[#Data],4,0)&amp;" "&amp;VLOOKUP(M1527,[1]!tbl_empleados[#Data],5,0)</f>
        <v>#REF!</v>
      </c>
      <c r="O1527">
        <f t="shared" si="140"/>
        <v>2024</v>
      </c>
      <c r="P1527" t="str">
        <f t="shared" si="141"/>
        <v>mayo</v>
      </c>
    </row>
    <row r="1528" spans="1:16" x14ac:dyDescent="0.3">
      <c r="A1528" t="s">
        <v>554</v>
      </c>
      <c r="B1528" s="21">
        <v>2</v>
      </c>
      <c r="C1528" s="77">
        <v>45437</v>
      </c>
      <c r="D1528" s="78">
        <v>0.10625</v>
      </c>
      <c r="E1528" s="21">
        <v>44</v>
      </c>
      <c r="F1528">
        <v>1</v>
      </c>
      <c r="G1528" t="str">
        <f>VLOOKUP($E1528,[1]Productos!A:P,2,FALSE)</f>
        <v>HEINEKEN</v>
      </c>
      <c r="H1528" s="21" t="str">
        <f>VLOOKUP($E1528,[1]Productos!A:P,3,FALSE)</f>
        <v>BEBIDAS</v>
      </c>
      <c r="I1528" s="21" t="str">
        <f>VLOOKUP($E1528,[1]Productos!A:P,4,FALSE)</f>
        <v>CERVEZAS</v>
      </c>
      <c r="K1528" s="1">
        <v>4000</v>
      </c>
      <c r="L1528" s="1">
        <v>4000</v>
      </c>
      <c r="M1528" s="21">
        <v>5</v>
      </c>
      <c r="N1528" s="21" t="e">
        <f>VLOOKUP(M1528,[1]!tbl_empleados[#Data],4,0)&amp;" "&amp;VLOOKUP(M1528,[1]!tbl_empleados[#Data],5,0)</f>
        <v>#REF!</v>
      </c>
      <c r="O1528">
        <f t="shared" si="140"/>
        <v>2024</v>
      </c>
      <c r="P1528" t="str">
        <f t="shared" si="141"/>
        <v>mayo</v>
      </c>
    </row>
    <row r="1529" spans="1:16" x14ac:dyDescent="0.3">
      <c r="A1529" t="s">
        <v>554</v>
      </c>
      <c r="B1529" s="21">
        <v>2</v>
      </c>
      <c r="C1529" s="77">
        <v>45437</v>
      </c>
      <c r="D1529" s="78">
        <v>0.10625</v>
      </c>
      <c r="E1529" s="21">
        <v>43</v>
      </c>
      <c r="F1529">
        <v>1</v>
      </c>
      <c r="G1529" t="str">
        <f>VLOOKUP($E1529,[1]Productos!A:P,2,FALSE)</f>
        <v>STELLA ARTOIS</v>
      </c>
      <c r="H1529" s="21" t="str">
        <f>VLOOKUP($E1529,[1]Productos!A:P,3,FALSE)</f>
        <v>BEBIDAS</v>
      </c>
      <c r="I1529" s="21" t="str">
        <f>VLOOKUP($E1529,[1]Productos!A:P,4,FALSE)</f>
        <v>CERVEZAS</v>
      </c>
      <c r="K1529" s="1">
        <v>8000</v>
      </c>
      <c r="L1529" s="1">
        <v>8000</v>
      </c>
      <c r="M1529" s="21">
        <v>5</v>
      </c>
      <c r="N1529" s="21" t="e">
        <f>VLOOKUP(M1529,[1]!tbl_empleados[#Data],4,0)&amp;" "&amp;VLOOKUP(M1529,[1]!tbl_empleados[#Data],5,0)</f>
        <v>#REF!</v>
      </c>
      <c r="O1529">
        <f t="shared" si="140"/>
        <v>2024</v>
      </c>
      <c r="P1529" t="str">
        <f t="shared" si="141"/>
        <v>mayo</v>
      </c>
    </row>
    <row r="1530" spans="1:16" x14ac:dyDescent="0.3">
      <c r="A1530" t="s">
        <v>554</v>
      </c>
      <c r="B1530" s="21">
        <v>2</v>
      </c>
      <c r="C1530" s="77">
        <v>45437</v>
      </c>
      <c r="D1530" s="78">
        <v>0.10902777777777778</v>
      </c>
      <c r="E1530" s="21">
        <v>85</v>
      </c>
      <c r="F1530">
        <v>1</v>
      </c>
      <c r="G1530" t="str">
        <f>VLOOKUP($E1530,[1]Productos!A:P,2,FALSE)</f>
        <v>SHOT TEQUILA DON JULIO BLANCO</v>
      </c>
      <c r="H1530" s="21" t="str">
        <f>VLOOKUP($E1530,[1]Productos!A:P,3,FALSE)</f>
        <v>LICORES</v>
      </c>
      <c r="I1530" s="21" t="str">
        <f>VLOOKUP($E1530,[1]Productos!A:P,4,FALSE)</f>
        <v>TEQUILA</v>
      </c>
      <c r="K1530" s="1">
        <v>30000</v>
      </c>
      <c r="L1530" s="1">
        <v>30000</v>
      </c>
      <c r="M1530" s="21">
        <v>5</v>
      </c>
      <c r="N1530" s="21" t="e">
        <f>VLOOKUP(M1530,[1]!tbl_empleados[#Data],4,0)&amp;" "&amp;VLOOKUP(M1530,[1]!tbl_empleados[#Data],5,0)</f>
        <v>#REF!</v>
      </c>
      <c r="O1530">
        <f t="shared" si="140"/>
        <v>2024</v>
      </c>
      <c r="P1530" t="str">
        <f t="shared" si="141"/>
        <v>mayo</v>
      </c>
    </row>
    <row r="1531" spans="1:16" x14ac:dyDescent="0.3">
      <c r="A1531" t="s">
        <v>554</v>
      </c>
      <c r="B1531" s="21">
        <v>2</v>
      </c>
      <c r="C1531" s="77">
        <v>45437</v>
      </c>
      <c r="D1531" s="78">
        <v>0.12083333333333333</v>
      </c>
      <c r="E1531" s="21">
        <v>85</v>
      </c>
      <c r="F1531">
        <v>1</v>
      </c>
      <c r="G1531" t="str">
        <f>VLOOKUP($E1531,[1]Productos!A:P,2,FALSE)</f>
        <v>SHOT TEQUILA DON JULIO BLANCO</v>
      </c>
      <c r="H1531" s="21" t="str">
        <f>VLOOKUP($E1531,[1]Productos!A:P,3,FALSE)</f>
        <v>LICORES</v>
      </c>
      <c r="I1531" s="21" t="str">
        <f>VLOOKUP($E1531,[1]Productos!A:P,4,FALSE)</f>
        <v>TEQUILA</v>
      </c>
      <c r="K1531" s="1">
        <v>30000</v>
      </c>
      <c r="L1531" s="1">
        <v>30000</v>
      </c>
      <c r="M1531" s="21">
        <v>5</v>
      </c>
      <c r="N1531" s="21" t="e">
        <f>VLOOKUP(M1531,[1]!tbl_empleados[#Data],4,0)&amp;" "&amp;VLOOKUP(M1531,[1]!tbl_empleados[#Data],5,0)</f>
        <v>#REF!</v>
      </c>
      <c r="O1531">
        <f t="shared" si="140"/>
        <v>2024</v>
      </c>
      <c r="P1531" t="str">
        <f t="shared" si="141"/>
        <v>mayo</v>
      </c>
    </row>
    <row r="1532" spans="1:16" x14ac:dyDescent="0.3">
      <c r="A1532" t="s">
        <v>554</v>
      </c>
      <c r="B1532" s="21">
        <v>2</v>
      </c>
      <c r="C1532" s="77">
        <v>45437</v>
      </c>
      <c r="D1532" s="78">
        <v>0.12222222222222223</v>
      </c>
      <c r="E1532" s="21">
        <v>39</v>
      </c>
      <c r="F1532">
        <v>2</v>
      </c>
      <c r="G1532" t="str">
        <f>VLOOKUP($E1532,[1]Productos!A:P,2,FALSE)</f>
        <v>CORONITA</v>
      </c>
      <c r="H1532" s="21" t="str">
        <f>VLOOKUP($E1532,[1]Productos!A:P,3,FALSE)</f>
        <v>BEBIDAS</v>
      </c>
      <c r="I1532" s="21" t="str">
        <f>VLOOKUP($E1532,[1]Productos!A:P,4,FALSE)</f>
        <v>CERVEZAS</v>
      </c>
      <c r="K1532" s="1">
        <v>4000</v>
      </c>
      <c r="L1532" s="1">
        <v>8000</v>
      </c>
      <c r="M1532" s="21">
        <v>5</v>
      </c>
      <c r="N1532" s="21" t="e">
        <f>VLOOKUP(M1532,[1]!tbl_empleados[#Data],4,0)&amp;" "&amp;VLOOKUP(M1532,[1]!tbl_empleados[#Data],5,0)</f>
        <v>#REF!</v>
      </c>
      <c r="O1532">
        <f t="shared" si="140"/>
        <v>2024</v>
      </c>
      <c r="P1532" t="str">
        <f t="shared" si="141"/>
        <v>mayo</v>
      </c>
    </row>
    <row r="1533" spans="1:16" x14ac:dyDescent="0.3">
      <c r="A1533" t="s">
        <v>554</v>
      </c>
      <c r="B1533" s="21">
        <v>2</v>
      </c>
      <c r="C1533" s="77">
        <v>45437</v>
      </c>
      <c r="D1533" s="78">
        <v>0.12222222222222223</v>
      </c>
      <c r="E1533" s="21">
        <v>44</v>
      </c>
      <c r="F1533">
        <v>1</v>
      </c>
      <c r="G1533" t="str">
        <f>VLOOKUP($E1533,[1]Productos!A:P,2,FALSE)</f>
        <v>HEINEKEN</v>
      </c>
      <c r="H1533" s="21" t="str">
        <f>VLOOKUP($E1533,[1]Productos!A:P,3,FALSE)</f>
        <v>BEBIDAS</v>
      </c>
      <c r="I1533" s="21" t="str">
        <f>VLOOKUP($E1533,[1]Productos!A:P,4,FALSE)</f>
        <v>CERVEZAS</v>
      </c>
      <c r="K1533" s="1">
        <v>4000</v>
      </c>
      <c r="L1533" s="1">
        <v>4000</v>
      </c>
      <c r="M1533" s="21">
        <v>5</v>
      </c>
      <c r="N1533" s="21" t="e">
        <f>VLOOKUP(M1533,[1]!tbl_empleados[#Data],4,0)&amp;" "&amp;VLOOKUP(M1533,[1]!tbl_empleados[#Data],5,0)</f>
        <v>#REF!</v>
      </c>
      <c r="O1533">
        <f t="shared" si="140"/>
        <v>2024</v>
      </c>
      <c r="P1533" t="str">
        <f t="shared" si="141"/>
        <v>mayo</v>
      </c>
    </row>
    <row r="1534" spans="1:16" x14ac:dyDescent="0.3">
      <c r="A1534" t="s">
        <v>554</v>
      </c>
      <c r="B1534" s="21">
        <v>2</v>
      </c>
      <c r="C1534" s="77">
        <v>45437</v>
      </c>
      <c r="D1534" s="78">
        <v>0.12222222222222223</v>
      </c>
      <c r="E1534" s="21">
        <v>43</v>
      </c>
      <c r="F1534">
        <v>1</v>
      </c>
      <c r="G1534" t="str">
        <f>VLOOKUP($E1534,[1]Productos!A:P,2,FALSE)</f>
        <v>STELLA ARTOIS</v>
      </c>
      <c r="H1534" s="21" t="str">
        <f>VLOOKUP($E1534,[1]Productos!A:P,3,FALSE)</f>
        <v>BEBIDAS</v>
      </c>
      <c r="I1534" s="21" t="str">
        <f>VLOOKUP($E1534,[1]Productos!A:P,4,FALSE)</f>
        <v>CERVEZAS</v>
      </c>
      <c r="K1534" s="1">
        <v>8000</v>
      </c>
      <c r="L1534" s="1">
        <v>8000</v>
      </c>
      <c r="M1534" s="21">
        <v>5</v>
      </c>
      <c r="N1534" s="21" t="e">
        <f>VLOOKUP(M1534,[1]!tbl_empleados[#Data],4,0)&amp;" "&amp;VLOOKUP(M1534,[1]!tbl_empleados[#Data],5,0)</f>
        <v>#REF!</v>
      </c>
      <c r="O1534">
        <f t="shared" si="140"/>
        <v>2024</v>
      </c>
      <c r="P1534" t="str">
        <f t="shared" si="141"/>
        <v>mayo</v>
      </c>
    </row>
    <row r="1535" spans="1:16" x14ac:dyDescent="0.3">
      <c r="A1535" t="s">
        <v>554</v>
      </c>
      <c r="B1535" s="21">
        <v>2</v>
      </c>
      <c r="C1535" s="77">
        <v>45437</v>
      </c>
      <c r="D1535" s="78">
        <v>0.12638888888888888</v>
      </c>
      <c r="E1535" s="21">
        <v>43</v>
      </c>
      <c r="F1535">
        <v>1</v>
      </c>
      <c r="G1535" t="str">
        <f>VLOOKUP($E1535,[1]Productos!A:P,2,FALSE)</f>
        <v>STELLA ARTOIS</v>
      </c>
      <c r="H1535" s="21" t="str">
        <f>VLOOKUP($E1535,[1]Productos!A:P,3,FALSE)</f>
        <v>BEBIDAS</v>
      </c>
      <c r="I1535" s="21" t="str">
        <f>VLOOKUP($E1535,[1]Productos!A:P,4,FALSE)</f>
        <v>CERVEZAS</v>
      </c>
      <c r="K1535" s="1">
        <v>8000</v>
      </c>
      <c r="L1535" s="1">
        <v>8000</v>
      </c>
      <c r="M1535" s="21">
        <v>5</v>
      </c>
      <c r="N1535" s="21" t="e">
        <f>VLOOKUP(M1535,[1]!tbl_empleados[#Data],4,0)&amp;" "&amp;VLOOKUP(M1535,[1]!tbl_empleados[#Data],5,0)</f>
        <v>#REF!</v>
      </c>
      <c r="O1535">
        <f t="shared" si="140"/>
        <v>2024</v>
      </c>
      <c r="P1535" t="str">
        <f t="shared" si="141"/>
        <v>mayo</v>
      </c>
    </row>
    <row r="1536" spans="1:16" x14ac:dyDescent="0.3">
      <c r="A1536" t="s">
        <v>554</v>
      </c>
      <c r="B1536" s="21">
        <v>2</v>
      </c>
      <c r="C1536" s="77">
        <v>45437</v>
      </c>
      <c r="D1536" s="78">
        <v>0.12638888888888888</v>
      </c>
      <c r="E1536" s="21">
        <v>43</v>
      </c>
      <c r="F1536">
        <v>1</v>
      </c>
      <c r="G1536" t="str">
        <f>VLOOKUP($E1536,[1]Productos!A:P,2,FALSE)</f>
        <v>STELLA ARTOIS</v>
      </c>
      <c r="H1536" s="21" t="str">
        <f>VLOOKUP($E1536,[1]Productos!A:P,3,FALSE)</f>
        <v>BEBIDAS</v>
      </c>
      <c r="I1536" s="21" t="str">
        <f>VLOOKUP($E1536,[1]Productos!A:P,4,FALSE)</f>
        <v>CERVEZAS</v>
      </c>
      <c r="K1536" s="1">
        <v>8000</v>
      </c>
      <c r="L1536" s="1">
        <v>8000</v>
      </c>
      <c r="M1536" s="21">
        <v>5</v>
      </c>
      <c r="N1536" s="21" t="e">
        <f>VLOOKUP(M1536,[1]!tbl_empleados[#Data],4,0)&amp;" "&amp;VLOOKUP(M1536,[1]!tbl_empleados[#Data],5,0)</f>
        <v>#REF!</v>
      </c>
      <c r="O1536">
        <f t="shared" si="140"/>
        <v>2024</v>
      </c>
      <c r="P1536" t="str">
        <f t="shared" si="141"/>
        <v>mayo</v>
      </c>
    </row>
    <row r="1537" spans="1:16" x14ac:dyDescent="0.3">
      <c r="A1537" t="s">
        <v>555</v>
      </c>
      <c r="B1537" s="21">
        <v>2</v>
      </c>
      <c r="C1537" s="77">
        <v>45437</v>
      </c>
      <c r="D1537" s="78">
        <v>0.84027777777777779</v>
      </c>
      <c r="E1537" s="21">
        <v>43</v>
      </c>
      <c r="F1537">
        <v>2</v>
      </c>
      <c r="G1537" t="str">
        <f>VLOOKUP($E1537,[1]Productos!A:P,2,FALSE)</f>
        <v>STELLA ARTOIS</v>
      </c>
      <c r="H1537" s="21" t="str">
        <f>VLOOKUP($E1537,[1]Productos!A:P,3,FALSE)</f>
        <v>BEBIDAS</v>
      </c>
      <c r="I1537" s="21" t="str">
        <f>VLOOKUP($E1537,[1]Productos!A:P,4,FALSE)</f>
        <v>CERVEZAS</v>
      </c>
      <c r="K1537" s="1">
        <v>8000</v>
      </c>
      <c r="L1537" s="1">
        <v>16000</v>
      </c>
      <c r="M1537" s="21">
        <v>5</v>
      </c>
      <c r="N1537" s="21" t="e">
        <f>VLOOKUP(M1537,[1]!tbl_empleados[#Data],4,0)&amp;" "&amp;VLOOKUP(M1537,[1]!tbl_empleados[#Data],5,0)</f>
        <v>#REF!</v>
      </c>
      <c r="O1537">
        <f t="shared" si="140"/>
        <v>2024</v>
      </c>
      <c r="P1537" t="str">
        <f t="shared" si="141"/>
        <v>mayo</v>
      </c>
    </row>
    <row r="1538" spans="1:16" x14ac:dyDescent="0.3">
      <c r="A1538" t="s">
        <v>555</v>
      </c>
      <c r="B1538" s="21">
        <v>2</v>
      </c>
      <c r="C1538" s="77">
        <v>45437</v>
      </c>
      <c r="D1538" s="78">
        <v>0.84027777777777779</v>
      </c>
      <c r="E1538" s="21">
        <v>39</v>
      </c>
      <c r="F1538">
        <v>6</v>
      </c>
      <c r="G1538" t="str">
        <f>VLOOKUP($E1538,[1]Productos!A:P,2,FALSE)</f>
        <v>CORONITA</v>
      </c>
      <c r="H1538" s="21" t="str">
        <f>VLOOKUP($E1538,[1]Productos!A:P,3,FALSE)</f>
        <v>BEBIDAS</v>
      </c>
      <c r="I1538" s="21" t="str">
        <f>VLOOKUP($E1538,[1]Productos!A:P,4,FALSE)</f>
        <v>CERVEZAS</v>
      </c>
      <c r="K1538" s="1">
        <v>4000</v>
      </c>
      <c r="L1538" s="1">
        <v>24000</v>
      </c>
      <c r="M1538" s="21">
        <v>5</v>
      </c>
      <c r="N1538" s="21" t="e">
        <f>VLOOKUP(M1538,[1]!tbl_empleados[#Data],4,0)&amp;" "&amp;VLOOKUP(M1538,[1]!tbl_empleados[#Data],5,0)</f>
        <v>#REF!</v>
      </c>
      <c r="O1538">
        <f t="shared" si="140"/>
        <v>2024</v>
      </c>
      <c r="P1538" t="str">
        <f t="shared" si="141"/>
        <v>mayo</v>
      </c>
    </row>
    <row r="1539" spans="1:16" x14ac:dyDescent="0.3">
      <c r="A1539" t="s">
        <v>555</v>
      </c>
      <c r="B1539" s="21">
        <v>2</v>
      </c>
      <c r="C1539" s="77">
        <v>45437</v>
      </c>
      <c r="D1539" s="78">
        <v>0.84097222222222223</v>
      </c>
      <c r="E1539" s="21">
        <v>23</v>
      </c>
      <c r="F1539">
        <v>1</v>
      </c>
      <c r="G1539" t="str">
        <f>VLOOKUP($E1539,[1]Productos!A:P,2,FALSE)</f>
        <v>CEREZADA</v>
      </c>
      <c r="H1539" s="21" t="str">
        <f>VLOOKUP($E1539,[1]Productos!A:P,3,FALSE)</f>
        <v>BEBIDAS</v>
      </c>
      <c r="I1539" s="21" t="str">
        <f>VLOOKUP($E1539,[1]Productos!A:P,4,FALSE)</f>
        <v>LIMONADAS</v>
      </c>
      <c r="K1539" s="1">
        <v>6000</v>
      </c>
      <c r="L1539" s="1">
        <v>6000</v>
      </c>
      <c r="M1539" s="21">
        <v>5</v>
      </c>
      <c r="N1539" s="21" t="e">
        <f>VLOOKUP(M1539,[1]!tbl_empleados[#Data],4,0)&amp;" "&amp;VLOOKUP(M1539,[1]!tbl_empleados[#Data],5,0)</f>
        <v>#REF!</v>
      </c>
      <c r="O1539">
        <f t="shared" si="140"/>
        <v>2024</v>
      </c>
      <c r="P1539" t="str">
        <f t="shared" si="141"/>
        <v>mayo</v>
      </c>
    </row>
    <row r="1540" spans="1:16" x14ac:dyDescent="0.3">
      <c r="A1540" t="s">
        <v>555</v>
      </c>
      <c r="B1540" s="21">
        <v>2</v>
      </c>
      <c r="C1540" s="77">
        <v>45437</v>
      </c>
      <c r="D1540" s="78">
        <v>0.85625000000000007</v>
      </c>
      <c r="E1540" s="21">
        <v>39</v>
      </c>
      <c r="F1540">
        <v>3</v>
      </c>
      <c r="G1540" t="str">
        <f>VLOOKUP($E1540,[1]Productos!A:P,2,FALSE)</f>
        <v>CORONITA</v>
      </c>
      <c r="H1540" s="21" t="str">
        <f>VLOOKUP($E1540,[1]Productos!A:P,3,FALSE)</f>
        <v>BEBIDAS</v>
      </c>
      <c r="I1540" s="21" t="str">
        <f>VLOOKUP($E1540,[1]Productos!A:P,4,FALSE)</f>
        <v>CERVEZAS</v>
      </c>
      <c r="K1540" s="1">
        <v>4000</v>
      </c>
      <c r="L1540" s="1">
        <v>12000</v>
      </c>
      <c r="M1540" s="21">
        <v>5</v>
      </c>
      <c r="N1540" s="21" t="e">
        <f>VLOOKUP(M1540,[1]!tbl_empleados[#Data],4,0)&amp;" "&amp;VLOOKUP(M1540,[1]!tbl_empleados[#Data],5,0)</f>
        <v>#REF!</v>
      </c>
      <c r="O1540">
        <f t="shared" si="140"/>
        <v>2024</v>
      </c>
      <c r="P1540" t="str">
        <f t="shared" si="141"/>
        <v>mayo</v>
      </c>
    </row>
    <row r="1541" spans="1:16" x14ac:dyDescent="0.3">
      <c r="A1541" t="s">
        <v>555</v>
      </c>
      <c r="B1541" s="21">
        <v>2</v>
      </c>
      <c r="C1541" s="77">
        <v>45437</v>
      </c>
      <c r="D1541" s="78">
        <v>0.85625000000000007</v>
      </c>
      <c r="E1541" s="21">
        <v>40</v>
      </c>
      <c r="F1541">
        <v>3</v>
      </c>
      <c r="G1541" t="str">
        <f>VLOOKUP($E1541,[1]Productos!A:P,2,FALSE)</f>
        <v>AGUILA NEGRA</v>
      </c>
      <c r="H1541" s="21" t="str">
        <f>VLOOKUP($E1541,[1]Productos!A:P,3,FALSE)</f>
        <v>BEBIDAS</v>
      </c>
      <c r="I1541" s="21" t="str">
        <f>VLOOKUP($E1541,[1]Productos!A:P,4,FALSE)</f>
        <v>CERVEZAS</v>
      </c>
      <c r="K1541" s="1">
        <v>3500</v>
      </c>
      <c r="L1541" s="1">
        <v>10500</v>
      </c>
      <c r="M1541" s="21">
        <v>5</v>
      </c>
      <c r="N1541" s="21" t="e">
        <f>VLOOKUP(M1541,[1]!tbl_empleados[#Data],4,0)&amp;" "&amp;VLOOKUP(M1541,[1]!tbl_empleados[#Data],5,0)</f>
        <v>#REF!</v>
      </c>
      <c r="O1541">
        <f t="shared" si="140"/>
        <v>2024</v>
      </c>
      <c r="P1541" t="str">
        <f t="shared" si="141"/>
        <v>mayo</v>
      </c>
    </row>
    <row r="1542" spans="1:16" x14ac:dyDescent="0.3">
      <c r="A1542" t="s">
        <v>555</v>
      </c>
      <c r="B1542" s="21">
        <v>2</v>
      </c>
      <c r="C1542" s="77">
        <v>45437</v>
      </c>
      <c r="D1542" s="78">
        <v>0.87569444444444444</v>
      </c>
      <c r="E1542" s="21">
        <v>39</v>
      </c>
      <c r="F1542">
        <v>3</v>
      </c>
      <c r="G1542" t="str">
        <f>VLOOKUP($E1542,[1]Productos!A:P,2,FALSE)</f>
        <v>CORONITA</v>
      </c>
      <c r="H1542" s="21" t="str">
        <f>VLOOKUP($E1542,[1]Productos!A:P,3,FALSE)</f>
        <v>BEBIDAS</v>
      </c>
      <c r="I1542" s="21" t="str">
        <f>VLOOKUP($E1542,[1]Productos!A:P,4,FALSE)</f>
        <v>CERVEZAS</v>
      </c>
      <c r="K1542" s="1">
        <v>4000</v>
      </c>
      <c r="L1542" s="1">
        <v>12000</v>
      </c>
      <c r="M1542" s="21">
        <v>5</v>
      </c>
      <c r="N1542" s="21" t="e">
        <f>VLOOKUP(M1542,[1]!tbl_empleados[#Data],4,0)&amp;" "&amp;VLOOKUP(M1542,[1]!tbl_empleados[#Data],5,0)</f>
        <v>#REF!</v>
      </c>
      <c r="O1542">
        <f t="shared" si="140"/>
        <v>2024</v>
      </c>
      <c r="P1542" t="str">
        <f t="shared" si="141"/>
        <v>mayo</v>
      </c>
    </row>
    <row r="1543" spans="1:16" x14ac:dyDescent="0.3">
      <c r="A1543" t="s">
        <v>555</v>
      </c>
      <c r="B1543" s="21">
        <v>2</v>
      </c>
      <c r="C1543" s="77">
        <v>45437</v>
      </c>
      <c r="D1543" s="78">
        <v>0.87569444444444444</v>
      </c>
      <c r="E1543" s="21">
        <v>40</v>
      </c>
      <c r="F1543">
        <v>4</v>
      </c>
      <c r="G1543" t="str">
        <f>VLOOKUP($E1543,[1]Productos!A:P,2,FALSE)</f>
        <v>AGUILA NEGRA</v>
      </c>
      <c r="H1543" s="21" t="str">
        <f>VLOOKUP($E1543,[1]Productos!A:P,3,FALSE)</f>
        <v>BEBIDAS</v>
      </c>
      <c r="I1543" s="21" t="str">
        <f>VLOOKUP($E1543,[1]Productos!A:P,4,FALSE)</f>
        <v>CERVEZAS</v>
      </c>
      <c r="K1543" s="1">
        <v>3500</v>
      </c>
      <c r="L1543" s="1">
        <v>14000</v>
      </c>
      <c r="M1543" s="21">
        <v>5</v>
      </c>
      <c r="N1543" s="21" t="e">
        <f>VLOOKUP(M1543,[1]!tbl_empleados[#Data],4,0)&amp;" "&amp;VLOOKUP(M1543,[1]!tbl_empleados[#Data],5,0)</f>
        <v>#REF!</v>
      </c>
      <c r="O1543">
        <f t="shared" si="140"/>
        <v>2024</v>
      </c>
      <c r="P1543" t="str">
        <f t="shared" si="141"/>
        <v>mayo</v>
      </c>
    </row>
    <row r="1544" spans="1:16" x14ac:dyDescent="0.3">
      <c r="A1544" t="s">
        <v>555</v>
      </c>
      <c r="B1544" s="21">
        <v>2</v>
      </c>
      <c r="C1544" s="77">
        <v>45437</v>
      </c>
      <c r="D1544" s="78">
        <v>0.89097222222222217</v>
      </c>
      <c r="E1544" s="21">
        <v>40</v>
      </c>
      <c r="F1544">
        <v>3</v>
      </c>
      <c r="G1544" t="str">
        <f>VLOOKUP($E1544,[1]Productos!A:P,2,FALSE)</f>
        <v>AGUILA NEGRA</v>
      </c>
      <c r="H1544" s="21" t="str">
        <f>VLOOKUP($E1544,[1]Productos!A:P,3,FALSE)</f>
        <v>BEBIDAS</v>
      </c>
      <c r="I1544" s="21" t="str">
        <f>VLOOKUP($E1544,[1]Productos!A:P,4,FALSE)</f>
        <v>CERVEZAS</v>
      </c>
      <c r="K1544" s="1">
        <v>3500</v>
      </c>
      <c r="L1544" s="1">
        <v>10500</v>
      </c>
      <c r="M1544" s="21">
        <v>5</v>
      </c>
      <c r="N1544" s="21" t="e">
        <f>VLOOKUP(M1544,[1]!tbl_empleados[#Data],4,0)&amp;" "&amp;VLOOKUP(M1544,[1]!tbl_empleados[#Data],5,0)</f>
        <v>#REF!</v>
      </c>
      <c r="O1544">
        <f t="shared" si="140"/>
        <v>2024</v>
      </c>
      <c r="P1544" t="str">
        <f t="shared" si="141"/>
        <v>mayo</v>
      </c>
    </row>
    <row r="1545" spans="1:16" x14ac:dyDescent="0.3">
      <c r="A1545" t="s">
        <v>555</v>
      </c>
      <c r="B1545" s="21">
        <v>2</v>
      </c>
      <c r="C1545" s="77">
        <v>45437</v>
      </c>
      <c r="D1545" s="78">
        <v>0.89097222222222217</v>
      </c>
      <c r="E1545" s="21">
        <v>39</v>
      </c>
      <c r="F1545">
        <v>3</v>
      </c>
      <c r="G1545" t="str">
        <f>VLOOKUP($E1545,[1]Productos!A:P,2,FALSE)</f>
        <v>CORONITA</v>
      </c>
      <c r="H1545" s="21" t="str">
        <f>VLOOKUP($E1545,[1]Productos!A:P,3,FALSE)</f>
        <v>BEBIDAS</v>
      </c>
      <c r="I1545" s="21" t="str">
        <f>VLOOKUP($E1545,[1]Productos!A:P,4,FALSE)</f>
        <v>CERVEZAS</v>
      </c>
      <c r="K1545" s="1">
        <v>4000</v>
      </c>
      <c r="L1545" s="1">
        <v>12000</v>
      </c>
      <c r="M1545" s="21">
        <v>5</v>
      </c>
      <c r="N1545" s="21" t="e">
        <f>VLOOKUP(M1545,[1]!tbl_empleados[#Data],4,0)&amp;" "&amp;VLOOKUP(M1545,[1]!tbl_empleados[#Data],5,0)</f>
        <v>#REF!</v>
      </c>
      <c r="O1545">
        <f t="shared" si="140"/>
        <v>2024</v>
      </c>
      <c r="P1545" t="str">
        <f t="shared" si="141"/>
        <v>mayo</v>
      </c>
    </row>
    <row r="1546" spans="1:16" x14ac:dyDescent="0.3">
      <c r="A1546" t="s">
        <v>555</v>
      </c>
      <c r="B1546" s="21">
        <v>2</v>
      </c>
      <c r="C1546" s="77">
        <v>45437</v>
      </c>
      <c r="D1546" s="78">
        <v>0.89236111111111116</v>
      </c>
      <c r="E1546" s="21">
        <v>29</v>
      </c>
      <c r="F1546">
        <v>2</v>
      </c>
      <c r="G1546" t="str">
        <f>VLOOKUP($E1546,[1]Productos!A:P,2,FALSE)</f>
        <v>AGUA</v>
      </c>
      <c r="H1546" s="21" t="str">
        <f>VLOOKUP($E1546,[1]Productos!A:P,3,FALSE)</f>
        <v>BEBIDAS</v>
      </c>
      <c r="I1546" s="21" t="str">
        <f>VLOOKUP($E1546,[1]Productos!A:P,4,FALSE)</f>
        <v>OTROS</v>
      </c>
      <c r="K1546" s="1">
        <v>2000</v>
      </c>
      <c r="L1546" s="1">
        <v>4000</v>
      </c>
      <c r="M1546" s="21">
        <v>5</v>
      </c>
      <c r="N1546" s="21" t="e">
        <f>VLOOKUP(M1546,[1]!tbl_empleados[#Data],4,0)&amp;" "&amp;VLOOKUP(M1546,[1]!tbl_empleados[#Data],5,0)</f>
        <v>#REF!</v>
      </c>
      <c r="O1546">
        <f t="shared" si="140"/>
        <v>2024</v>
      </c>
      <c r="P1546" t="str">
        <f t="shared" si="141"/>
        <v>mayo</v>
      </c>
    </row>
    <row r="1547" spans="1:16" x14ac:dyDescent="0.3">
      <c r="A1547" t="s">
        <v>555</v>
      </c>
      <c r="B1547" s="21">
        <v>2</v>
      </c>
      <c r="C1547" s="77">
        <v>45437</v>
      </c>
      <c r="D1547" s="78">
        <v>0.90833333333333333</v>
      </c>
      <c r="E1547" s="21">
        <v>39</v>
      </c>
      <c r="F1547">
        <v>3</v>
      </c>
      <c r="G1547" t="str">
        <f>VLOOKUP($E1547,[1]Productos!A:P,2,FALSE)</f>
        <v>CORONITA</v>
      </c>
      <c r="H1547" s="21" t="str">
        <f>VLOOKUP($E1547,[1]Productos!A:P,3,FALSE)</f>
        <v>BEBIDAS</v>
      </c>
      <c r="I1547" s="21" t="str">
        <f>VLOOKUP($E1547,[1]Productos!A:P,4,FALSE)</f>
        <v>CERVEZAS</v>
      </c>
      <c r="K1547" s="1">
        <v>4000</v>
      </c>
      <c r="L1547" s="1">
        <v>12000</v>
      </c>
      <c r="M1547" s="21">
        <v>5</v>
      </c>
      <c r="N1547" s="21" t="e">
        <f>VLOOKUP(M1547,[1]!tbl_empleados[#Data],4,0)&amp;" "&amp;VLOOKUP(M1547,[1]!tbl_empleados[#Data],5,0)</f>
        <v>#REF!</v>
      </c>
      <c r="O1547">
        <f t="shared" si="140"/>
        <v>2024</v>
      </c>
      <c r="P1547" t="str">
        <f t="shared" si="141"/>
        <v>mayo</v>
      </c>
    </row>
    <row r="1548" spans="1:16" x14ac:dyDescent="0.3">
      <c r="A1548" t="s">
        <v>555</v>
      </c>
      <c r="B1548" s="21">
        <v>2</v>
      </c>
      <c r="C1548" s="77">
        <v>45437</v>
      </c>
      <c r="D1548" s="78">
        <v>0.90833333333333333</v>
      </c>
      <c r="E1548" s="21">
        <v>40</v>
      </c>
      <c r="F1548">
        <v>3</v>
      </c>
      <c r="G1548" t="str">
        <f>VLOOKUP($E1548,[1]Productos!A:P,2,FALSE)</f>
        <v>AGUILA NEGRA</v>
      </c>
      <c r="H1548" s="21" t="str">
        <f>VLOOKUP($E1548,[1]Productos!A:P,3,FALSE)</f>
        <v>BEBIDAS</v>
      </c>
      <c r="I1548" s="21" t="str">
        <f>VLOOKUP($E1548,[1]Productos!A:P,4,FALSE)</f>
        <v>CERVEZAS</v>
      </c>
      <c r="K1548" s="1">
        <v>3500</v>
      </c>
      <c r="L1548" s="1">
        <v>10500</v>
      </c>
      <c r="M1548" s="21">
        <v>5</v>
      </c>
      <c r="N1548" s="21" t="e">
        <f>VLOOKUP(M1548,[1]!tbl_empleados[#Data],4,0)&amp;" "&amp;VLOOKUP(M1548,[1]!tbl_empleados[#Data],5,0)</f>
        <v>#REF!</v>
      </c>
      <c r="O1548">
        <f t="shared" si="140"/>
        <v>2024</v>
      </c>
      <c r="P1548" t="str">
        <f t="shared" si="141"/>
        <v>mayo</v>
      </c>
    </row>
    <row r="1549" spans="1:16" x14ac:dyDescent="0.3">
      <c r="A1549" t="s">
        <v>555</v>
      </c>
      <c r="B1549" s="21">
        <v>2</v>
      </c>
      <c r="C1549" s="77">
        <v>45437</v>
      </c>
      <c r="D1549" s="78">
        <v>0.91180555555555554</v>
      </c>
      <c r="E1549" s="21">
        <v>40</v>
      </c>
      <c r="F1549">
        <v>1</v>
      </c>
      <c r="G1549" t="str">
        <f>VLOOKUP($E1549,[1]Productos!A:P,2,FALSE)</f>
        <v>AGUILA NEGRA</v>
      </c>
      <c r="H1549" s="21" t="str">
        <f>VLOOKUP($E1549,[1]Productos!A:P,3,FALSE)</f>
        <v>BEBIDAS</v>
      </c>
      <c r="I1549" s="21" t="str">
        <f>VLOOKUP($E1549,[1]Productos!A:P,4,FALSE)</f>
        <v>CERVEZAS</v>
      </c>
      <c r="K1549" s="1">
        <v>3500</v>
      </c>
      <c r="L1549" s="1">
        <v>3500</v>
      </c>
      <c r="M1549" s="21">
        <v>5</v>
      </c>
      <c r="N1549" s="21" t="e">
        <f>VLOOKUP(M1549,[1]!tbl_empleados[#Data],4,0)&amp;" "&amp;VLOOKUP(M1549,[1]!tbl_empleados[#Data],5,0)</f>
        <v>#REF!</v>
      </c>
      <c r="O1549">
        <f t="shared" si="140"/>
        <v>2024</v>
      </c>
      <c r="P1549" t="str">
        <f t="shared" si="141"/>
        <v>mayo</v>
      </c>
    </row>
    <row r="1550" spans="1:16" x14ac:dyDescent="0.3">
      <c r="A1550" t="s">
        <v>555</v>
      </c>
      <c r="B1550" s="21">
        <v>2</v>
      </c>
      <c r="C1550" s="77">
        <v>45437</v>
      </c>
      <c r="D1550" s="78">
        <v>0.92222222222222217</v>
      </c>
      <c r="E1550" s="21">
        <v>39</v>
      </c>
      <c r="F1550">
        <v>1</v>
      </c>
      <c r="G1550" t="str">
        <f>VLOOKUP($E1550,[1]Productos!A:P,2,FALSE)</f>
        <v>CORONITA</v>
      </c>
      <c r="H1550" s="21" t="str">
        <f>VLOOKUP($E1550,[1]Productos!A:P,3,FALSE)</f>
        <v>BEBIDAS</v>
      </c>
      <c r="I1550" s="21" t="str">
        <f>VLOOKUP($E1550,[1]Productos!A:P,4,FALSE)</f>
        <v>CERVEZAS</v>
      </c>
      <c r="K1550" s="1">
        <v>4000</v>
      </c>
      <c r="L1550" s="1">
        <v>4000</v>
      </c>
      <c r="M1550" s="21">
        <v>5</v>
      </c>
      <c r="N1550" s="21" t="e">
        <f>VLOOKUP(M1550,[1]!tbl_empleados[#Data],4,0)&amp;" "&amp;VLOOKUP(M1550,[1]!tbl_empleados[#Data],5,0)</f>
        <v>#REF!</v>
      </c>
      <c r="O1550">
        <f t="shared" si="140"/>
        <v>2024</v>
      </c>
      <c r="P1550" t="str">
        <f t="shared" si="141"/>
        <v>mayo</v>
      </c>
    </row>
    <row r="1551" spans="1:16" x14ac:dyDescent="0.3">
      <c r="A1551" t="s">
        <v>556</v>
      </c>
      <c r="B1551" s="21">
        <v>3</v>
      </c>
      <c r="C1551" s="77">
        <v>45437</v>
      </c>
      <c r="D1551" s="78">
        <v>0.84930555555555554</v>
      </c>
      <c r="E1551" s="21">
        <v>31</v>
      </c>
      <c r="F1551">
        <v>1</v>
      </c>
      <c r="G1551" t="str">
        <f>VLOOKUP($E1551,[1]Productos!A:P,2,FALSE)</f>
        <v>COCA COLA</v>
      </c>
      <c r="H1551" s="21" t="str">
        <f>VLOOKUP($E1551,[1]Productos!A:P,3,FALSE)</f>
        <v>BEBIDAS</v>
      </c>
      <c r="I1551" s="21" t="str">
        <f>VLOOKUP($E1551,[1]Productos!A:P,4,FALSE)</f>
        <v>OTROS</v>
      </c>
      <c r="K1551" s="1">
        <v>4000</v>
      </c>
      <c r="L1551" s="1">
        <v>4000</v>
      </c>
      <c r="M1551" s="21">
        <v>5</v>
      </c>
      <c r="N1551" s="21" t="e">
        <f>VLOOKUP(M1551,[1]!tbl_empleados[#Data],4,0)&amp;" "&amp;VLOOKUP(M1551,[1]!tbl_empleados[#Data],5,0)</f>
        <v>#REF!</v>
      </c>
      <c r="O1551">
        <f t="shared" si="140"/>
        <v>2024</v>
      </c>
      <c r="P1551" t="str">
        <f t="shared" si="141"/>
        <v>mayo</v>
      </c>
    </row>
    <row r="1552" spans="1:16" x14ac:dyDescent="0.3">
      <c r="A1552" t="s">
        <v>556</v>
      </c>
      <c r="B1552" s="21">
        <v>3</v>
      </c>
      <c r="C1552" s="77">
        <v>45437</v>
      </c>
      <c r="D1552" s="78">
        <v>0.85</v>
      </c>
      <c r="E1552" s="21">
        <v>15</v>
      </c>
      <c r="F1552">
        <v>1</v>
      </c>
      <c r="G1552" t="str">
        <f>VLOOKUP($E1552,[1]Productos!A:P,2,FALSE)</f>
        <v>MARACUYÁ</v>
      </c>
      <c r="H1552" s="21" t="str">
        <f>VLOOKUP($E1552,[1]Productos!A:P,3,FALSE)</f>
        <v>BEBIDAS</v>
      </c>
      <c r="I1552" s="21" t="str">
        <f>VLOOKUP($E1552,[1]Productos!A:P,4,FALSE)</f>
        <v>SODAS SABORIZADAS</v>
      </c>
      <c r="K1552" s="1">
        <v>12000</v>
      </c>
      <c r="L1552" s="1">
        <v>12000</v>
      </c>
      <c r="M1552" s="21">
        <v>5</v>
      </c>
      <c r="N1552" s="21" t="e">
        <f>VLOOKUP(M1552,[1]!tbl_empleados[#Data],4,0)&amp;" "&amp;VLOOKUP(M1552,[1]!tbl_empleados[#Data],5,0)</f>
        <v>#REF!</v>
      </c>
      <c r="O1552">
        <f t="shared" si="140"/>
        <v>2024</v>
      </c>
      <c r="P1552" t="str">
        <f t="shared" si="141"/>
        <v>mayo</v>
      </c>
    </row>
    <row r="1553" spans="1:16" x14ac:dyDescent="0.3">
      <c r="A1553" t="s">
        <v>557</v>
      </c>
      <c r="B1553" s="21">
        <v>13</v>
      </c>
      <c r="C1553" s="77">
        <v>45437</v>
      </c>
      <c r="D1553" s="78">
        <v>0.90902777777777777</v>
      </c>
      <c r="E1553" s="21">
        <v>38</v>
      </c>
      <c r="F1553">
        <v>2</v>
      </c>
      <c r="G1553" t="str">
        <f>VLOOKUP($E1553,[1]Productos!A:P,2,FALSE)</f>
        <v>COSTEÑITA</v>
      </c>
      <c r="H1553" s="21" t="str">
        <f>VLOOKUP($E1553,[1]Productos!A:P,3,FALSE)</f>
        <v>BEBIDAS</v>
      </c>
      <c r="I1553" s="21" t="str">
        <f>VLOOKUP($E1553,[1]Productos!A:P,4,FALSE)</f>
        <v>CERVEZAS</v>
      </c>
      <c r="K1553" s="1">
        <v>3000</v>
      </c>
      <c r="L1553" s="1">
        <v>6000</v>
      </c>
      <c r="M1553" s="21">
        <v>5</v>
      </c>
      <c r="N1553" s="21" t="e">
        <f>VLOOKUP(M1553,[1]!tbl_empleados[#Data],4,0)&amp;" "&amp;VLOOKUP(M1553,[1]!tbl_empleados[#Data],5,0)</f>
        <v>#REF!</v>
      </c>
      <c r="O1553">
        <f t="shared" si="140"/>
        <v>2024</v>
      </c>
      <c r="P1553" t="str">
        <f t="shared" si="141"/>
        <v>mayo</v>
      </c>
    </row>
    <row r="1554" spans="1:16" x14ac:dyDescent="0.3">
      <c r="A1554" t="s">
        <v>557</v>
      </c>
      <c r="B1554" s="21">
        <v>13</v>
      </c>
      <c r="C1554" s="77">
        <v>45437</v>
      </c>
      <c r="D1554" s="78">
        <v>0.90902777777777777</v>
      </c>
      <c r="E1554" s="21">
        <v>40</v>
      </c>
      <c r="F1554">
        <v>1</v>
      </c>
      <c r="G1554" t="str">
        <f>VLOOKUP($E1554,[1]Productos!A:P,2,FALSE)</f>
        <v>AGUILA NEGRA</v>
      </c>
      <c r="H1554" s="21" t="str">
        <f>VLOOKUP($E1554,[1]Productos!A:P,3,FALSE)</f>
        <v>BEBIDAS</v>
      </c>
      <c r="I1554" s="21" t="str">
        <f>VLOOKUP($E1554,[1]Productos!A:P,4,FALSE)</f>
        <v>CERVEZAS</v>
      </c>
      <c r="K1554" s="1">
        <v>3500</v>
      </c>
      <c r="L1554" s="1">
        <v>3500</v>
      </c>
      <c r="M1554" s="21">
        <v>5</v>
      </c>
      <c r="N1554" s="21" t="e">
        <f>VLOOKUP(M1554,[1]!tbl_empleados[#Data],4,0)&amp;" "&amp;VLOOKUP(M1554,[1]!tbl_empleados[#Data],5,0)</f>
        <v>#REF!</v>
      </c>
      <c r="O1554">
        <f t="shared" si="140"/>
        <v>2024</v>
      </c>
      <c r="P1554" t="str">
        <f t="shared" si="141"/>
        <v>mayo</v>
      </c>
    </row>
    <row r="1555" spans="1:16" x14ac:dyDescent="0.3">
      <c r="A1555" t="s">
        <v>557</v>
      </c>
      <c r="B1555" s="21">
        <v>13</v>
      </c>
      <c r="C1555" s="77">
        <v>45437</v>
      </c>
      <c r="D1555" s="78">
        <v>0.91666666666666663</v>
      </c>
      <c r="E1555" s="21">
        <v>40</v>
      </c>
      <c r="F1555">
        <v>1</v>
      </c>
      <c r="G1555" t="str">
        <f>VLOOKUP($E1555,[1]Productos!A:P,2,FALSE)</f>
        <v>AGUILA NEGRA</v>
      </c>
      <c r="H1555" s="21" t="str">
        <f>VLOOKUP($E1555,[1]Productos!A:P,3,FALSE)</f>
        <v>BEBIDAS</v>
      </c>
      <c r="I1555" s="21" t="str">
        <f>VLOOKUP($E1555,[1]Productos!A:P,4,FALSE)</f>
        <v>CERVEZAS</v>
      </c>
      <c r="K1555" s="1">
        <v>3500</v>
      </c>
      <c r="L1555" s="1">
        <v>3500</v>
      </c>
      <c r="M1555" s="21">
        <v>5</v>
      </c>
      <c r="N1555" s="21" t="e">
        <f>VLOOKUP(M1555,[1]!tbl_empleados[#Data],4,0)&amp;" "&amp;VLOOKUP(M1555,[1]!tbl_empleados[#Data],5,0)</f>
        <v>#REF!</v>
      </c>
      <c r="O1555">
        <f t="shared" si="140"/>
        <v>2024</v>
      </c>
      <c r="P1555" t="str">
        <f t="shared" si="141"/>
        <v>mayo</v>
      </c>
    </row>
    <row r="1556" spans="1:16" x14ac:dyDescent="0.3">
      <c r="A1556" t="s">
        <v>557</v>
      </c>
      <c r="B1556" s="21">
        <v>13</v>
      </c>
      <c r="C1556" s="77">
        <v>45437</v>
      </c>
      <c r="D1556" s="78">
        <v>0.91736111111111107</v>
      </c>
      <c r="E1556" s="21">
        <v>38</v>
      </c>
      <c r="F1556">
        <v>1</v>
      </c>
      <c r="G1556" t="str">
        <f>VLOOKUP($E1556,[1]Productos!A:P,2,FALSE)</f>
        <v>COSTEÑITA</v>
      </c>
      <c r="H1556" s="21" t="str">
        <f>VLOOKUP($E1556,[1]Productos!A:P,3,FALSE)</f>
        <v>BEBIDAS</v>
      </c>
      <c r="I1556" s="21" t="str">
        <f>VLOOKUP($E1556,[1]Productos!A:P,4,FALSE)</f>
        <v>CERVEZAS</v>
      </c>
      <c r="K1556" s="1">
        <v>3000</v>
      </c>
      <c r="L1556" s="1">
        <v>3000</v>
      </c>
      <c r="M1556" s="21">
        <v>5</v>
      </c>
      <c r="N1556" s="21" t="e">
        <f>VLOOKUP(M1556,[1]!tbl_empleados[#Data],4,0)&amp;" "&amp;VLOOKUP(M1556,[1]!tbl_empleados[#Data],5,0)</f>
        <v>#REF!</v>
      </c>
      <c r="O1556">
        <f t="shared" si="140"/>
        <v>2024</v>
      </c>
      <c r="P1556" t="str">
        <f t="shared" si="141"/>
        <v>mayo</v>
      </c>
    </row>
    <row r="1557" spans="1:16" x14ac:dyDescent="0.3">
      <c r="A1557" t="s">
        <v>557</v>
      </c>
      <c r="B1557" s="21">
        <v>13</v>
      </c>
      <c r="C1557" s="77">
        <v>45437</v>
      </c>
      <c r="D1557" s="78">
        <v>0.91736111111111107</v>
      </c>
      <c r="E1557" s="21">
        <v>38</v>
      </c>
      <c r="F1557">
        <v>1</v>
      </c>
      <c r="G1557" t="str">
        <f>VLOOKUP($E1557,[1]Productos!A:P,2,FALSE)</f>
        <v>COSTEÑITA</v>
      </c>
      <c r="H1557" s="21" t="str">
        <f>VLOOKUP($E1557,[1]Productos!A:P,3,FALSE)</f>
        <v>BEBIDAS</v>
      </c>
      <c r="I1557" s="21" t="str">
        <f>VLOOKUP($E1557,[1]Productos!A:P,4,FALSE)</f>
        <v>CERVEZAS</v>
      </c>
      <c r="K1557" s="1">
        <v>3000</v>
      </c>
      <c r="L1557" s="1">
        <v>3000</v>
      </c>
      <c r="M1557" s="21">
        <v>5</v>
      </c>
      <c r="N1557" s="21" t="e">
        <f>VLOOKUP(M1557,[1]!tbl_empleados[#Data],4,0)&amp;" "&amp;VLOOKUP(M1557,[1]!tbl_empleados[#Data],5,0)</f>
        <v>#REF!</v>
      </c>
      <c r="O1557">
        <f t="shared" si="140"/>
        <v>2024</v>
      </c>
      <c r="P1557" t="str">
        <f t="shared" si="141"/>
        <v>mayo</v>
      </c>
    </row>
    <row r="1558" spans="1:16" x14ac:dyDescent="0.3">
      <c r="A1558" t="s">
        <v>557</v>
      </c>
      <c r="B1558" s="21">
        <v>13</v>
      </c>
      <c r="C1558" s="77">
        <v>45437</v>
      </c>
      <c r="D1558" s="78">
        <v>0.91736111111111107</v>
      </c>
      <c r="E1558" s="21">
        <v>47</v>
      </c>
      <c r="F1558">
        <v>1</v>
      </c>
      <c r="G1558" t="str">
        <f>VLOOKUP($E1558,[1]Productos!A:P,2,FALSE)</f>
        <v>MICHELADA</v>
      </c>
      <c r="H1558" s="21" t="str">
        <f>VLOOKUP($E1558,[1]Productos!A:P,3,FALSE)</f>
        <v>BEBIDAS</v>
      </c>
      <c r="I1558" s="21" t="str">
        <f>VLOOKUP($E1558,[1]Productos!A:P,4,FALSE)</f>
        <v>CERVEZAS</v>
      </c>
      <c r="K1558" s="1">
        <v>2000</v>
      </c>
      <c r="L1558" s="1">
        <v>2000</v>
      </c>
      <c r="M1558" s="21">
        <v>5</v>
      </c>
      <c r="N1558" s="21" t="e">
        <f>VLOOKUP(M1558,[1]!tbl_empleados[#Data],4,0)&amp;" "&amp;VLOOKUP(M1558,[1]!tbl_empleados[#Data],5,0)</f>
        <v>#REF!</v>
      </c>
      <c r="O1558">
        <f t="shared" ref="O1558:O1562" si="142">YEAR(C1558)</f>
        <v>2024</v>
      </c>
      <c r="P1558" t="str">
        <f t="shared" ref="P1558:P1562" si="143">TEXT((C1558),"mmmm")</f>
        <v>mayo</v>
      </c>
    </row>
    <row r="1559" spans="1:16" x14ac:dyDescent="0.3">
      <c r="A1559" t="s">
        <v>557</v>
      </c>
      <c r="B1559" s="21">
        <v>13</v>
      </c>
      <c r="C1559" s="77">
        <v>45437</v>
      </c>
      <c r="D1559" s="78">
        <v>0.92083333333333339</v>
      </c>
      <c r="E1559" s="21">
        <v>44</v>
      </c>
      <c r="F1559">
        <v>1</v>
      </c>
      <c r="G1559" t="str">
        <f>VLOOKUP($E1559,[1]Productos!A:P,2,FALSE)</f>
        <v>HEINEKEN</v>
      </c>
      <c r="H1559" s="21" t="str">
        <f>VLOOKUP($E1559,[1]Productos!A:P,3,FALSE)</f>
        <v>BEBIDAS</v>
      </c>
      <c r="I1559" s="21" t="str">
        <f>VLOOKUP($E1559,[1]Productos!A:P,4,FALSE)</f>
        <v>CERVEZAS</v>
      </c>
      <c r="K1559" s="1">
        <v>4000</v>
      </c>
      <c r="L1559" s="1">
        <v>4000</v>
      </c>
      <c r="M1559" s="21">
        <v>5</v>
      </c>
      <c r="N1559" s="21" t="e">
        <f>VLOOKUP(M1559,[1]!tbl_empleados[#Data],4,0)&amp;" "&amp;VLOOKUP(M1559,[1]!tbl_empleados[#Data],5,0)</f>
        <v>#REF!</v>
      </c>
      <c r="O1559">
        <f t="shared" si="142"/>
        <v>2024</v>
      </c>
      <c r="P1559" t="str">
        <f t="shared" si="143"/>
        <v>mayo</v>
      </c>
    </row>
    <row r="1560" spans="1:16" x14ac:dyDescent="0.3">
      <c r="A1560" t="s">
        <v>555</v>
      </c>
      <c r="B1560" s="21">
        <v>2</v>
      </c>
      <c r="C1560" s="77">
        <v>45437</v>
      </c>
      <c r="D1560" s="78">
        <v>0.92569444444444438</v>
      </c>
      <c r="E1560" s="21">
        <v>40</v>
      </c>
      <c r="F1560">
        <v>5</v>
      </c>
      <c r="G1560" t="str">
        <f>VLOOKUP($E1560,[1]Productos!A:P,2,FALSE)</f>
        <v>AGUILA NEGRA</v>
      </c>
      <c r="H1560" s="21" t="str">
        <f>VLOOKUP($E1560,[1]Productos!A:P,3,FALSE)</f>
        <v>BEBIDAS</v>
      </c>
      <c r="I1560" s="21" t="str">
        <f>VLOOKUP($E1560,[1]Productos!A:P,4,FALSE)</f>
        <v>CERVEZAS</v>
      </c>
      <c r="K1560" s="1">
        <v>3500</v>
      </c>
      <c r="L1560" s="1">
        <v>17500</v>
      </c>
      <c r="M1560" s="21">
        <v>5</v>
      </c>
      <c r="N1560" s="21" t="e">
        <f>VLOOKUP(M1560,[1]!tbl_empleados[#Data],4,0)&amp;" "&amp;VLOOKUP(M1560,[1]!tbl_empleados[#Data],5,0)</f>
        <v>#REF!</v>
      </c>
      <c r="O1560">
        <f t="shared" si="142"/>
        <v>2024</v>
      </c>
      <c r="P1560" t="str">
        <f t="shared" si="143"/>
        <v>mayo</v>
      </c>
    </row>
    <row r="1561" spans="1:16" x14ac:dyDescent="0.3">
      <c r="A1561" t="s">
        <v>558</v>
      </c>
      <c r="B1561" s="21">
        <v>3</v>
      </c>
      <c r="C1561" s="77">
        <v>45437</v>
      </c>
      <c r="D1561" s="78">
        <v>0.9277777777777777</v>
      </c>
      <c r="E1561" s="21">
        <v>15</v>
      </c>
      <c r="F1561">
        <v>1</v>
      </c>
      <c r="G1561" t="str">
        <f>VLOOKUP($E1561,[1]Productos!A:P,2,FALSE)</f>
        <v>MARACUYÁ</v>
      </c>
      <c r="H1561" s="21" t="str">
        <f>VLOOKUP($E1561,[1]Productos!A:P,3,FALSE)</f>
        <v>BEBIDAS</v>
      </c>
      <c r="I1561" s="21" t="str">
        <f>VLOOKUP($E1561,[1]Productos!A:P,4,FALSE)</f>
        <v>SODAS SABORIZADAS</v>
      </c>
      <c r="K1561" s="1">
        <v>12000</v>
      </c>
      <c r="L1561" s="1">
        <v>12000</v>
      </c>
      <c r="M1561" s="21">
        <v>5</v>
      </c>
      <c r="N1561" s="21" t="e">
        <f>VLOOKUP(M1561,[1]!tbl_empleados[#Data],4,0)&amp;" "&amp;VLOOKUP(M1561,[1]!tbl_empleados[#Data],5,0)</f>
        <v>#REF!</v>
      </c>
      <c r="O1561">
        <f t="shared" si="142"/>
        <v>2024</v>
      </c>
      <c r="P1561" t="str">
        <f t="shared" si="143"/>
        <v>mayo</v>
      </c>
    </row>
    <row r="1562" spans="1:16" x14ac:dyDescent="0.3">
      <c r="A1562" t="s">
        <v>558</v>
      </c>
      <c r="B1562" s="21">
        <v>3</v>
      </c>
      <c r="C1562" s="77">
        <v>45437</v>
      </c>
      <c r="D1562" s="78">
        <v>0.9277777777777777</v>
      </c>
      <c r="E1562" s="21">
        <v>31</v>
      </c>
      <c r="F1562">
        <v>2</v>
      </c>
      <c r="G1562" t="str">
        <f>VLOOKUP($E1562,[1]Productos!A:P,2,FALSE)</f>
        <v>COCA COLA</v>
      </c>
      <c r="H1562" s="21" t="str">
        <f>VLOOKUP($E1562,[1]Productos!A:P,3,FALSE)</f>
        <v>BEBIDAS</v>
      </c>
      <c r="I1562" s="21" t="str">
        <f>VLOOKUP($E1562,[1]Productos!A:P,4,FALSE)</f>
        <v>OTROS</v>
      </c>
      <c r="K1562" s="1">
        <v>4000</v>
      </c>
      <c r="L1562" s="1">
        <v>8000</v>
      </c>
      <c r="M1562" s="21">
        <v>5</v>
      </c>
      <c r="N1562" s="21" t="e">
        <f>VLOOKUP(M1562,[1]!tbl_empleados[#Data],4,0)&amp;" "&amp;VLOOKUP(M1562,[1]!tbl_empleados[#Data],5,0)</f>
        <v>#REF!</v>
      </c>
      <c r="O1562">
        <f t="shared" si="142"/>
        <v>2024</v>
      </c>
      <c r="P1562" t="str">
        <f t="shared" si="143"/>
        <v>mayo</v>
      </c>
    </row>
    <row r="1563" spans="1:16" x14ac:dyDescent="0.3">
      <c r="A1563" t="s">
        <v>559</v>
      </c>
      <c r="B1563" s="21">
        <v>5</v>
      </c>
      <c r="C1563" s="77">
        <v>45437</v>
      </c>
      <c r="D1563" s="78">
        <v>0.94027777777777777</v>
      </c>
      <c r="E1563" s="21">
        <v>38</v>
      </c>
      <c r="F1563">
        <v>2</v>
      </c>
      <c r="G1563" t="str">
        <f>VLOOKUP($E1563,[1]Productos!A:P,2,FALSE)</f>
        <v>COSTEÑITA</v>
      </c>
      <c r="H1563" s="21" t="str">
        <f>VLOOKUP($E1563,[1]Productos!A:P,3,FALSE)</f>
        <v>BEBIDAS</v>
      </c>
      <c r="I1563" s="21" t="str">
        <f>VLOOKUP($E1563,[1]Productos!A:P,4,FALSE)</f>
        <v>CERVEZAS</v>
      </c>
      <c r="K1563" s="1">
        <v>3000</v>
      </c>
      <c r="L1563" s="1">
        <v>6000</v>
      </c>
      <c r="M1563" s="21">
        <v>5</v>
      </c>
      <c r="N1563" s="21" t="e">
        <f>VLOOKUP(M1563,[1]!tbl_empleados[#Data],4,0)&amp;" "&amp;VLOOKUP(M1563,[1]!tbl_empleados[#Data],5,0)</f>
        <v>#REF!</v>
      </c>
      <c r="O1563">
        <f>YEAR(C1563)</f>
        <v>2024</v>
      </c>
      <c r="P1563" t="str">
        <f>TEXT((C1563),"mmmm")</f>
        <v>mayo</v>
      </c>
    </row>
    <row r="1564" spans="1:16" x14ac:dyDescent="0.3">
      <c r="A1564" t="s">
        <v>560</v>
      </c>
      <c r="B1564" s="21">
        <v>3</v>
      </c>
      <c r="C1564" s="77">
        <v>45437</v>
      </c>
      <c r="D1564" s="78">
        <v>0.94652777777777775</v>
      </c>
      <c r="E1564" s="21">
        <v>45</v>
      </c>
      <c r="F1564">
        <v>1</v>
      </c>
      <c r="G1564" t="str">
        <f>VLOOKUP($E1564,[1]Productos!A:P,2,FALSE)</f>
        <v>POKER</v>
      </c>
      <c r="H1564" s="21" t="str">
        <f>VLOOKUP($E1564,[1]Productos!A:P,3,FALSE)</f>
        <v>BEBIDAS</v>
      </c>
      <c r="I1564" s="21" t="str">
        <f>VLOOKUP($E1564,[1]Productos!A:P,4,FALSE)</f>
        <v>CERVEZAS</v>
      </c>
      <c r="K1564" s="1">
        <v>3000</v>
      </c>
      <c r="L1564" s="1">
        <v>3000</v>
      </c>
      <c r="M1564" s="21">
        <v>5</v>
      </c>
      <c r="N1564" s="21" t="e">
        <f>VLOOKUP(M1564,[1]!tbl_empleados[#Data],4,0)&amp;" "&amp;VLOOKUP(M1564,[1]!tbl_empleados[#Data],5,0)</f>
        <v>#REF!</v>
      </c>
      <c r="O1564">
        <f t="shared" ref="O1564:O1625" si="144">YEAR(C1564)</f>
        <v>2024</v>
      </c>
      <c r="P1564" t="str">
        <f t="shared" ref="P1564:P1625" si="145">TEXT((C1564),"mmmm")</f>
        <v>mayo</v>
      </c>
    </row>
    <row r="1565" spans="1:16" x14ac:dyDescent="0.3">
      <c r="A1565" t="s">
        <v>560</v>
      </c>
      <c r="B1565" s="21">
        <v>3</v>
      </c>
      <c r="C1565" s="77">
        <v>45437</v>
      </c>
      <c r="D1565" s="78">
        <v>0.9472222222222223</v>
      </c>
      <c r="E1565" s="21">
        <v>20</v>
      </c>
      <c r="F1565">
        <v>1</v>
      </c>
      <c r="G1565" t="str">
        <f>VLOOKUP($E1565,[1]Productos!A:P,2,FALSE)</f>
        <v>SODA TRADICIONAL</v>
      </c>
      <c r="H1565" s="21" t="str">
        <f>VLOOKUP($E1565,[1]Productos!A:P,3,FALSE)</f>
        <v>BEBIDAS</v>
      </c>
      <c r="I1565" s="21" t="str">
        <f>VLOOKUP($E1565,[1]Productos!A:P,4,FALSE)</f>
        <v>SODAS SABORIZADAS</v>
      </c>
      <c r="K1565" s="1">
        <v>10000</v>
      </c>
      <c r="L1565" s="1">
        <v>10000</v>
      </c>
      <c r="M1565" s="21">
        <v>5</v>
      </c>
      <c r="N1565" s="21" t="e">
        <f>VLOOKUP(M1565,[1]!tbl_empleados[#Data],4,0)&amp;" "&amp;VLOOKUP(M1565,[1]!tbl_empleados[#Data],5,0)</f>
        <v>#REF!</v>
      </c>
      <c r="O1565">
        <f t="shared" si="144"/>
        <v>2024</v>
      </c>
      <c r="P1565" t="str">
        <f t="shared" si="145"/>
        <v>mayo</v>
      </c>
    </row>
    <row r="1566" spans="1:16" x14ac:dyDescent="0.3">
      <c r="A1566" t="s">
        <v>561</v>
      </c>
      <c r="B1566" s="21">
        <v>1</v>
      </c>
      <c r="C1566" s="77">
        <v>45437</v>
      </c>
      <c r="D1566" s="78">
        <v>0.94097222222222221</v>
      </c>
      <c r="E1566" s="21">
        <v>44</v>
      </c>
      <c r="F1566">
        <v>2</v>
      </c>
      <c r="G1566" t="str">
        <f>VLOOKUP($E1566,[1]Productos!A:P,2,FALSE)</f>
        <v>HEINEKEN</v>
      </c>
      <c r="H1566" s="21" t="str">
        <f>VLOOKUP($E1566,[1]Productos!A:P,3,FALSE)</f>
        <v>BEBIDAS</v>
      </c>
      <c r="I1566" s="21" t="str">
        <f>VLOOKUP($E1566,[1]Productos!A:P,4,FALSE)</f>
        <v>CERVEZAS</v>
      </c>
      <c r="K1566" s="1">
        <v>4000</v>
      </c>
      <c r="L1566" s="1">
        <v>8000</v>
      </c>
      <c r="M1566" s="21">
        <v>5</v>
      </c>
      <c r="N1566" s="21" t="e">
        <f>VLOOKUP(M1566,[1]!tbl_empleados[#Data],4,0)&amp;" "&amp;VLOOKUP(M1566,[1]!tbl_empleados[#Data],5,0)</f>
        <v>#REF!</v>
      </c>
      <c r="O1566">
        <f t="shared" si="144"/>
        <v>2024</v>
      </c>
      <c r="P1566" t="str">
        <f t="shared" si="145"/>
        <v>mayo</v>
      </c>
    </row>
    <row r="1567" spans="1:16" x14ac:dyDescent="0.3">
      <c r="A1567" t="s">
        <v>561</v>
      </c>
      <c r="B1567" s="21">
        <v>1</v>
      </c>
      <c r="C1567" s="77">
        <v>45437</v>
      </c>
      <c r="D1567" s="78">
        <v>0.94097222222222221</v>
      </c>
      <c r="E1567" s="21">
        <v>40</v>
      </c>
      <c r="F1567">
        <v>1</v>
      </c>
      <c r="G1567" t="str">
        <f>VLOOKUP($E1567,[1]Productos!A:P,2,FALSE)</f>
        <v>AGUILA NEGRA</v>
      </c>
      <c r="H1567" s="21" t="str">
        <f>VLOOKUP($E1567,[1]Productos!A:P,3,FALSE)</f>
        <v>BEBIDAS</v>
      </c>
      <c r="I1567" s="21" t="str">
        <f>VLOOKUP($E1567,[1]Productos!A:P,4,FALSE)</f>
        <v>CERVEZAS</v>
      </c>
      <c r="K1567" s="1">
        <v>3500</v>
      </c>
      <c r="L1567" s="1">
        <v>3500</v>
      </c>
      <c r="M1567" s="21">
        <v>5</v>
      </c>
      <c r="N1567" s="21" t="e">
        <f>VLOOKUP(M1567,[1]!tbl_empleados[#Data],4,0)&amp;" "&amp;VLOOKUP(M1567,[1]!tbl_empleados[#Data],5,0)</f>
        <v>#REF!</v>
      </c>
      <c r="O1567">
        <f t="shared" si="144"/>
        <v>2024</v>
      </c>
      <c r="P1567" t="str">
        <f t="shared" si="145"/>
        <v>mayo</v>
      </c>
    </row>
    <row r="1568" spans="1:16" x14ac:dyDescent="0.3">
      <c r="A1568" t="s">
        <v>561</v>
      </c>
      <c r="B1568" s="21">
        <v>1</v>
      </c>
      <c r="C1568" s="77">
        <v>45437</v>
      </c>
      <c r="D1568" s="78">
        <v>0.94097222222222221</v>
      </c>
      <c r="E1568" s="21">
        <v>47</v>
      </c>
      <c r="F1568">
        <v>1</v>
      </c>
      <c r="G1568" t="str">
        <f>VLOOKUP($E1568,[1]Productos!A:P,2,FALSE)</f>
        <v>MICHELADA</v>
      </c>
      <c r="H1568" s="21" t="str">
        <f>VLOOKUP($E1568,[1]Productos!A:P,3,FALSE)</f>
        <v>BEBIDAS</v>
      </c>
      <c r="I1568" s="21" t="str">
        <f>VLOOKUP($E1568,[1]Productos!A:P,4,FALSE)</f>
        <v>CERVEZAS</v>
      </c>
      <c r="K1568" s="1">
        <v>2000</v>
      </c>
      <c r="L1568" s="1">
        <v>2000</v>
      </c>
      <c r="M1568" s="21">
        <v>5</v>
      </c>
      <c r="N1568" s="21" t="e">
        <f>VLOOKUP(M1568,[1]!tbl_empleados[#Data],4,0)&amp;" "&amp;VLOOKUP(M1568,[1]!tbl_empleados[#Data],5,0)</f>
        <v>#REF!</v>
      </c>
      <c r="O1568">
        <f t="shared" si="144"/>
        <v>2024</v>
      </c>
      <c r="P1568" t="str">
        <f t="shared" si="145"/>
        <v>mayo</v>
      </c>
    </row>
    <row r="1569" spans="1:16" x14ac:dyDescent="0.3">
      <c r="A1569" t="s">
        <v>561</v>
      </c>
      <c r="B1569" s="21">
        <v>1</v>
      </c>
      <c r="C1569" s="77">
        <v>45437</v>
      </c>
      <c r="D1569" s="78">
        <v>0.96388888888888891</v>
      </c>
      <c r="E1569" s="21">
        <v>44</v>
      </c>
      <c r="F1569">
        <v>2</v>
      </c>
      <c r="G1569" t="str">
        <f>VLOOKUP($E1569,[1]Productos!A:P,2,FALSE)</f>
        <v>HEINEKEN</v>
      </c>
      <c r="H1569" s="21" t="str">
        <f>VLOOKUP($E1569,[1]Productos!A:P,3,FALSE)</f>
        <v>BEBIDAS</v>
      </c>
      <c r="I1569" s="21" t="str">
        <f>VLOOKUP($E1569,[1]Productos!A:P,4,FALSE)</f>
        <v>CERVEZAS</v>
      </c>
      <c r="K1569" s="1">
        <v>4000</v>
      </c>
      <c r="L1569" s="1">
        <v>8000</v>
      </c>
      <c r="M1569" s="21">
        <v>5</v>
      </c>
      <c r="N1569" s="21" t="e">
        <f>VLOOKUP(M1569,[1]!tbl_empleados[#Data],4,0)&amp;" "&amp;VLOOKUP(M1569,[1]!tbl_empleados[#Data],5,0)</f>
        <v>#REF!</v>
      </c>
      <c r="O1569">
        <f t="shared" si="144"/>
        <v>2024</v>
      </c>
      <c r="P1569" t="str">
        <f t="shared" si="145"/>
        <v>mayo</v>
      </c>
    </row>
    <row r="1570" spans="1:16" x14ac:dyDescent="0.3">
      <c r="A1570" t="s">
        <v>561</v>
      </c>
      <c r="B1570" s="21">
        <v>1</v>
      </c>
      <c r="C1570" s="77">
        <v>45437</v>
      </c>
      <c r="D1570" s="78">
        <v>0.96388888888888891</v>
      </c>
      <c r="E1570" s="21">
        <v>40</v>
      </c>
      <c r="F1570">
        <v>1</v>
      </c>
      <c r="G1570" t="str">
        <f>VLOOKUP($E1570,[1]Productos!A:P,2,FALSE)</f>
        <v>AGUILA NEGRA</v>
      </c>
      <c r="H1570" s="21" t="str">
        <f>VLOOKUP($E1570,[1]Productos!A:P,3,FALSE)</f>
        <v>BEBIDAS</v>
      </c>
      <c r="I1570" s="21" t="str">
        <f>VLOOKUP($E1570,[1]Productos!A:P,4,FALSE)</f>
        <v>CERVEZAS</v>
      </c>
      <c r="K1570" s="1">
        <v>3500</v>
      </c>
      <c r="L1570" s="1">
        <v>3500</v>
      </c>
      <c r="M1570" s="21">
        <v>5</v>
      </c>
      <c r="N1570" s="21" t="e">
        <f>VLOOKUP(M1570,[1]!tbl_empleados[#Data],4,0)&amp;" "&amp;VLOOKUP(M1570,[1]!tbl_empleados[#Data],5,0)</f>
        <v>#REF!</v>
      </c>
      <c r="O1570">
        <f t="shared" si="144"/>
        <v>2024</v>
      </c>
      <c r="P1570" t="str">
        <f t="shared" si="145"/>
        <v>mayo</v>
      </c>
    </row>
    <row r="1571" spans="1:16" x14ac:dyDescent="0.3">
      <c r="A1571" t="s">
        <v>561</v>
      </c>
      <c r="B1571" s="21">
        <v>1</v>
      </c>
      <c r="C1571" s="77">
        <v>45437</v>
      </c>
      <c r="D1571" s="78">
        <v>0.96388888888888891</v>
      </c>
      <c r="E1571" s="21">
        <v>47</v>
      </c>
      <c r="F1571">
        <v>1</v>
      </c>
      <c r="G1571" t="str">
        <f>VLOOKUP($E1571,[1]Productos!A:P,2,FALSE)</f>
        <v>MICHELADA</v>
      </c>
      <c r="H1571" s="21" t="str">
        <f>VLOOKUP($E1571,[1]Productos!A:P,3,FALSE)</f>
        <v>BEBIDAS</v>
      </c>
      <c r="I1571" s="21" t="str">
        <f>VLOOKUP($E1571,[1]Productos!A:P,4,FALSE)</f>
        <v>CERVEZAS</v>
      </c>
      <c r="K1571" s="1">
        <v>2000</v>
      </c>
      <c r="L1571" s="1">
        <v>2000</v>
      </c>
      <c r="M1571" s="21">
        <v>5</v>
      </c>
      <c r="N1571" s="21" t="e">
        <f>VLOOKUP(M1571,[1]!tbl_empleados[#Data],4,0)&amp;" "&amp;VLOOKUP(M1571,[1]!tbl_empleados[#Data],5,0)</f>
        <v>#REF!</v>
      </c>
      <c r="O1571">
        <f t="shared" si="144"/>
        <v>2024</v>
      </c>
      <c r="P1571" t="str">
        <f t="shared" si="145"/>
        <v>mayo</v>
      </c>
    </row>
    <row r="1572" spans="1:16" x14ac:dyDescent="0.3">
      <c r="A1572" t="s">
        <v>561</v>
      </c>
      <c r="B1572" s="21">
        <v>1</v>
      </c>
      <c r="C1572" s="77">
        <v>45437</v>
      </c>
      <c r="D1572" s="78">
        <v>0.96597222222222223</v>
      </c>
      <c r="E1572" s="21">
        <v>17</v>
      </c>
      <c r="F1572">
        <v>1</v>
      </c>
      <c r="G1572" t="str">
        <f>VLOOKUP($E1572,[1]Productos!A:P,2,FALSE)</f>
        <v>GUAYABA AGRIA</v>
      </c>
      <c r="H1572" s="21" t="str">
        <f>VLOOKUP($E1572,[1]Productos!A:P,3,FALSE)</f>
        <v>BEBIDAS</v>
      </c>
      <c r="I1572" s="21" t="str">
        <f>VLOOKUP($E1572,[1]Productos!A:P,4,FALSE)</f>
        <v>SODAS SABORIZADAS</v>
      </c>
      <c r="K1572" s="1">
        <v>12000</v>
      </c>
      <c r="L1572" s="1">
        <v>12000</v>
      </c>
      <c r="M1572" s="21">
        <v>5</v>
      </c>
      <c r="N1572" s="21" t="e">
        <f>VLOOKUP(M1572,[1]!tbl_empleados[#Data],4,0)&amp;" "&amp;VLOOKUP(M1572,[1]!tbl_empleados[#Data],5,0)</f>
        <v>#REF!</v>
      </c>
      <c r="O1572">
        <f t="shared" si="144"/>
        <v>2024</v>
      </c>
      <c r="P1572" t="str">
        <f t="shared" si="145"/>
        <v>mayo</v>
      </c>
    </row>
    <row r="1573" spans="1:16" x14ac:dyDescent="0.3">
      <c r="A1573" t="s">
        <v>561</v>
      </c>
      <c r="B1573" s="21">
        <v>1</v>
      </c>
      <c r="C1573" s="77">
        <v>45437</v>
      </c>
      <c r="D1573" s="78">
        <v>0.96736111111111101</v>
      </c>
      <c r="E1573" s="21">
        <v>20</v>
      </c>
      <c r="F1573">
        <v>1</v>
      </c>
      <c r="G1573" t="str">
        <f>VLOOKUP($E1573,[1]Productos!A:P,2,FALSE)</f>
        <v>SODA TRADICIONAL</v>
      </c>
      <c r="H1573" s="21" t="str">
        <f>VLOOKUP($E1573,[1]Productos!A:P,3,FALSE)</f>
        <v>BEBIDAS</v>
      </c>
      <c r="I1573" s="21" t="str">
        <f>VLOOKUP($E1573,[1]Productos!A:P,4,FALSE)</f>
        <v>SODAS SABORIZADAS</v>
      </c>
      <c r="K1573" s="1">
        <v>10000</v>
      </c>
      <c r="L1573" s="1">
        <v>10000</v>
      </c>
      <c r="M1573" s="21">
        <v>5</v>
      </c>
      <c r="N1573" s="21" t="e">
        <f>VLOOKUP(M1573,[1]!tbl_empleados[#Data],4,0)&amp;" "&amp;VLOOKUP(M1573,[1]!tbl_empleados[#Data],5,0)</f>
        <v>#REF!</v>
      </c>
      <c r="O1573">
        <f t="shared" si="144"/>
        <v>2024</v>
      </c>
      <c r="P1573" t="str">
        <f t="shared" si="145"/>
        <v>mayo</v>
      </c>
    </row>
    <row r="1574" spans="1:16" x14ac:dyDescent="0.3">
      <c r="A1574" t="s">
        <v>562</v>
      </c>
      <c r="B1574" s="21">
        <v>4</v>
      </c>
      <c r="C1574" s="77">
        <v>45437</v>
      </c>
      <c r="D1574" s="78">
        <v>0.94861111111111107</v>
      </c>
      <c r="E1574" s="21">
        <v>48</v>
      </c>
      <c r="F1574">
        <v>1</v>
      </c>
      <c r="G1574" t="str">
        <f>VLOOKUP($E1574,[1]Productos!A:P,2,FALSE)</f>
        <v>AGUARDIENTE SIN AZUCAR (PANCHITA TAPA VERDE)</v>
      </c>
      <c r="H1574" s="21" t="str">
        <f>VLOOKUP($E1574,[1]Productos!A:P,3,FALSE)</f>
        <v>LICORES</v>
      </c>
      <c r="I1574" s="21" t="str">
        <f>VLOOKUP($E1574,[1]Productos!A:P,4,FALSE)</f>
        <v>AGUARDIENTE</v>
      </c>
      <c r="K1574" s="1">
        <v>35000</v>
      </c>
      <c r="L1574" s="1">
        <v>35000</v>
      </c>
      <c r="M1574" s="21">
        <v>5</v>
      </c>
      <c r="N1574" s="21" t="e">
        <f>VLOOKUP(M1574,[1]!tbl_empleados[#Data],4,0)&amp;" "&amp;VLOOKUP(M1574,[1]!tbl_empleados[#Data],5,0)</f>
        <v>#REF!</v>
      </c>
      <c r="O1574">
        <f t="shared" si="144"/>
        <v>2024</v>
      </c>
      <c r="P1574" t="str">
        <f t="shared" si="145"/>
        <v>mayo</v>
      </c>
    </row>
    <row r="1575" spans="1:16" x14ac:dyDescent="0.3">
      <c r="A1575" t="s">
        <v>562</v>
      </c>
      <c r="B1575" s="21">
        <v>4</v>
      </c>
      <c r="C1575" s="77">
        <v>45437</v>
      </c>
      <c r="D1575" s="78">
        <v>0.96666666666666667</v>
      </c>
      <c r="E1575" s="21">
        <v>20</v>
      </c>
      <c r="F1575">
        <v>1</v>
      </c>
      <c r="G1575" t="str">
        <f>VLOOKUP($E1575,[1]Productos!A:P,2,FALSE)</f>
        <v>SODA TRADICIONAL</v>
      </c>
      <c r="H1575" s="21" t="str">
        <f>VLOOKUP($E1575,[1]Productos!A:P,3,FALSE)</f>
        <v>BEBIDAS</v>
      </c>
      <c r="I1575" s="21" t="str">
        <f>VLOOKUP($E1575,[1]Productos!A:P,4,FALSE)</f>
        <v>SODAS SABORIZADAS</v>
      </c>
      <c r="K1575" s="1">
        <v>10000</v>
      </c>
      <c r="L1575" s="1">
        <v>10000</v>
      </c>
      <c r="M1575" s="21">
        <v>5</v>
      </c>
      <c r="N1575" s="21" t="e">
        <f>VLOOKUP(M1575,[1]!tbl_empleados[#Data],4,0)&amp;" "&amp;VLOOKUP(M1575,[1]!tbl_empleados[#Data],5,0)</f>
        <v>#REF!</v>
      </c>
      <c r="O1575">
        <f t="shared" si="144"/>
        <v>2024</v>
      </c>
      <c r="P1575" t="str">
        <f t="shared" si="145"/>
        <v>mayo</v>
      </c>
    </row>
    <row r="1576" spans="1:16" x14ac:dyDescent="0.3">
      <c r="A1576" t="s">
        <v>562</v>
      </c>
      <c r="B1576" s="21">
        <v>4</v>
      </c>
      <c r="C1576" s="77">
        <v>45438</v>
      </c>
      <c r="D1576" s="78">
        <v>1.6666666666666666E-2</v>
      </c>
      <c r="E1576" s="21">
        <v>48</v>
      </c>
      <c r="F1576">
        <v>1</v>
      </c>
      <c r="G1576" t="str">
        <f>VLOOKUP($E1576,[1]Productos!A:P,2,FALSE)</f>
        <v>AGUARDIENTE SIN AZUCAR (PANCHITA TAPA VERDE)</v>
      </c>
      <c r="H1576" s="21" t="str">
        <f>VLOOKUP($E1576,[1]Productos!A:P,3,FALSE)</f>
        <v>LICORES</v>
      </c>
      <c r="I1576" s="21" t="str">
        <f>VLOOKUP($E1576,[1]Productos!A:P,4,FALSE)</f>
        <v>AGUARDIENTE</v>
      </c>
      <c r="K1576" s="1">
        <v>35000</v>
      </c>
      <c r="L1576" s="1">
        <v>35000</v>
      </c>
      <c r="M1576" s="21">
        <v>5</v>
      </c>
      <c r="N1576" s="21" t="e">
        <f>VLOOKUP(M1576,[1]!tbl_empleados[#Data],4,0)&amp;" "&amp;VLOOKUP(M1576,[1]!tbl_empleados[#Data],5,0)</f>
        <v>#REF!</v>
      </c>
      <c r="O1576">
        <f t="shared" si="144"/>
        <v>2024</v>
      </c>
      <c r="P1576" t="str">
        <f t="shared" si="145"/>
        <v>mayo</v>
      </c>
    </row>
    <row r="1577" spans="1:16" x14ac:dyDescent="0.3">
      <c r="A1577" t="s">
        <v>563</v>
      </c>
      <c r="B1577" s="21">
        <v>6</v>
      </c>
      <c r="C1577" s="77">
        <v>45437</v>
      </c>
      <c r="D1577" s="78">
        <v>0.99791666666666667</v>
      </c>
      <c r="E1577" s="21">
        <v>40</v>
      </c>
      <c r="F1577">
        <v>2</v>
      </c>
      <c r="G1577" t="str">
        <f>VLOOKUP($E1577,[1]Productos!A:P,2,FALSE)</f>
        <v>AGUILA NEGRA</v>
      </c>
      <c r="H1577" s="21" t="str">
        <f>VLOOKUP($E1577,[1]Productos!A:P,3,FALSE)</f>
        <v>BEBIDAS</v>
      </c>
      <c r="I1577" s="21" t="str">
        <f>VLOOKUP($E1577,[1]Productos!A:P,4,FALSE)</f>
        <v>CERVEZAS</v>
      </c>
      <c r="K1577" s="1">
        <v>3500</v>
      </c>
      <c r="L1577" s="1">
        <v>7000</v>
      </c>
      <c r="M1577" s="21">
        <v>5</v>
      </c>
      <c r="N1577" s="21" t="e">
        <f>VLOOKUP(M1577,[1]!tbl_empleados[#Data],4,0)&amp;" "&amp;VLOOKUP(M1577,[1]!tbl_empleados[#Data],5,0)</f>
        <v>#REF!</v>
      </c>
      <c r="O1577">
        <f t="shared" si="144"/>
        <v>2024</v>
      </c>
      <c r="P1577" t="str">
        <f t="shared" si="145"/>
        <v>mayo</v>
      </c>
    </row>
    <row r="1578" spans="1:16" x14ac:dyDescent="0.3">
      <c r="A1578" t="s">
        <v>563</v>
      </c>
      <c r="B1578" s="21">
        <v>6</v>
      </c>
      <c r="C1578" s="77">
        <v>45438</v>
      </c>
      <c r="D1578" s="78">
        <v>1.3888888888888888E-2</v>
      </c>
      <c r="E1578" s="21">
        <v>40</v>
      </c>
      <c r="F1578">
        <v>2</v>
      </c>
      <c r="G1578" t="str">
        <f>VLOOKUP($E1578,[1]Productos!A:P,2,FALSE)</f>
        <v>AGUILA NEGRA</v>
      </c>
      <c r="H1578" s="21" t="str">
        <f>VLOOKUP($E1578,[1]Productos!A:P,3,FALSE)</f>
        <v>BEBIDAS</v>
      </c>
      <c r="I1578" s="21" t="str">
        <f>VLOOKUP($E1578,[1]Productos!A:P,4,FALSE)</f>
        <v>CERVEZAS</v>
      </c>
      <c r="K1578" s="1">
        <v>3500</v>
      </c>
      <c r="L1578" s="1">
        <v>7000</v>
      </c>
      <c r="M1578" s="21">
        <v>5</v>
      </c>
      <c r="N1578" s="21" t="e">
        <f>VLOOKUP(M1578,[1]!tbl_empleados[#Data],4,0)&amp;" "&amp;VLOOKUP(M1578,[1]!tbl_empleados[#Data],5,0)</f>
        <v>#REF!</v>
      </c>
      <c r="O1578">
        <f t="shared" si="144"/>
        <v>2024</v>
      </c>
      <c r="P1578" t="str">
        <f t="shared" si="145"/>
        <v>mayo</v>
      </c>
    </row>
    <row r="1579" spans="1:16" x14ac:dyDescent="0.3">
      <c r="A1579" t="s">
        <v>563</v>
      </c>
      <c r="B1579" s="21">
        <v>6</v>
      </c>
      <c r="C1579" s="77">
        <v>45438</v>
      </c>
      <c r="D1579" s="78">
        <v>1.8055555555555557E-2</v>
      </c>
      <c r="E1579" s="21">
        <v>40</v>
      </c>
      <c r="F1579">
        <v>2</v>
      </c>
      <c r="G1579" t="str">
        <f>VLOOKUP($E1579,[1]Productos!A:P,2,FALSE)</f>
        <v>AGUILA NEGRA</v>
      </c>
      <c r="H1579" s="21" t="str">
        <f>VLOOKUP($E1579,[1]Productos!A:P,3,FALSE)</f>
        <v>BEBIDAS</v>
      </c>
      <c r="I1579" s="21" t="str">
        <f>VLOOKUP($E1579,[1]Productos!A:P,4,FALSE)</f>
        <v>CERVEZAS</v>
      </c>
      <c r="K1579" s="1">
        <v>3500</v>
      </c>
      <c r="L1579" s="1">
        <v>7000</v>
      </c>
      <c r="M1579" s="21">
        <v>5</v>
      </c>
      <c r="N1579" s="21" t="e">
        <f>VLOOKUP(M1579,[1]!tbl_empleados[#Data],4,0)&amp;" "&amp;VLOOKUP(M1579,[1]!tbl_empleados[#Data],5,0)</f>
        <v>#REF!</v>
      </c>
      <c r="O1579">
        <f t="shared" si="144"/>
        <v>2024</v>
      </c>
      <c r="P1579" t="str">
        <f t="shared" si="145"/>
        <v>mayo</v>
      </c>
    </row>
    <row r="1580" spans="1:16" x14ac:dyDescent="0.3">
      <c r="A1580" t="s">
        <v>564</v>
      </c>
      <c r="B1580" s="21">
        <v>2</v>
      </c>
      <c r="C1580" s="77">
        <v>45438</v>
      </c>
      <c r="D1580" s="78">
        <v>1.4583333333333332E-2</v>
      </c>
      <c r="E1580" s="21">
        <v>46</v>
      </c>
      <c r="F1580">
        <v>2</v>
      </c>
      <c r="G1580" t="str">
        <f>VLOOKUP($E1580,[1]Productos!A:P,2,FALSE)</f>
        <v>BUDWEISER</v>
      </c>
      <c r="H1580" s="21" t="str">
        <f>VLOOKUP($E1580,[1]Productos!A:P,3,FALSE)</f>
        <v>BEBIDAS</v>
      </c>
      <c r="I1580" s="21" t="str">
        <f>VLOOKUP($E1580,[1]Productos!A:P,4,FALSE)</f>
        <v>CERVEZAS</v>
      </c>
      <c r="K1580" s="1">
        <v>3000</v>
      </c>
      <c r="L1580" s="1">
        <v>6000</v>
      </c>
      <c r="M1580" s="21">
        <v>5</v>
      </c>
      <c r="N1580" s="21" t="e">
        <f>VLOOKUP(M1580,[1]!tbl_empleados[#Data],4,0)&amp;" "&amp;VLOOKUP(M1580,[1]!tbl_empleados[#Data],5,0)</f>
        <v>#REF!</v>
      </c>
      <c r="O1580">
        <f t="shared" si="144"/>
        <v>2024</v>
      </c>
      <c r="P1580" t="str">
        <f t="shared" si="145"/>
        <v>mayo</v>
      </c>
    </row>
    <row r="1581" spans="1:16" x14ac:dyDescent="0.3">
      <c r="A1581" t="s">
        <v>564</v>
      </c>
      <c r="B1581" s="21">
        <v>2</v>
      </c>
      <c r="C1581" s="77">
        <v>45438</v>
      </c>
      <c r="D1581" s="78">
        <v>1.4583333333333332E-2</v>
      </c>
      <c r="E1581" s="21">
        <v>47</v>
      </c>
      <c r="F1581">
        <v>2</v>
      </c>
      <c r="G1581" t="str">
        <f>VLOOKUP($E1581,[1]Productos!A:P,2,FALSE)</f>
        <v>MICHELADA</v>
      </c>
      <c r="H1581" s="21" t="str">
        <f>VLOOKUP($E1581,[1]Productos!A:P,3,FALSE)</f>
        <v>BEBIDAS</v>
      </c>
      <c r="I1581" s="21" t="str">
        <f>VLOOKUP($E1581,[1]Productos!A:P,4,FALSE)</f>
        <v>CERVEZAS</v>
      </c>
      <c r="K1581" s="1">
        <v>2000</v>
      </c>
      <c r="L1581" s="1">
        <v>4000</v>
      </c>
      <c r="M1581" s="21">
        <v>5</v>
      </c>
      <c r="N1581" s="21" t="e">
        <f>VLOOKUP(M1581,[1]!tbl_empleados[#Data],4,0)&amp;" "&amp;VLOOKUP(M1581,[1]!tbl_empleados[#Data],5,0)</f>
        <v>#REF!</v>
      </c>
      <c r="O1581">
        <f t="shared" si="144"/>
        <v>2024</v>
      </c>
      <c r="P1581" t="str">
        <f t="shared" si="145"/>
        <v>mayo</v>
      </c>
    </row>
    <row r="1582" spans="1:16" x14ac:dyDescent="0.3">
      <c r="A1582" t="s">
        <v>564</v>
      </c>
      <c r="B1582" s="21">
        <v>2</v>
      </c>
      <c r="C1582" s="77">
        <v>45438</v>
      </c>
      <c r="D1582" s="78">
        <v>4.3055555555555562E-2</v>
      </c>
      <c r="E1582" s="21">
        <v>46</v>
      </c>
      <c r="F1582">
        <v>2</v>
      </c>
      <c r="G1582" t="str">
        <f>VLOOKUP($E1582,[1]Productos!A:P,2,FALSE)</f>
        <v>BUDWEISER</v>
      </c>
      <c r="H1582" s="21" t="str">
        <f>VLOOKUP($E1582,[1]Productos!A:P,3,FALSE)</f>
        <v>BEBIDAS</v>
      </c>
      <c r="I1582" s="21" t="str">
        <f>VLOOKUP($E1582,[1]Productos!A:P,4,FALSE)</f>
        <v>CERVEZAS</v>
      </c>
      <c r="K1582" s="1">
        <v>3000</v>
      </c>
      <c r="L1582" s="1">
        <v>6000</v>
      </c>
      <c r="M1582" s="21">
        <v>5</v>
      </c>
      <c r="N1582" s="21" t="e">
        <f>VLOOKUP(M1582,[1]!tbl_empleados[#Data],4,0)&amp;" "&amp;VLOOKUP(M1582,[1]!tbl_empleados[#Data],5,0)</f>
        <v>#REF!</v>
      </c>
      <c r="O1582">
        <f t="shared" si="144"/>
        <v>2024</v>
      </c>
      <c r="P1582" t="str">
        <f t="shared" si="145"/>
        <v>mayo</v>
      </c>
    </row>
    <row r="1583" spans="1:16" x14ac:dyDescent="0.3">
      <c r="A1583" t="s">
        <v>564</v>
      </c>
      <c r="B1583" s="21">
        <v>2</v>
      </c>
      <c r="C1583" s="77">
        <v>45438</v>
      </c>
      <c r="D1583" s="78">
        <v>4.3055555555555562E-2</v>
      </c>
      <c r="E1583" s="21">
        <v>47</v>
      </c>
      <c r="F1583">
        <v>2</v>
      </c>
      <c r="G1583" t="str">
        <f>VLOOKUP($E1583,[1]Productos!A:P,2,FALSE)</f>
        <v>MICHELADA</v>
      </c>
      <c r="H1583" s="21" t="str">
        <f>VLOOKUP($E1583,[1]Productos!A:P,3,FALSE)</f>
        <v>BEBIDAS</v>
      </c>
      <c r="I1583" s="21" t="str">
        <f>VLOOKUP($E1583,[1]Productos!A:P,4,FALSE)</f>
        <v>CERVEZAS</v>
      </c>
      <c r="K1583" s="1">
        <v>2000</v>
      </c>
      <c r="L1583" s="1">
        <v>4000</v>
      </c>
      <c r="M1583" s="21">
        <v>5</v>
      </c>
      <c r="N1583" s="21" t="e">
        <f>VLOOKUP(M1583,[1]!tbl_empleados[#Data],4,0)&amp;" "&amp;VLOOKUP(M1583,[1]!tbl_empleados[#Data],5,0)</f>
        <v>#REF!</v>
      </c>
      <c r="O1583">
        <f t="shared" si="144"/>
        <v>2024</v>
      </c>
      <c r="P1583" t="str">
        <f t="shared" si="145"/>
        <v>mayo</v>
      </c>
    </row>
    <row r="1584" spans="1:16" x14ac:dyDescent="0.3">
      <c r="A1584" t="s">
        <v>565</v>
      </c>
      <c r="B1584" s="21">
        <v>13</v>
      </c>
      <c r="C1584" s="77">
        <v>45437</v>
      </c>
      <c r="D1584" s="78">
        <v>0.9291666666666667</v>
      </c>
      <c r="E1584" s="21">
        <v>40</v>
      </c>
      <c r="F1584">
        <v>3</v>
      </c>
      <c r="G1584" t="str">
        <f>VLOOKUP($E1584,[1]Productos!A:P,2,FALSE)</f>
        <v>AGUILA NEGRA</v>
      </c>
      <c r="H1584" s="21" t="str">
        <f>VLOOKUP($E1584,[1]Productos!A:P,3,FALSE)</f>
        <v>BEBIDAS</v>
      </c>
      <c r="I1584" s="21" t="str">
        <f>VLOOKUP($E1584,[1]Productos!A:P,4,FALSE)</f>
        <v>CERVEZAS</v>
      </c>
      <c r="K1584" s="1">
        <v>3500</v>
      </c>
      <c r="L1584" s="1">
        <v>10500</v>
      </c>
      <c r="M1584" s="21">
        <v>5</v>
      </c>
      <c r="N1584" s="21" t="e">
        <f>VLOOKUP(M1584,[1]!tbl_empleados[#Data],4,0)&amp;" "&amp;VLOOKUP(M1584,[1]!tbl_empleados[#Data],5,0)</f>
        <v>#REF!</v>
      </c>
      <c r="O1584">
        <f t="shared" si="144"/>
        <v>2024</v>
      </c>
      <c r="P1584" t="str">
        <f t="shared" si="145"/>
        <v>mayo</v>
      </c>
    </row>
    <row r="1585" spans="1:16" x14ac:dyDescent="0.3">
      <c r="A1585" t="s">
        <v>565</v>
      </c>
      <c r="B1585" s="21">
        <v>13</v>
      </c>
      <c r="C1585" s="77">
        <v>45437</v>
      </c>
      <c r="D1585" s="78">
        <v>0.9291666666666667</v>
      </c>
      <c r="E1585" s="21">
        <v>44</v>
      </c>
      <c r="F1585">
        <v>1</v>
      </c>
      <c r="G1585" t="str">
        <f>VLOOKUP($E1585,[1]Productos!A:P,2,FALSE)</f>
        <v>HEINEKEN</v>
      </c>
      <c r="H1585" s="21" t="str">
        <f>VLOOKUP($E1585,[1]Productos!A:P,3,FALSE)</f>
        <v>BEBIDAS</v>
      </c>
      <c r="I1585" s="21" t="str">
        <f>VLOOKUP($E1585,[1]Productos!A:P,4,FALSE)</f>
        <v>CERVEZAS</v>
      </c>
      <c r="K1585" s="1">
        <v>4000</v>
      </c>
      <c r="L1585" s="1">
        <v>4000</v>
      </c>
      <c r="M1585" s="21">
        <v>5</v>
      </c>
      <c r="N1585" s="21" t="e">
        <f>VLOOKUP(M1585,[1]!tbl_empleados[#Data],4,0)&amp;" "&amp;VLOOKUP(M1585,[1]!tbl_empleados[#Data],5,0)</f>
        <v>#REF!</v>
      </c>
      <c r="O1585">
        <f t="shared" si="144"/>
        <v>2024</v>
      </c>
      <c r="P1585" t="str">
        <f t="shared" si="145"/>
        <v>mayo</v>
      </c>
    </row>
    <row r="1586" spans="1:16" x14ac:dyDescent="0.3">
      <c r="A1586" t="s">
        <v>565</v>
      </c>
      <c r="B1586" s="21">
        <v>13</v>
      </c>
      <c r="C1586" s="77">
        <v>45437</v>
      </c>
      <c r="D1586" s="78">
        <v>0.9291666666666667</v>
      </c>
      <c r="E1586" s="21">
        <v>38</v>
      </c>
      <c r="F1586">
        <v>3</v>
      </c>
      <c r="G1586" t="str">
        <f>VLOOKUP($E1586,[1]Productos!A:P,2,FALSE)</f>
        <v>COSTEÑITA</v>
      </c>
      <c r="H1586" s="21" t="str">
        <f>VLOOKUP($E1586,[1]Productos!A:P,3,FALSE)</f>
        <v>BEBIDAS</v>
      </c>
      <c r="I1586" s="21" t="str">
        <f>VLOOKUP($E1586,[1]Productos!A:P,4,FALSE)</f>
        <v>CERVEZAS</v>
      </c>
      <c r="K1586" s="1">
        <v>3000</v>
      </c>
      <c r="L1586" s="1">
        <v>9000</v>
      </c>
      <c r="M1586" s="21">
        <v>5</v>
      </c>
      <c r="N1586" s="21" t="e">
        <f>VLOOKUP(M1586,[1]!tbl_empleados[#Data],4,0)&amp;" "&amp;VLOOKUP(M1586,[1]!tbl_empleados[#Data],5,0)</f>
        <v>#REF!</v>
      </c>
      <c r="O1586">
        <f t="shared" si="144"/>
        <v>2024</v>
      </c>
      <c r="P1586" t="str">
        <f t="shared" si="145"/>
        <v>mayo</v>
      </c>
    </row>
    <row r="1587" spans="1:16" x14ac:dyDescent="0.3">
      <c r="A1587" t="s">
        <v>565</v>
      </c>
      <c r="B1587" s="21">
        <v>13</v>
      </c>
      <c r="C1587" s="77">
        <v>45437</v>
      </c>
      <c r="D1587" s="78">
        <v>0.9291666666666667</v>
      </c>
      <c r="E1587" s="21">
        <v>47</v>
      </c>
      <c r="F1587">
        <v>1</v>
      </c>
      <c r="G1587" t="str">
        <f>VLOOKUP($E1587,[1]Productos!A:P,2,FALSE)</f>
        <v>MICHELADA</v>
      </c>
      <c r="H1587" s="21" t="str">
        <f>VLOOKUP($E1587,[1]Productos!A:P,3,FALSE)</f>
        <v>BEBIDAS</v>
      </c>
      <c r="I1587" s="21" t="str">
        <f>VLOOKUP($E1587,[1]Productos!A:P,4,FALSE)</f>
        <v>CERVEZAS</v>
      </c>
      <c r="K1587" s="1">
        <v>2000</v>
      </c>
      <c r="L1587" s="1">
        <v>2000</v>
      </c>
      <c r="M1587" s="21">
        <v>5</v>
      </c>
      <c r="N1587" s="21" t="e">
        <f>VLOOKUP(M1587,[1]!tbl_empleados[#Data],4,0)&amp;" "&amp;VLOOKUP(M1587,[1]!tbl_empleados[#Data],5,0)</f>
        <v>#REF!</v>
      </c>
      <c r="O1587">
        <f t="shared" si="144"/>
        <v>2024</v>
      </c>
      <c r="P1587" t="str">
        <f t="shared" si="145"/>
        <v>mayo</v>
      </c>
    </row>
    <row r="1588" spans="1:16" x14ac:dyDescent="0.3">
      <c r="A1588" t="s">
        <v>565</v>
      </c>
      <c r="B1588" s="21">
        <v>13</v>
      </c>
      <c r="C1588" s="77">
        <v>45437</v>
      </c>
      <c r="D1588" s="78">
        <v>0.93472222222222223</v>
      </c>
      <c r="E1588" s="21">
        <v>40</v>
      </c>
      <c r="F1588">
        <v>1</v>
      </c>
      <c r="G1588" t="str">
        <f>VLOOKUP($E1588,[1]Productos!A:P,2,FALSE)</f>
        <v>AGUILA NEGRA</v>
      </c>
      <c r="H1588" s="21" t="str">
        <f>VLOOKUP($E1588,[1]Productos!A:P,3,FALSE)</f>
        <v>BEBIDAS</v>
      </c>
      <c r="I1588" s="21" t="str">
        <f>VLOOKUP($E1588,[1]Productos!A:P,4,FALSE)</f>
        <v>CERVEZAS</v>
      </c>
      <c r="K1588" s="1">
        <v>3500</v>
      </c>
      <c r="L1588" s="1">
        <v>3500</v>
      </c>
      <c r="M1588" s="21">
        <v>5</v>
      </c>
      <c r="N1588" s="21" t="e">
        <f>VLOOKUP(M1588,[1]!tbl_empleados[#Data],4,0)&amp;" "&amp;VLOOKUP(M1588,[1]!tbl_empleados[#Data],5,0)</f>
        <v>#REF!</v>
      </c>
      <c r="O1588">
        <f t="shared" si="144"/>
        <v>2024</v>
      </c>
      <c r="P1588" t="str">
        <f t="shared" si="145"/>
        <v>mayo</v>
      </c>
    </row>
    <row r="1589" spans="1:16" x14ac:dyDescent="0.3">
      <c r="A1589" t="s">
        <v>565</v>
      </c>
      <c r="B1589" s="21">
        <v>13</v>
      </c>
      <c r="C1589" s="77">
        <v>45437</v>
      </c>
      <c r="D1589" s="78">
        <v>0.95208333333333339</v>
      </c>
      <c r="E1589" s="21">
        <v>50</v>
      </c>
      <c r="F1589">
        <v>1</v>
      </c>
      <c r="G1589" t="str">
        <f>VLOOKUP($E1589,[1]Productos!A:P,2,FALSE)</f>
        <v>AGUARDIENTE SIN AZUCAR (LIMOSINA TAPA VERDE)</v>
      </c>
      <c r="H1589" s="21" t="str">
        <f>VLOOKUP($E1589,[1]Productos!A:P,3,FALSE)</f>
        <v>LICORES</v>
      </c>
      <c r="I1589" s="21" t="str">
        <f>VLOOKUP($E1589,[1]Productos!A:P,4,FALSE)</f>
        <v>AGUARDIENTE</v>
      </c>
      <c r="K1589" s="1">
        <v>90000</v>
      </c>
      <c r="L1589" s="1">
        <v>90000</v>
      </c>
      <c r="M1589" s="21">
        <v>5</v>
      </c>
      <c r="N1589" s="21" t="e">
        <f>VLOOKUP(M1589,[1]!tbl_empleados[#Data],4,0)&amp;" "&amp;VLOOKUP(M1589,[1]!tbl_empleados[#Data],5,0)</f>
        <v>#REF!</v>
      </c>
      <c r="O1589">
        <f t="shared" si="144"/>
        <v>2024</v>
      </c>
      <c r="P1589" t="str">
        <f t="shared" si="145"/>
        <v>mayo</v>
      </c>
    </row>
    <row r="1590" spans="1:16" x14ac:dyDescent="0.3">
      <c r="A1590" t="s">
        <v>565</v>
      </c>
      <c r="B1590" s="21">
        <v>13</v>
      </c>
      <c r="C1590" s="77">
        <v>45438</v>
      </c>
      <c r="D1590" s="78">
        <v>4.5833333333333337E-2</v>
      </c>
      <c r="E1590" s="21">
        <v>49</v>
      </c>
      <c r="F1590">
        <v>1</v>
      </c>
      <c r="G1590" t="str">
        <f>VLOOKUP($E1590,[1]Productos!A:P,2,FALSE)</f>
        <v>AGUARDIENTE SIN AZUCAR (DOBLE TAPA VERDE)</v>
      </c>
      <c r="H1590" s="21" t="str">
        <f>VLOOKUP($E1590,[1]Productos!A:P,3,FALSE)</f>
        <v>LICORES</v>
      </c>
      <c r="I1590" s="21" t="str">
        <f>VLOOKUP($E1590,[1]Productos!A:P,4,FALSE)</f>
        <v>AGUARDIENTE</v>
      </c>
      <c r="K1590" s="1">
        <v>70000</v>
      </c>
      <c r="L1590" s="1">
        <v>70000</v>
      </c>
      <c r="M1590" s="21">
        <v>5</v>
      </c>
      <c r="N1590" s="21" t="e">
        <f>VLOOKUP(M1590,[1]!tbl_empleados[#Data],4,0)&amp;" "&amp;VLOOKUP(M1590,[1]!tbl_empleados[#Data],5,0)</f>
        <v>#REF!</v>
      </c>
      <c r="O1590">
        <f t="shared" si="144"/>
        <v>2024</v>
      </c>
      <c r="P1590" t="str">
        <f t="shared" si="145"/>
        <v>mayo</v>
      </c>
    </row>
    <row r="1591" spans="1:16" x14ac:dyDescent="0.3">
      <c r="A1591" t="s">
        <v>566</v>
      </c>
      <c r="B1591" s="21">
        <v>5</v>
      </c>
      <c r="C1591" s="77">
        <v>45437</v>
      </c>
      <c r="D1591" s="78">
        <v>0.94652777777777775</v>
      </c>
      <c r="E1591" s="21">
        <v>49</v>
      </c>
      <c r="F1591">
        <v>1</v>
      </c>
      <c r="G1591" t="str">
        <f>VLOOKUP($E1591,[1]Productos!A:P,2,FALSE)</f>
        <v>AGUARDIENTE SIN AZUCAR (DOBLE TAPA VERDE)</v>
      </c>
      <c r="H1591" s="21" t="str">
        <f>VLOOKUP($E1591,[1]Productos!A:P,3,FALSE)</f>
        <v>LICORES</v>
      </c>
      <c r="I1591" s="21" t="str">
        <f>VLOOKUP($E1591,[1]Productos!A:P,4,FALSE)</f>
        <v>AGUARDIENTE</v>
      </c>
      <c r="K1591" s="1">
        <v>70000</v>
      </c>
      <c r="L1591" s="1">
        <v>70000</v>
      </c>
      <c r="M1591" s="21">
        <v>5</v>
      </c>
      <c r="N1591" s="21" t="e">
        <f>VLOOKUP(M1591,[1]!tbl_empleados[#Data],4,0)&amp;" "&amp;VLOOKUP(M1591,[1]!tbl_empleados[#Data],5,0)</f>
        <v>#REF!</v>
      </c>
      <c r="O1591">
        <f t="shared" si="144"/>
        <v>2024</v>
      </c>
      <c r="P1591" t="str">
        <f t="shared" si="145"/>
        <v>mayo</v>
      </c>
    </row>
    <row r="1592" spans="1:16" x14ac:dyDescent="0.3">
      <c r="A1592" t="s">
        <v>566</v>
      </c>
      <c r="B1592" s="21">
        <v>5</v>
      </c>
      <c r="C1592" s="77">
        <v>45437</v>
      </c>
      <c r="D1592" s="78">
        <v>0.97152777777777777</v>
      </c>
      <c r="E1592" s="21">
        <v>39</v>
      </c>
      <c r="F1592">
        <v>1</v>
      </c>
      <c r="G1592" t="str">
        <f>VLOOKUP($E1592,[1]Productos!A:P,2,FALSE)</f>
        <v>CORONITA</v>
      </c>
      <c r="H1592" s="21" t="str">
        <f>VLOOKUP($E1592,[1]Productos!A:P,3,FALSE)</f>
        <v>BEBIDAS</v>
      </c>
      <c r="I1592" s="21" t="str">
        <f>VLOOKUP($E1592,[1]Productos!A:P,4,FALSE)</f>
        <v>CERVEZAS</v>
      </c>
      <c r="K1592" s="1">
        <v>4000</v>
      </c>
      <c r="L1592" s="1">
        <v>4000</v>
      </c>
      <c r="M1592" s="21">
        <v>5</v>
      </c>
      <c r="N1592" s="21" t="e">
        <f>VLOOKUP(M1592,[1]!tbl_empleados[#Data],4,0)&amp;" "&amp;VLOOKUP(M1592,[1]!tbl_empleados[#Data],5,0)</f>
        <v>#REF!</v>
      </c>
      <c r="O1592">
        <f t="shared" si="144"/>
        <v>2024</v>
      </c>
      <c r="P1592" t="str">
        <f t="shared" si="145"/>
        <v>mayo</v>
      </c>
    </row>
    <row r="1593" spans="1:16" x14ac:dyDescent="0.3">
      <c r="A1593" t="s">
        <v>566</v>
      </c>
      <c r="B1593" s="21">
        <v>5</v>
      </c>
      <c r="C1593" s="77">
        <v>45437</v>
      </c>
      <c r="D1593" s="78">
        <v>0.97152777777777777</v>
      </c>
      <c r="E1593" s="21">
        <v>47</v>
      </c>
      <c r="F1593">
        <v>1</v>
      </c>
      <c r="G1593" t="str">
        <f>VLOOKUP($E1593,[1]Productos!A:P,2,FALSE)</f>
        <v>MICHELADA</v>
      </c>
      <c r="H1593" s="21" t="str">
        <f>VLOOKUP($E1593,[1]Productos!A:P,3,FALSE)</f>
        <v>BEBIDAS</v>
      </c>
      <c r="I1593" s="21" t="str">
        <f>VLOOKUP($E1593,[1]Productos!A:P,4,FALSE)</f>
        <v>CERVEZAS</v>
      </c>
      <c r="K1593" s="1">
        <v>2000</v>
      </c>
      <c r="L1593" s="1">
        <v>2000</v>
      </c>
      <c r="M1593" s="21">
        <v>5</v>
      </c>
      <c r="N1593" s="21" t="e">
        <f>VLOOKUP(M1593,[1]!tbl_empleados[#Data],4,0)&amp;" "&amp;VLOOKUP(M1593,[1]!tbl_empleados[#Data],5,0)</f>
        <v>#REF!</v>
      </c>
      <c r="O1593">
        <f t="shared" si="144"/>
        <v>2024</v>
      </c>
      <c r="P1593" t="str">
        <f t="shared" si="145"/>
        <v>mayo</v>
      </c>
    </row>
    <row r="1594" spans="1:16" x14ac:dyDescent="0.3">
      <c r="A1594" t="s">
        <v>566</v>
      </c>
      <c r="B1594" s="21">
        <v>5</v>
      </c>
      <c r="C1594" s="77">
        <v>45437</v>
      </c>
      <c r="D1594" s="78">
        <v>0.97152777777777777</v>
      </c>
      <c r="E1594" s="21">
        <v>20</v>
      </c>
      <c r="F1594">
        <v>2</v>
      </c>
      <c r="G1594" t="str">
        <f>VLOOKUP($E1594,[1]Productos!A:P,2,FALSE)</f>
        <v>SODA TRADICIONAL</v>
      </c>
      <c r="H1594" s="21" t="str">
        <f>VLOOKUP($E1594,[1]Productos!A:P,3,FALSE)</f>
        <v>BEBIDAS</v>
      </c>
      <c r="I1594" s="21" t="str">
        <f>VLOOKUP($E1594,[1]Productos!A:P,4,FALSE)</f>
        <v>SODAS SABORIZADAS</v>
      </c>
      <c r="K1594" s="1">
        <v>10000</v>
      </c>
      <c r="L1594" s="1">
        <v>20000</v>
      </c>
      <c r="M1594" s="21">
        <v>5</v>
      </c>
      <c r="N1594" s="21" t="e">
        <f>VLOOKUP(M1594,[1]!tbl_empleados[#Data],4,0)&amp;" "&amp;VLOOKUP(M1594,[1]!tbl_empleados[#Data],5,0)</f>
        <v>#REF!</v>
      </c>
      <c r="O1594">
        <f t="shared" si="144"/>
        <v>2024</v>
      </c>
      <c r="P1594" t="str">
        <f t="shared" si="145"/>
        <v>mayo</v>
      </c>
    </row>
    <row r="1595" spans="1:16" x14ac:dyDescent="0.3">
      <c r="A1595" t="s">
        <v>566</v>
      </c>
      <c r="B1595" s="21">
        <v>5</v>
      </c>
      <c r="C1595" s="77">
        <v>45437</v>
      </c>
      <c r="D1595" s="78">
        <v>0.99722222222222223</v>
      </c>
      <c r="E1595" s="21">
        <v>39</v>
      </c>
      <c r="F1595">
        <v>1</v>
      </c>
      <c r="G1595" t="str">
        <f>VLOOKUP($E1595,[1]Productos!A:P,2,FALSE)</f>
        <v>CORONITA</v>
      </c>
      <c r="H1595" s="21" t="str">
        <f>VLOOKUP($E1595,[1]Productos!A:P,3,FALSE)</f>
        <v>BEBIDAS</v>
      </c>
      <c r="I1595" s="21" t="str">
        <f>VLOOKUP($E1595,[1]Productos!A:P,4,FALSE)</f>
        <v>CERVEZAS</v>
      </c>
      <c r="K1595" s="1">
        <v>4000</v>
      </c>
      <c r="L1595" s="1">
        <v>4000</v>
      </c>
      <c r="M1595" s="21">
        <v>5</v>
      </c>
      <c r="N1595" s="21" t="e">
        <f>VLOOKUP(M1595,[1]!tbl_empleados[#Data],4,0)&amp;" "&amp;VLOOKUP(M1595,[1]!tbl_empleados[#Data],5,0)</f>
        <v>#REF!</v>
      </c>
      <c r="O1595">
        <f t="shared" si="144"/>
        <v>2024</v>
      </c>
      <c r="P1595" t="str">
        <f t="shared" si="145"/>
        <v>mayo</v>
      </c>
    </row>
    <row r="1596" spans="1:16" x14ac:dyDescent="0.3">
      <c r="A1596" t="s">
        <v>566</v>
      </c>
      <c r="B1596" s="21">
        <v>5</v>
      </c>
      <c r="C1596" s="77">
        <v>45437</v>
      </c>
      <c r="D1596" s="78">
        <v>0.99861111111111101</v>
      </c>
      <c r="E1596" s="21">
        <v>47</v>
      </c>
      <c r="F1596">
        <v>1</v>
      </c>
      <c r="G1596" t="str">
        <f>VLOOKUP($E1596,[1]Productos!A:P,2,FALSE)</f>
        <v>MICHELADA</v>
      </c>
      <c r="H1596" s="21" t="str">
        <f>VLOOKUP($E1596,[1]Productos!A:P,3,FALSE)</f>
        <v>BEBIDAS</v>
      </c>
      <c r="I1596" s="21" t="str">
        <f>VLOOKUP($E1596,[1]Productos!A:P,4,FALSE)</f>
        <v>CERVEZAS</v>
      </c>
      <c r="K1596" s="1">
        <v>2000</v>
      </c>
      <c r="L1596" s="1">
        <v>2000</v>
      </c>
      <c r="M1596" s="21">
        <v>5</v>
      </c>
      <c r="N1596" s="21" t="e">
        <f>VLOOKUP(M1596,[1]!tbl_empleados[#Data],4,0)&amp;" "&amp;VLOOKUP(M1596,[1]!tbl_empleados[#Data],5,0)</f>
        <v>#REF!</v>
      </c>
      <c r="O1596">
        <f t="shared" si="144"/>
        <v>2024</v>
      </c>
      <c r="P1596" t="str">
        <f t="shared" si="145"/>
        <v>mayo</v>
      </c>
    </row>
    <row r="1597" spans="1:16" x14ac:dyDescent="0.3">
      <c r="A1597" t="s">
        <v>566</v>
      </c>
      <c r="B1597" s="21">
        <v>5</v>
      </c>
      <c r="C1597" s="77">
        <v>45438</v>
      </c>
      <c r="D1597" s="78">
        <v>2.7777777777777779E-3</v>
      </c>
      <c r="E1597" s="21">
        <v>49</v>
      </c>
      <c r="F1597">
        <v>1</v>
      </c>
      <c r="G1597" t="str">
        <f>VLOOKUP($E1597,[1]Productos!A:P,2,FALSE)</f>
        <v>AGUARDIENTE SIN AZUCAR (DOBLE TAPA VERDE)</v>
      </c>
      <c r="H1597" s="21" t="str">
        <f>VLOOKUP($E1597,[1]Productos!A:P,3,FALSE)</f>
        <v>LICORES</v>
      </c>
      <c r="I1597" s="21" t="str">
        <f>VLOOKUP($E1597,[1]Productos!A:P,4,FALSE)</f>
        <v>AGUARDIENTE</v>
      </c>
      <c r="K1597" s="1">
        <v>70000</v>
      </c>
      <c r="L1597" s="1">
        <v>70000</v>
      </c>
      <c r="M1597" s="21">
        <v>5</v>
      </c>
      <c r="N1597" s="21" t="e">
        <f>VLOOKUP(M1597,[1]!tbl_empleados[#Data],4,0)&amp;" "&amp;VLOOKUP(M1597,[1]!tbl_empleados[#Data],5,0)</f>
        <v>#REF!</v>
      </c>
      <c r="O1597">
        <f t="shared" si="144"/>
        <v>2024</v>
      </c>
      <c r="P1597" t="str">
        <f t="shared" si="145"/>
        <v>mayo</v>
      </c>
    </row>
    <row r="1598" spans="1:16" x14ac:dyDescent="0.3">
      <c r="A1598" t="s">
        <v>566</v>
      </c>
      <c r="B1598" s="21">
        <v>5</v>
      </c>
      <c r="C1598" s="77">
        <v>45438</v>
      </c>
      <c r="D1598" s="78">
        <v>4.5833333333333337E-2</v>
      </c>
      <c r="E1598" s="21">
        <v>49</v>
      </c>
      <c r="F1598">
        <v>1</v>
      </c>
      <c r="G1598" t="str">
        <f>VLOOKUP($E1598,[1]Productos!A:P,2,FALSE)</f>
        <v>AGUARDIENTE SIN AZUCAR (DOBLE TAPA VERDE)</v>
      </c>
      <c r="H1598" s="21" t="str">
        <f>VLOOKUP($E1598,[1]Productos!A:P,3,FALSE)</f>
        <v>LICORES</v>
      </c>
      <c r="I1598" s="21" t="str">
        <f>VLOOKUP($E1598,[1]Productos!A:P,4,FALSE)</f>
        <v>AGUARDIENTE</v>
      </c>
      <c r="K1598" s="1">
        <v>70000</v>
      </c>
      <c r="L1598" s="1">
        <v>70000</v>
      </c>
      <c r="M1598" s="21">
        <v>5</v>
      </c>
      <c r="N1598" s="21" t="e">
        <f>VLOOKUP(M1598,[1]!tbl_empleados[#Data],4,0)&amp;" "&amp;VLOOKUP(M1598,[1]!tbl_empleados[#Data],5,0)</f>
        <v>#REF!</v>
      </c>
      <c r="O1598">
        <f t="shared" si="144"/>
        <v>2024</v>
      </c>
      <c r="P1598" t="str">
        <f t="shared" si="145"/>
        <v>mayo</v>
      </c>
    </row>
    <row r="1599" spans="1:16" x14ac:dyDescent="0.3">
      <c r="A1599" t="s">
        <v>566</v>
      </c>
      <c r="B1599" s="21">
        <v>5</v>
      </c>
      <c r="C1599" s="77">
        <v>45438</v>
      </c>
      <c r="D1599" s="78">
        <v>4.7916666666666663E-2</v>
      </c>
      <c r="E1599" s="21">
        <v>32</v>
      </c>
      <c r="F1599">
        <v>1</v>
      </c>
      <c r="G1599" t="str">
        <f>VLOOKUP($E1599,[1]Productos!A:P,2,FALSE)</f>
        <v>SUERO ELECTROLIT UVA</v>
      </c>
      <c r="H1599" s="21" t="str">
        <f>VLOOKUP($E1599,[1]Productos!A:P,3,FALSE)</f>
        <v>BEBIDAS</v>
      </c>
      <c r="I1599" s="21" t="str">
        <f>VLOOKUP($E1599,[1]Productos!A:P,4,FALSE)</f>
        <v>OTROS</v>
      </c>
      <c r="K1599" s="1">
        <v>10000</v>
      </c>
      <c r="L1599" s="1">
        <v>10000</v>
      </c>
      <c r="M1599" s="21">
        <v>5</v>
      </c>
      <c r="N1599" s="21" t="e">
        <f>VLOOKUP(M1599,[1]!tbl_empleados[#Data],4,0)&amp;" "&amp;VLOOKUP(M1599,[1]!tbl_empleados[#Data],5,0)</f>
        <v>#REF!</v>
      </c>
      <c r="O1599">
        <f t="shared" si="144"/>
        <v>2024</v>
      </c>
      <c r="P1599" t="str">
        <f t="shared" si="145"/>
        <v>mayo</v>
      </c>
    </row>
    <row r="1600" spans="1:16" x14ac:dyDescent="0.3">
      <c r="A1600" t="s">
        <v>566</v>
      </c>
      <c r="B1600" s="21">
        <v>5</v>
      </c>
      <c r="C1600" s="77">
        <v>45438</v>
      </c>
      <c r="D1600" s="78">
        <v>6.1111111111111116E-2</v>
      </c>
      <c r="E1600" s="21">
        <v>20</v>
      </c>
      <c r="F1600">
        <v>1</v>
      </c>
      <c r="G1600" t="str">
        <f>VLOOKUP($E1600,[1]Productos!A:P,2,FALSE)</f>
        <v>SODA TRADICIONAL</v>
      </c>
      <c r="H1600" s="21" t="str">
        <f>VLOOKUP($E1600,[1]Productos!A:P,3,FALSE)</f>
        <v>BEBIDAS</v>
      </c>
      <c r="I1600" s="21" t="str">
        <f>VLOOKUP($E1600,[1]Productos!A:P,4,FALSE)</f>
        <v>SODAS SABORIZADAS</v>
      </c>
      <c r="K1600" s="1">
        <v>10000</v>
      </c>
      <c r="L1600" s="1">
        <v>10000</v>
      </c>
      <c r="M1600" s="21">
        <v>5</v>
      </c>
      <c r="N1600" s="21" t="e">
        <f>VLOOKUP(M1600,[1]!tbl_empleados[#Data],4,0)&amp;" "&amp;VLOOKUP(M1600,[1]!tbl_empleados[#Data],5,0)</f>
        <v>#REF!</v>
      </c>
      <c r="O1600">
        <f t="shared" si="144"/>
        <v>2024</v>
      </c>
      <c r="P1600" t="str">
        <f t="shared" si="145"/>
        <v>mayo</v>
      </c>
    </row>
    <row r="1601" spans="1:16" x14ac:dyDescent="0.3">
      <c r="A1601" t="s">
        <v>566</v>
      </c>
      <c r="B1601" s="21">
        <v>5</v>
      </c>
      <c r="C1601" s="77">
        <v>45438</v>
      </c>
      <c r="D1601" s="78">
        <v>7.2222222222222229E-2</v>
      </c>
      <c r="E1601" s="21">
        <v>29</v>
      </c>
      <c r="F1601">
        <v>3</v>
      </c>
      <c r="G1601" t="str">
        <f>VLOOKUP($E1601,[1]Productos!A:P,2,FALSE)</f>
        <v>AGUA</v>
      </c>
      <c r="H1601" s="21" t="str">
        <f>VLOOKUP($E1601,[1]Productos!A:P,3,FALSE)</f>
        <v>BEBIDAS</v>
      </c>
      <c r="I1601" s="21" t="str">
        <f>VLOOKUP($E1601,[1]Productos!A:P,4,FALSE)</f>
        <v>OTROS</v>
      </c>
      <c r="K1601" s="1">
        <v>2000</v>
      </c>
      <c r="L1601" s="1">
        <v>6000</v>
      </c>
      <c r="M1601" s="21">
        <v>5</v>
      </c>
      <c r="N1601" s="21" t="e">
        <f>VLOOKUP(M1601,[1]!tbl_empleados[#Data],4,0)&amp;" "&amp;VLOOKUP(M1601,[1]!tbl_empleados[#Data],5,0)</f>
        <v>#REF!</v>
      </c>
      <c r="O1601">
        <f t="shared" si="144"/>
        <v>2024</v>
      </c>
      <c r="P1601" t="str">
        <f t="shared" si="145"/>
        <v>mayo</v>
      </c>
    </row>
    <row r="1602" spans="1:16" x14ac:dyDescent="0.3">
      <c r="A1602" t="s">
        <v>567</v>
      </c>
      <c r="B1602" s="21">
        <v>9</v>
      </c>
      <c r="C1602" s="77">
        <v>45437</v>
      </c>
      <c r="D1602" s="78">
        <v>0.93819444444444444</v>
      </c>
      <c r="E1602" s="21">
        <v>38</v>
      </c>
      <c r="F1602">
        <v>1</v>
      </c>
      <c r="G1602" t="str">
        <f>VLOOKUP($E1602,[1]Productos!A:P,2,FALSE)</f>
        <v>COSTEÑITA</v>
      </c>
      <c r="H1602" s="21" t="str">
        <f>VLOOKUP($E1602,[1]Productos!A:P,3,FALSE)</f>
        <v>BEBIDAS</v>
      </c>
      <c r="I1602" s="21" t="str">
        <f>VLOOKUP($E1602,[1]Productos!A:P,4,FALSE)</f>
        <v>CERVEZAS</v>
      </c>
      <c r="K1602" s="1">
        <v>3000</v>
      </c>
      <c r="L1602" s="1">
        <v>3000</v>
      </c>
      <c r="M1602" s="21">
        <v>5</v>
      </c>
      <c r="N1602" s="21" t="e">
        <f>VLOOKUP(M1602,[1]!tbl_empleados[#Data],4,0)&amp;" "&amp;VLOOKUP(M1602,[1]!tbl_empleados[#Data],5,0)</f>
        <v>#REF!</v>
      </c>
      <c r="O1602">
        <f t="shared" si="144"/>
        <v>2024</v>
      </c>
      <c r="P1602" t="str">
        <f t="shared" si="145"/>
        <v>mayo</v>
      </c>
    </row>
    <row r="1603" spans="1:16" x14ac:dyDescent="0.3">
      <c r="A1603" t="s">
        <v>567</v>
      </c>
      <c r="B1603" s="21">
        <v>9</v>
      </c>
      <c r="C1603" s="77">
        <v>45437</v>
      </c>
      <c r="D1603" s="78">
        <v>0.93819444444444444</v>
      </c>
      <c r="E1603" s="21">
        <v>39</v>
      </c>
      <c r="F1603">
        <v>1</v>
      </c>
      <c r="G1603" t="str">
        <f>VLOOKUP($E1603,[1]Productos!A:P,2,FALSE)</f>
        <v>CORONITA</v>
      </c>
      <c r="H1603" s="21" t="str">
        <f>VLOOKUP($E1603,[1]Productos!A:P,3,FALSE)</f>
        <v>BEBIDAS</v>
      </c>
      <c r="I1603" s="21" t="str">
        <f>VLOOKUP($E1603,[1]Productos!A:P,4,FALSE)</f>
        <v>CERVEZAS</v>
      </c>
      <c r="K1603" s="1">
        <v>4000</v>
      </c>
      <c r="L1603" s="1">
        <v>4000</v>
      </c>
      <c r="M1603" s="21">
        <v>5</v>
      </c>
      <c r="N1603" s="21" t="e">
        <f>VLOOKUP(M1603,[1]!tbl_empleados[#Data],4,0)&amp;" "&amp;VLOOKUP(M1603,[1]!tbl_empleados[#Data],5,0)</f>
        <v>#REF!</v>
      </c>
      <c r="O1603">
        <f t="shared" si="144"/>
        <v>2024</v>
      </c>
      <c r="P1603" t="str">
        <f t="shared" si="145"/>
        <v>mayo</v>
      </c>
    </row>
    <row r="1604" spans="1:16" x14ac:dyDescent="0.3">
      <c r="A1604" t="s">
        <v>567</v>
      </c>
      <c r="B1604" s="21">
        <v>9</v>
      </c>
      <c r="C1604" s="77">
        <v>45437</v>
      </c>
      <c r="D1604" s="78">
        <v>0.95416666666666661</v>
      </c>
      <c r="E1604" s="21">
        <v>38</v>
      </c>
      <c r="F1604">
        <v>1</v>
      </c>
      <c r="G1604" t="str">
        <f>VLOOKUP($E1604,[1]Productos!A:P,2,FALSE)</f>
        <v>COSTEÑITA</v>
      </c>
      <c r="H1604" s="21" t="str">
        <f>VLOOKUP($E1604,[1]Productos!A:P,3,FALSE)</f>
        <v>BEBIDAS</v>
      </c>
      <c r="I1604" s="21" t="str">
        <f>VLOOKUP($E1604,[1]Productos!A:P,4,FALSE)</f>
        <v>CERVEZAS</v>
      </c>
      <c r="K1604" s="1">
        <v>3000</v>
      </c>
      <c r="L1604" s="1">
        <v>3000</v>
      </c>
      <c r="M1604" s="21">
        <v>5</v>
      </c>
      <c r="N1604" s="21" t="e">
        <f>VLOOKUP(M1604,[1]!tbl_empleados[#Data],4,0)&amp;" "&amp;VLOOKUP(M1604,[1]!tbl_empleados[#Data],5,0)</f>
        <v>#REF!</v>
      </c>
      <c r="O1604">
        <f t="shared" si="144"/>
        <v>2024</v>
      </c>
      <c r="P1604" t="str">
        <f t="shared" si="145"/>
        <v>mayo</v>
      </c>
    </row>
    <row r="1605" spans="1:16" x14ac:dyDescent="0.3">
      <c r="A1605" t="s">
        <v>567</v>
      </c>
      <c r="B1605" s="21">
        <v>9</v>
      </c>
      <c r="C1605" s="77">
        <v>45437</v>
      </c>
      <c r="D1605" s="78">
        <v>0.95416666666666661</v>
      </c>
      <c r="E1605" s="21">
        <v>39</v>
      </c>
      <c r="F1605">
        <v>1</v>
      </c>
      <c r="G1605" t="str">
        <f>VLOOKUP($E1605,[1]Productos!A:P,2,FALSE)</f>
        <v>CORONITA</v>
      </c>
      <c r="H1605" s="21" t="str">
        <f>VLOOKUP($E1605,[1]Productos!A:P,3,FALSE)</f>
        <v>BEBIDAS</v>
      </c>
      <c r="I1605" s="21" t="str">
        <f>VLOOKUP($E1605,[1]Productos!A:P,4,FALSE)</f>
        <v>CERVEZAS</v>
      </c>
      <c r="K1605" s="1">
        <v>4000</v>
      </c>
      <c r="L1605" s="1">
        <v>4000</v>
      </c>
      <c r="M1605" s="21">
        <v>5</v>
      </c>
      <c r="N1605" s="21" t="e">
        <f>VLOOKUP(M1605,[1]!tbl_empleados[#Data],4,0)&amp;" "&amp;VLOOKUP(M1605,[1]!tbl_empleados[#Data],5,0)</f>
        <v>#REF!</v>
      </c>
      <c r="O1605">
        <f t="shared" si="144"/>
        <v>2024</v>
      </c>
      <c r="P1605" t="str">
        <f t="shared" si="145"/>
        <v>mayo</v>
      </c>
    </row>
    <row r="1606" spans="1:16" x14ac:dyDescent="0.3">
      <c r="A1606" t="s">
        <v>567</v>
      </c>
      <c r="B1606" s="21">
        <v>9</v>
      </c>
      <c r="C1606" s="77">
        <v>45437</v>
      </c>
      <c r="D1606" s="78">
        <v>0.95416666666666661</v>
      </c>
      <c r="E1606" s="21">
        <v>29</v>
      </c>
      <c r="F1606">
        <v>1</v>
      </c>
      <c r="G1606" t="str">
        <f>VLOOKUP($E1606,[1]Productos!A:P,2,FALSE)</f>
        <v>AGUA</v>
      </c>
      <c r="H1606" s="21" t="str">
        <f>VLOOKUP($E1606,[1]Productos!A:P,3,FALSE)</f>
        <v>BEBIDAS</v>
      </c>
      <c r="I1606" s="21" t="str">
        <f>VLOOKUP($E1606,[1]Productos!A:P,4,FALSE)</f>
        <v>OTROS</v>
      </c>
      <c r="K1606" s="1">
        <v>2000</v>
      </c>
      <c r="L1606" s="1">
        <v>2000</v>
      </c>
      <c r="M1606" s="21">
        <v>5</v>
      </c>
      <c r="N1606" s="21" t="e">
        <f>VLOOKUP(M1606,[1]!tbl_empleados[#Data],4,0)&amp;" "&amp;VLOOKUP(M1606,[1]!tbl_empleados[#Data],5,0)</f>
        <v>#REF!</v>
      </c>
      <c r="O1606">
        <f t="shared" si="144"/>
        <v>2024</v>
      </c>
      <c r="P1606" t="str">
        <f t="shared" si="145"/>
        <v>mayo</v>
      </c>
    </row>
    <row r="1607" spans="1:16" x14ac:dyDescent="0.3">
      <c r="A1607" t="s">
        <v>567</v>
      </c>
      <c r="B1607" s="21">
        <v>9</v>
      </c>
      <c r="C1607" s="77">
        <v>45437</v>
      </c>
      <c r="D1607" s="78">
        <v>0.96180555555555547</v>
      </c>
      <c r="E1607" s="21">
        <v>49</v>
      </c>
      <c r="F1607">
        <v>1</v>
      </c>
      <c r="G1607" t="str">
        <f>VLOOKUP($E1607,[1]Productos!A:P,2,FALSE)</f>
        <v>AGUARDIENTE SIN AZUCAR (DOBLE TAPA VERDE)</v>
      </c>
      <c r="H1607" s="21" t="str">
        <f>VLOOKUP($E1607,[1]Productos!A:P,3,FALSE)</f>
        <v>LICORES</v>
      </c>
      <c r="I1607" s="21" t="str">
        <f>VLOOKUP($E1607,[1]Productos!A:P,4,FALSE)</f>
        <v>AGUARDIENTE</v>
      </c>
      <c r="K1607" s="1">
        <v>70000</v>
      </c>
      <c r="L1607" s="1">
        <v>70000</v>
      </c>
      <c r="M1607" s="21">
        <v>5</v>
      </c>
      <c r="N1607" s="21" t="e">
        <f>VLOOKUP(M1607,[1]!tbl_empleados[#Data],4,0)&amp;" "&amp;VLOOKUP(M1607,[1]!tbl_empleados[#Data],5,0)</f>
        <v>#REF!</v>
      </c>
      <c r="O1607">
        <f t="shared" si="144"/>
        <v>2024</v>
      </c>
      <c r="P1607" t="str">
        <f t="shared" si="145"/>
        <v>mayo</v>
      </c>
    </row>
    <row r="1608" spans="1:16" x14ac:dyDescent="0.3">
      <c r="A1608" t="s">
        <v>567</v>
      </c>
      <c r="B1608" s="21">
        <v>9</v>
      </c>
      <c r="C1608" s="77">
        <v>45438</v>
      </c>
      <c r="D1608" s="78">
        <v>2.361111111111111E-2</v>
      </c>
      <c r="E1608" s="21">
        <v>38</v>
      </c>
      <c r="F1608">
        <v>4</v>
      </c>
      <c r="G1608" t="str">
        <f>VLOOKUP($E1608,[1]Productos!A:P,2,FALSE)</f>
        <v>COSTEÑITA</v>
      </c>
      <c r="H1608" s="21" t="str">
        <f>VLOOKUP($E1608,[1]Productos!A:P,3,FALSE)</f>
        <v>BEBIDAS</v>
      </c>
      <c r="I1608" s="21" t="str">
        <f>VLOOKUP($E1608,[1]Productos!A:P,4,FALSE)</f>
        <v>CERVEZAS</v>
      </c>
      <c r="K1608" s="1">
        <v>3000</v>
      </c>
      <c r="L1608" s="1">
        <v>12000</v>
      </c>
      <c r="M1608" s="21">
        <v>5</v>
      </c>
      <c r="N1608" s="21" t="e">
        <f>VLOOKUP(M1608,[1]!tbl_empleados[#Data],4,0)&amp;" "&amp;VLOOKUP(M1608,[1]!tbl_empleados[#Data],5,0)</f>
        <v>#REF!</v>
      </c>
      <c r="O1608">
        <f t="shared" si="144"/>
        <v>2024</v>
      </c>
      <c r="P1608" t="str">
        <f t="shared" si="145"/>
        <v>mayo</v>
      </c>
    </row>
    <row r="1609" spans="1:16" x14ac:dyDescent="0.3">
      <c r="A1609" t="s">
        <v>567</v>
      </c>
      <c r="B1609" s="21">
        <v>9</v>
      </c>
      <c r="C1609" s="77">
        <v>45438</v>
      </c>
      <c r="D1609" s="78">
        <v>3.888888888888889E-2</v>
      </c>
      <c r="E1609" s="21">
        <v>38</v>
      </c>
      <c r="F1609">
        <v>8</v>
      </c>
      <c r="G1609" t="str">
        <f>VLOOKUP($E1609,[1]Productos!A:P,2,FALSE)</f>
        <v>COSTEÑITA</v>
      </c>
      <c r="H1609" s="21" t="str">
        <f>VLOOKUP($E1609,[1]Productos!A:P,3,FALSE)</f>
        <v>BEBIDAS</v>
      </c>
      <c r="I1609" s="21" t="str">
        <f>VLOOKUP($E1609,[1]Productos!A:P,4,FALSE)</f>
        <v>CERVEZAS</v>
      </c>
      <c r="K1609" s="1">
        <v>3000</v>
      </c>
      <c r="L1609" s="1">
        <v>24000</v>
      </c>
      <c r="M1609" s="21">
        <v>5</v>
      </c>
      <c r="N1609" s="21" t="e">
        <f>VLOOKUP(M1609,[1]!tbl_empleados[#Data],4,0)&amp;" "&amp;VLOOKUP(M1609,[1]!tbl_empleados[#Data],5,0)</f>
        <v>#REF!</v>
      </c>
      <c r="O1609">
        <f t="shared" si="144"/>
        <v>2024</v>
      </c>
      <c r="P1609" t="str">
        <f t="shared" si="145"/>
        <v>mayo</v>
      </c>
    </row>
    <row r="1610" spans="1:16" x14ac:dyDescent="0.3">
      <c r="A1610" t="s">
        <v>567</v>
      </c>
      <c r="B1610" s="21">
        <v>9</v>
      </c>
      <c r="C1610" s="77">
        <v>45438</v>
      </c>
      <c r="D1610" s="78">
        <v>4.3750000000000004E-2</v>
      </c>
      <c r="E1610" s="21">
        <v>29</v>
      </c>
      <c r="F1610">
        <v>1</v>
      </c>
      <c r="G1610" t="str">
        <f>VLOOKUP($E1610,[1]Productos!A:P,2,FALSE)</f>
        <v>AGUA</v>
      </c>
      <c r="H1610" s="21" t="str">
        <f>VLOOKUP($E1610,[1]Productos!A:P,3,FALSE)</f>
        <v>BEBIDAS</v>
      </c>
      <c r="I1610" s="21" t="str">
        <f>VLOOKUP($E1610,[1]Productos!A:P,4,FALSE)</f>
        <v>OTROS</v>
      </c>
      <c r="K1610" s="1">
        <v>2000</v>
      </c>
      <c r="L1610" s="1">
        <v>2000</v>
      </c>
      <c r="M1610" s="21">
        <v>5</v>
      </c>
      <c r="N1610" s="21" t="e">
        <f>VLOOKUP(M1610,[1]!tbl_empleados[#Data],4,0)&amp;" "&amp;VLOOKUP(M1610,[1]!tbl_empleados[#Data],5,0)</f>
        <v>#REF!</v>
      </c>
      <c r="O1610">
        <f t="shared" si="144"/>
        <v>2024</v>
      </c>
      <c r="P1610" t="str">
        <f t="shared" si="145"/>
        <v>mayo</v>
      </c>
    </row>
    <row r="1611" spans="1:16" x14ac:dyDescent="0.3">
      <c r="A1611" t="s">
        <v>567</v>
      </c>
      <c r="B1611" s="21">
        <v>9</v>
      </c>
      <c r="C1611" s="77">
        <v>45438</v>
      </c>
      <c r="D1611" s="78">
        <v>7.7083333333333337E-2</v>
      </c>
      <c r="E1611" s="21">
        <v>38</v>
      </c>
      <c r="F1611">
        <v>4</v>
      </c>
      <c r="G1611" t="str">
        <f>VLOOKUP($E1611,[1]Productos!A:P,2,FALSE)</f>
        <v>COSTEÑITA</v>
      </c>
      <c r="H1611" s="21" t="str">
        <f>VLOOKUP($E1611,[1]Productos!A:P,3,FALSE)</f>
        <v>BEBIDAS</v>
      </c>
      <c r="I1611" s="21" t="str">
        <f>VLOOKUP($E1611,[1]Productos!A:P,4,FALSE)</f>
        <v>CERVEZAS</v>
      </c>
      <c r="K1611" s="1">
        <v>3000</v>
      </c>
      <c r="L1611" s="1">
        <v>12000</v>
      </c>
      <c r="M1611" s="21">
        <v>5</v>
      </c>
      <c r="N1611" s="21" t="e">
        <f>VLOOKUP(M1611,[1]!tbl_empleados[#Data],4,0)&amp;" "&amp;VLOOKUP(M1611,[1]!tbl_empleados[#Data],5,0)</f>
        <v>#REF!</v>
      </c>
      <c r="O1611">
        <f t="shared" si="144"/>
        <v>2024</v>
      </c>
      <c r="P1611" t="str">
        <f t="shared" si="145"/>
        <v>mayo</v>
      </c>
    </row>
    <row r="1612" spans="1:16" x14ac:dyDescent="0.3">
      <c r="A1612" t="s">
        <v>567</v>
      </c>
      <c r="B1612" s="21">
        <v>9</v>
      </c>
      <c r="C1612" s="77">
        <v>45438</v>
      </c>
      <c r="D1612" s="78">
        <v>7.8472222222222221E-2</v>
      </c>
      <c r="E1612" s="21">
        <v>29</v>
      </c>
      <c r="F1612">
        <v>1</v>
      </c>
      <c r="G1612" t="str">
        <f>VLOOKUP($E1612,[1]Productos!A:P,2,FALSE)</f>
        <v>AGUA</v>
      </c>
      <c r="H1612" s="21" t="str">
        <f>VLOOKUP($E1612,[1]Productos!A:P,3,FALSE)</f>
        <v>BEBIDAS</v>
      </c>
      <c r="I1612" s="21" t="str">
        <f>VLOOKUP($E1612,[1]Productos!A:P,4,FALSE)</f>
        <v>OTROS</v>
      </c>
      <c r="K1612" s="1">
        <v>2000</v>
      </c>
      <c r="L1612" s="1">
        <v>2000</v>
      </c>
      <c r="M1612" s="21">
        <v>5</v>
      </c>
      <c r="N1612" s="21" t="e">
        <f>VLOOKUP(M1612,[1]!tbl_empleados[#Data],4,0)&amp;" "&amp;VLOOKUP(M1612,[1]!tbl_empleados[#Data],5,0)</f>
        <v>#REF!</v>
      </c>
      <c r="O1612">
        <f t="shared" si="144"/>
        <v>2024</v>
      </c>
      <c r="P1612" t="str">
        <f t="shared" si="145"/>
        <v>mayo</v>
      </c>
    </row>
    <row r="1613" spans="1:16" x14ac:dyDescent="0.3">
      <c r="A1613" t="s">
        <v>567</v>
      </c>
      <c r="B1613" s="21">
        <v>9</v>
      </c>
      <c r="C1613" s="77">
        <v>45438</v>
      </c>
      <c r="D1613" s="78">
        <v>9.2361111111111116E-2</v>
      </c>
      <c r="E1613" s="21">
        <v>49</v>
      </c>
      <c r="F1613">
        <v>1</v>
      </c>
      <c r="G1613" t="str">
        <f>VLOOKUP($E1613,[1]Productos!A:P,2,FALSE)</f>
        <v>AGUARDIENTE SIN AZUCAR (DOBLE TAPA VERDE)</v>
      </c>
      <c r="H1613" s="21" t="str">
        <f>VLOOKUP($E1613,[1]Productos!A:P,3,FALSE)</f>
        <v>LICORES</v>
      </c>
      <c r="I1613" s="21" t="str">
        <f>VLOOKUP($E1613,[1]Productos!A:P,4,FALSE)</f>
        <v>AGUARDIENTE</v>
      </c>
      <c r="K1613" s="1">
        <v>70000</v>
      </c>
      <c r="L1613" s="1">
        <v>70000</v>
      </c>
      <c r="M1613" s="21">
        <v>5</v>
      </c>
      <c r="N1613" s="21" t="e">
        <f>VLOOKUP(M1613,[1]!tbl_empleados[#Data],4,0)&amp;" "&amp;VLOOKUP(M1613,[1]!tbl_empleados[#Data],5,0)</f>
        <v>#REF!</v>
      </c>
      <c r="O1613">
        <f t="shared" si="144"/>
        <v>2024</v>
      </c>
      <c r="P1613" t="str">
        <f t="shared" si="145"/>
        <v>mayo</v>
      </c>
    </row>
    <row r="1614" spans="1:16" x14ac:dyDescent="0.3">
      <c r="A1614" t="s">
        <v>567</v>
      </c>
      <c r="B1614" s="21">
        <v>9</v>
      </c>
      <c r="C1614" s="77">
        <v>45438</v>
      </c>
      <c r="D1614" s="78">
        <v>9.5138888888888884E-2</v>
      </c>
      <c r="E1614" s="21">
        <v>34</v>
      </c>
      <c r="F1614">
        <v>1</v>
      </c>
      <c r="G1614" t="str">
        <f>VLOOKUP($E1614,[1]Productos!A:P,2,FALSE)</f>
        <v>SUERO ELECTROLIT NARANJA-MANDARINA</v>
      </c>
      <c r="H1614" s="21" t="str">
        <f>VLOOKUP($E1614,[1]Productos!A:P,3,FALSE)</f>
        <v>BEBIDAS</v>
      </c>
      <c r="I1614" s="21" t="str">
        <f>VLOOKUP($E1614,[1]Productos!A:P,4,FALSE)</f>
        <v>OTROS</v>
      </c>
      <c r="K1614" s="1">
        <v>10000</v>
      </c>
      <c r="L1614" s="1">
        <v>10000</v>
      </c>
      <c r="M1614" s="21">
        <v>5</v>
      </c>
      <c r="N1614" s="21" t="e">
        <f>VLOOKUP(M1614,[1]!tbl_empleados[#Data],4,0)&amp;" "&amp;VLOOKUP(M1614,[1]!tbl_empleados[#Data],5,0)</f>
        <v>#REF!</v>
      </c>
      <c r="O1614">
        <f t="shared" si="144"/>
        <v>2024</v>
      </c>
      <c r="P1614" t="str">
        <f t="shared" si="145"/>
        <v>mayo</v>
      </c>
    </row>
    <row r="1615" spans="1:16" x14ac:dyDescent="0.3">
      <c r="A1615" t="s">
        <v>568</v>
      </c>
      <c r="B1615" s="21">
        <v>5</v>
      </c>
      <c r="C1615" s="77">
        <v>45438</v>
      </c>
      <c r="D1615" s="78">
        <v>0.7944444444444444</v>
      </c>
      <c r="E1615" s="21">
        <v>39</v>
      </c>
      <c r="F1615">
        <v>2</v>
      </c>
      <c r="G1615" t="str">
        <f>VLOOKUP($E1615,[1]Productos!A:P,2,FALSE)</f>
        <v>CORONITA</v>
      </c>
      <c r="H1615" s="21" t="str">
        <f>VLOOKUP($E1615,[1]Productos!A:P,3,FALSE)</f>
        <v>BEBIDAS</v>
      </c>
      <c r="I1615" s="21" t="str">
        <f>VLOOKUP($E1615,[1]Productos!A:P,4,FALSE)</f>
        <v>CERVEZAS</v>
      </c>
      <c r="K1615" s="1">
        <v>4000</v>
      </c>
      <c r="L1615" s="1">
        <v>8000</v>
      </c>
      <c r="M1615" s="21">
        <v>5</v>
      </c>
      <c r="N1615" s="21" t="e">
        <f>VLOOKUP(M1615,[1]!tbl_empleados[#Data],4,0)&amp;" "&amp;VLOOKUP(M1615,[1]!tbl_empleados[#Data],5,0)</f>
        <v>#REF!</v>
      </c>
      <c r="O1615">
        <f t="shared" si="144"/>
        <v>2024</v>
      </c>
      <c r="P1615" t="str">
        <f t="shared" si="145"/>
        <v>mayo</v>
      </c>
    </row>
    <row r="1616" spans="1:16" x14ac:dyDescent="0.3">
      <c r="A1616" t="s">
        <v>569</v>
      </c>
      <c r="B1616" s="21">
        <v>6</v>
      </c>
      <c r="C1616" s="77">
        <v>45438</v>
      </c>
      <c r="D1616" s="78">
        <v>0.7944444444444444</v>
      </c>
      <c r="E1616" s="21">
        <v>47</v>
      </c>
      <c r="F1616">
        <v>1</v>
      </c>
      <c r="G1616" t="str">
        <f>VLOOKUP($E1616,[1]Productos!A:P,2,FALSE)</f>
        <v>MICHELADA</v>
      </c>
      <c r="H1616" s="21" t="str">
        <f>VLOOKUP($E1616,[1]Productos!A:P,3,FALSE)</f>
        <v>BEBIDAS</v>
      </c>
      <c r="I1616" s="21" t="str">
        <f>VLOOKUP($E1616,[1]Productos!A:P,4,FALSE)</f>
        <v>CERVEZAS</v>
      </c>
      <c r="K1616" s="1">
        <v>2000</v>
      </c>
      <c r="L1616" s="1">
        <v>2000</v>
      </c>
      <c r="M1616" s="21">
        <v>5</v>
      </c>
      <c r="N1616" s="21" t="e">
        <f>VLOOKUP(M1616,[1]!tbl_empleados[#Data],4,0)&amp;" "&amp;VLOOKUP(M1616,[1]!tbl_empleados[#Data],5,0)</f>
        <v>#REF!</v>
      </c>
      <c r="O1616">
        <f t="shared" si="144"/>
        <v>2024</v>
      </c>
      <c r="P1616" t="str">
        <f t="shared" si="145"/>
        <v>mayo</v>
      </c>
    </row>
    <row r="1617" spans="1:16" x14ac:dyDescent="0.3">
      <c r="A1617" t="s">
        <v>568</v>
      </c>
      <c r="B1617" s="21">
        <v>5</v>
      </c>
      <c r="C1617" s="77">
        <v>45438</v>
      </c>
      <c r="D1617" s="78">
        <v>0.80763888888888891</v>
      </c>
      <c r="E1617" s="21">
        <v>39</v>
      </c>
      <c r="F1617">
        <v>1</v>
      </c>
      <c r="G1617" t="str">
        <f>VLOOKUP($E1617,[1]Productos!A:P,2,FALSE)</f>
        <v>CORONITA</v>
      </c>
      <c r="H1617" s="21" t="str">
        <f>VLOOKUP($E1617,[1]Productos!A:P,3,FALSE)</f>
        <v>BEBIDAS</v>
      </c>
      <c r="I1617" s="21" t="str">
        <f>VLOOKUP($E1617,[1]Productos!A:P,4,FALSE)</f>
        <v>CERVEZAS</v>
      </c>
      <c r="K1617" s="1">
        <v>4000</v>
      </c>
      <c r="L1617" s="1">
        <v>4000</v>
      </c>
      <c r="M1617" s="21">
        <v>5</v>
      </c>
      <c r="N1617" s="21" t="e">
        <f>VLOOKUP(M1617,[1]!tbl_empleados[#Data],4,0)&amp;" "&amp;VLOOKUP(M1617,[1]!tbl_empleados[#Data],5,0)</f>
        <v>#REF!</v>
      </c>
      <c r="O1617">
        <f t="shared" si="144"/>
        <v>2024</v>
      </c>
      <c r="P1617" t="str">
        <f t="shared" si="145"/>
        <v>mayo</v>
      </c>
    </row>
    <row r="1618" spans="1:16" x14ac:dyDescent="0.3">
      <c r="A1618" t="s">
        <v>570</v>
      </c>
      <c r="B1618" s="21">
        <v>5</v>
      </c>
      <c r="C1618" s="77">
        <v>45438</v>
      </c>
      <c r="D1618" s="78">
        <v>0.80833333333333324</v>
      </c>
      <c r="E1618" s="21">
        <v>45</v>
      </c>
      <c r="F1618">
        <v>1</v>
      </c>
      <c r="G1618" t="str">
        <f>VLOOKUP($E1618,[1]Productos!A:P,2,FALSE)</f>
        <v>POKER</v>
      </c>
      <c r="H1618" s="21" t="str">
        <f>VLOOKUP($E1618,[1]Productos!A:P,3,FALSE)</f>
        <v>BEBIDAS</v>
      </c>
      <c r="I1618" s="21" t="str">
        <f>VLOOKUP($E1618,[1]Productos!A:P,4,FALSE)</f>
        <v>CERVEZAS</v>
      </c>
      <c r="K1618" s="1">
        <v>3000</v>
      </c>
      <c r="L1618" s="1">
        <v>3000</v>
      </c>
      <c r="M1618" s="21">
        <v>5</v>
      </c>
      <c r="N1618" s="21" t="e">
        <f>VLOOKUP(M1618,[1]!tbl_empleados[#Data],4,0)&amp;" "&amp;VLOOKUP(M1618,[1]!tbl_empleados[#Data],5,0)</f>
        <v>#REF!</v>
      </c>
      <c r="O1618">
        <f t="shared" si="144"/>
        <v>2024</v>
      </c>
      <c r="P1618" t="str">
        <f t="shared" si="145"/>
        <v>mayo</v>
      </c>
    </row>
    <row r="1619" spans="1:16" x14ac:dyDescent="0.3">
      <c r="A1619" t="s">
        <v>571</v>
      </c>
      <c r="B1619" s="21">
        <v>6</v>
      </c>
      <c r="C1619" s="77">
        <v>45438</v>
      </c>
      <c r="D1619" s="78">
        <v>0.80972222222222223</v>
      </c>
      <c r="E1619" s="21">
        <v>38</v>
      </c>
      <c r="F1619">
        <v>2</v>
      </c>
      <c r="G1619" t="str">
        <f>VLOOKUP($E1619,[1]Productos!A:P,2,FALSE)</f>
        <v>COSTEÑITA</v>
      </c>
      <c r="H1619" s="21" t="str">
        <f>VLOOKUP($E1619,[1]Productos!A:P,3,FALSE)</f>
        <v>BEBIDAS</v>
      </c>
      <c r="I1619" s="21" t="str">
        <f>VLOOKUP($E1619,[1]Productos!A:P,4,FALSE)</f>
        <v>CERVEZAS</v>
      </c>
      <c r="K1619" s="1">
        <v>3000</v>
      </c>
      <c r="L1619" s="1">
        <v>6000</v>
      </c>
      <c r="M1619" s="21">
        <v>5</v>
      </c>
      <c r="N1619" s="21" t="e">
        <f>VLOOKUP(M1619,[1]!tbl_empleados[#Data],4,0)&amp;" "&amp;VLOOKUP(M1619,[1]!tbl_empleados[#Data],5,0)</f>
        <v>#REF!</v>
      </c>
      <c r="O1619">
        <f t="shared" si="144"/>
        <v>2024</v>
      </c>
      <c r="P1619" t="str">
        <f t="shared" si="145"/>
        <v>mayo</v>
      </c>
    </row>
    <row r="1620" spans="1:16" x14ac:dyDescent="0.3">
      <c r="A1620" t="s">
        <v>571</v>
      </c>
      <c r="B1620" s="21">
        <v>6</v>
      </c>
      <c r="C1620" s="77">
        <v>45438</v>
      </c>
      <c r="D1620" s="78">
        <v>0.80972222222222223</v>
      </c>
      <c r="E1620" s="21">
        <v>40</v>
      </c>
      <c r="F1620">
        <v>1</v>
      </c>
      <c r="G1620" t="str">
        <f>VLOOKUP($E1620,[1]Productos!A:P,2,FALSE)</f>
        <v>AGUILA NEGRA</v>
      </c>
      <c r="H1620" s="21" t="str">
        <f>VLOOKUP($E1620,[1]Productos!A:P,3,FALSE)</f>
        <v>BEBIDAS</v>
      </c>
      <c r="I1620" s="21" t="str">
        <f>VLOOKUP($E1620,[1]Productos!A:P,4,FALSE)</f>
        <v>CERVEZAS</v>
      </c>
      <c r="K1620" s="1">
        <v>3500</v>
      </c>
      <c r="L1620" s="1">
        <v>3500</v>
      </c>
      <c r="M1620" s="21">
        <v>5</v>
      </c>
      <c r="N1620" s="21" t="e">
        <f>VLOOKUP(M1620,[1]!tbl_empleados[#Data],4,0)&amp;" "&amp;VLOOKUP(M1620,[1]!tbl_empleados[#Data],5,0)</f>
        <v>#REF!</v>
      </c>
      <c r="O1620">
        <f t="shared" si="144"/>
        <v>2024</v>
      </c>
      <c r="P1620" t="str">
        <f t="shared" si="145"/>
        <v>mayo</v>
      </c>
    </row>
    <row r="1621" spans="1:16" x14ac:dyDescent="0.3">
      <c r="A1621" t="s">
        <v>571</v>
      </c>
      <c r="B1621" s="21">
        <v>6</v>
      </c>
      <c r="C1621" s="77">
        <v>45438</v>
      </c>
      <c r="D1621" s="78">
        <v>0.80972222222222223</v>
      </c>
      <c r="E1621" s="21">
        <v>38</v>
      </c>
      <c r="F1621">
        <v>1</v>
      </c>
      <c r="G1621" t="str">
        <f>VLOOKUP($E1621,[1]Productos!A:P,2,FALSE)</f>
        <v>COSTEÑITA</v>
      </c>
      <c r="H1621" s="21" t="str">
        <f>VLOOKUP($E1621,[1]Productos!A:P,3,FALSE)</f>
        <v>BEBIDAS</v>
      </c>
      <c r="I1621" s="21" t="str">
        <f>VLOOKUP($E1621,[1]Productos!A:P,4,FALSE)</f>
        <v>CERVEZAS</v>
      </c>
      <c r="K1621" s="1">
        <v>3000</v>
      </c>
      <c r="L1621" s="1">
        <v>3000</v>
      </c>
      <c r="M1621" s="21">
        <v>5</v>
      </c>
      <c r="N1621" s="21" t="e">
        <f>VLOOKUP(M1621,[1]!tbl_empleados[#Data],4,0)&amp;" "&amp;VLOOKUP(M1621,[1]!tbl_empleados[#Data],5,0)</f>
        <v>#REF!</v>
      </c>
      <c r="O1621">
        <f t="shared" si="144"/>
        <v>2024</v>
      </c>
      <c r="P1621" t="str">
        <f t="shared" si="145"/>
        <v>mayo</v>
      </c>
    </row>
    <row r="1622" spans="1:16" x14ac:dyDescent="0.3">
      <c r="A1622" t="s">
        <v>571</v>
      </c>
      <c r="B1622" s="21">
        <v>6</v>
      </c>
      <c r="C1622" s="77">
        <v>45438</v>
      </c>
      <c r="D1622" s="78">
        <v>0.80972222222222223</v>
      </c>
      <c r="E1622" s="21">
        <v>47</v>
      </c>
      <c r="F1622">
        <v>1</v>
      </c>
      <c r="G1622" t="str">
        <f>VLOOKUP($E1622,[1]Productos!A:P,2,FALSE)</f>
        <v>MICHELADA</v>
      </c>
      <c r="H1622" s="21" t="str">
        <f>VLOOKUP($E1622,[1]Productos!A:P,3,FALSE)</f>
        <v>BEBIDAS</v>
      </c>
      <c r="I1622" s="21" t="str">
        <f>VLOOKUP($E1622,[1]Productos!A:P,4,FALSE)</f>
        <v>CERVEZAS</v>
      </c>
      <c r="K1622" s="1">
        <v>2000</v>
      </c>
      <c r="L1622" s="1">
        <v>2000</v>
      </c>
      <c r="M1622" s="21">
        <v>5</v>
      </c>
      <c r="N1622" s="21" t="e">
        <f>VLOOKUP(M1622,[1]!tbl_empleados[#Data],4,0)&amp;" "&amp;VLOOKUP(M1622,[1]!tbl_empleados[#Data],5,0)</f>
        <v>#REF!</v>
      </c>
      <c r="O1622">
        <f t="shared" si="144"/>
        <v>2024</v>
      </c>
      <c r="P1622" t="str">
        <f t="shared" si="145"/>
        <v>mayo</v>
      </c>
    </row>
    <row r="1623" spans="1:16" x14ac:dyDescent="0.3">
      <c r="A1623" t="s">
        <v>570</v>
      </c>
      <c r="B1623" s="21">
        <v>5</v>
      </c>
      <c r="C1623" s="77">
        <v>45438</v>
      </c>
      <c r="D1623" s="78">
        <v>0.81458333333333333</v>
      </c>
      <c r="E1623" s="21">
        <v>39</v>
      </c>
      <c r="F1623">
        <v>1</v>
      </c>
      <c r="G1623" t="str">
        <f>VLOOKUP($E1623,[1]Productos!A:P,2,FALSE)</f>
        <v>CORONITA</v>
      </c>
      <c r="H1623" s="21" t="str">
        <f>VLOOKUP($E1623,[1]Productos!A:P,3,FALSE)</f>
        <v>BEBIDAS</v>
      </c>
      <c r="I1623" s="21" t="str">
        <f>VLOOKUP($E1623,[1]Productos!A:P,4,FALSE)</f>
        <v>CERVEZAS</v>
      </c>
      <c r="K1623" s="1">
        <v>4000</v>
      </c>
      <c r="L1623" s="1">
        <v>4000</v>
      </c>
      <c r="M1623" s="21">
        <v>5</v>
      </c>
      <c r="N1623" s="21" t="e">
        <f>VLOOKUP(M1623,[1]!tbl_empleados[#Data],4,0)&amp;" "&amp;VLOOKUP(M1623,[1]!tbl_empleados[#Data],5,0)</f>
        <v>#REF!</v>
      </c>
      <c r="O1623">
        <f t="shared" si="144"/>
        <v>2024</v>
      </c>
      <c r="P1623" t="str">
        <f t="shared" si="145"/>
        <v>mayo</v>
      </c>
    </row>
    <row r="1624" spans="1:16" x14ac:dyDescent="0.3">
      <c r="A1624" t="s">
        <v>570</v>
      </c>
      <c r="B1624" s="21">
        <v>5</v>
      </c>
      <c r="C1624" s="77">
        <v>45438</v>
      </c>
      <c r="D1624" s="78">
        <v>0.81458333333333333</v>
      </c>
      <c r="E1624" s="21">
        <v>45</v>
      </c>
      <c r="F1624">
        <v>1</v>
      </c>
      <c r="G1624" t="str">
        <f>VLOOKUP($E1624,[1]Productos!A:P,2,FALSE)</f>
        <v>POKER</v>
      </c>
      <c r="H1624" s="21" t="str">
        <f>VLOOKUP($E1624,[1]Productos!A:P,3,FALSE)</f>
        <v>BEBIDAS</v>
      </c>
      <c r="I1624" s="21" t="str">
        <f>VLOOKUP($E1624,[1]Productos!A:P,4,FALSE)</f>
        <v>CERVEZAS</v>
      </c>
      <c r="K1624" s="1">
        <v>3000</v>
      </c>
      <c r="L1624" s="1">
        <v>3000</v>
      </c>
      <c r="M1624" s="21">
        <v>5</v>
      </c>
      <c r="N1624" s="21" t="e">
        <f>VLOOKUP(M1624,[1]!tbl_empleados[#Data],4,0)&amp;" "&amp;VLOOKUP(M1624,[1]!tbl_empleados[#Data],5,0)</f>
        <v>#REF!</v>
      </c>
      <c r="O1624">
        <f t="shared" si="144"/>
        <v>2024</v>
      </c>
      <c r="P1624" t="str">
        <f t="shared" si="145"/>
        <v>mayo</v>
      </c>
    </row>
    <row r="1625" spans="1:16" x14ac:dyDescent="0.3">
      <c r="A1625" t="s">
        <v>572</v>
      </c>
      <c r="B1625" s="21">
        <v>5</v>
      </c>
      <c r="C1625" s="77">
        <v>45438</v>
      </c>
      <c r="D1625" s="78">
        <v>0.87291666666666667</v>
      </c>
      <c r="E1625" s="21">
        <v>53</v>
      </c>
      <c r="F1625">
        <v>1</v>
      </c>
      <c r="G1625" t="str">
        <f>VLOOKUP($E1625,[1]Productos!A:P,2,FALSE)</f>
        <v>AGUARDIENTE AMARILLO</v>
      </c>
      <c r="H1625" s="21" t="str">
        <f>VLOOKUP($E1625,[1]Productos!A:P,3,FALSE)</f>
        <v>LICORES</v>
      </c>
      <c r="I1625" s="21" t="str">
        <f>VLOOKUP($E1625,[1]Productos!A:P,4,FALSE)</f>
        <v>AGUARDIENTE</v>
      </c>
      <c r="K1625" s="1">
        <v>75000</v>
      </c>
      <c r="L1625" s="1">
        <v>75000</v>
      </c>
      <c r="M1625" s="21">
        <v>5</v>
      </c>
      <c r="N1625" s="21" t="e">
        <f>VLOOKUP(M1625,[1]!tbl_empleados[#Data],4,0)&amp;" "&amp;VLOOKUP(M1625,[1]!tbl_empleados[#Data],5,0)</f>
        <v>#REF!</v>
      </c>
      <c r="O1625">
        <f t="shared" si="144"/>
        <v>2024</v>
      </c>
      <c r="P1625" t="str">
        <f t="shared" si="145"/>
        <v>mayo</v>
      </c>
    </row>
    <row r="1626" spans="1:16" x14ac:dyDescent="0.3">
      <c r="A1626" t="s">
        <v>572</v>
      </c>
      <c r="B1626" s="21">
        <v>5</v>
      </c>
      <c r="C1626" s="77">
        <v>45438</v>
      </c>
      <c r="D1626" s="78">
        <v>0.91041666666666676</v>
      </c>
      <c r="E1626" s="21">
        <v>29</v>
      </c>
      <c r="F1626">
        <v>1</v>
      </c>
      <c r="G1626" t="str">
        <f>VLOOKUP($E1626,[1]Productos!A:P,2,FALSE)</f>
        <v>AGUA</v>
      </c>
      <c r="H1626" s="21" t="str">
        <f>VLOOKUP($E1626,[1]Productos!A:P,3,FALSE)</f>
        <v>BEBIDAS</v>
      </c>
      <c r="I1626" s="21" t="str">
        <f>VLOOKUP($E1626,[1]Productos!A:P,4,FALSE)</f>
        <v>OTROS</v>
      </c>
      <c r="K1626" s="1">
        <v>2000</v>
      </c>
      <c r="L1626" s="1">
        <v>2000</v>
      </c>
      <c r="M1626" s="21">
        <v>5</v>
      </c>
      <c r="N1626" s="21" t="e">
        <f>VLOOKUP(M1626,[1]!tbl_empleados[#Data],4,0)&amp;" "&amp;VLOOKUP(M1626,[1]!tbl_empleados[#Data],5,0)</f>
        <v>#REF!</v>
      </c>
      <c r="O1626">
        <f t="shared" ref="O1626" si="146">YEAR(C1626)</f>
        <v>2024</v>
      </c>
      <c r="P1626" t="str">
        <f t="shared" ref="P1626" si="147">TEXT((C1626),"mmmm")</f>
        <v>mayo</v>
      </c>
    </row>
    <row r="1627" spans="1:16" x14ac:dyDescent="0.3">
      <c r="A1627" t="s">
        <v>573</v>
      </c>
      <c r="B1627" s="21">
        <v>11</v>
      </c>
      <c r="C1627" s="77">
        <v>45438</v>
      </c>
      <c r="D1627" s="78">
        <v>0.9145833333333333</v>
      </c>
      <c r="E1627" s="21">
        <v>42</v>
      </c>
      <c r="F1627">
        <v>1</v>
      </c>
      <c r="G1627" t="str">
        <f>VLOOKUP($E1627,[1]Productos!A:P,2,FALSE)</f>
        <v>CLUB COLOMBIA</v>
      </c>
      <c r="H1627" s="21" t="str">
        <f>VLOOKUP($E1627,[1]Productos!A:P,3,FALSE)</f>
        <v>BEBIDAS</v>
      </c>
      <c r="I1627" s="21" t="str">
        <f>VLOOKUP($E1627,[1]Productos!A:P,4,FALSE)</f>
        <v>CERVEZAS</v>
      </c>
      <c r="K1627" s="1">
        <v>5000</v>
      </c>
      <c r="L1627" s="1">
        <v>5000</v>
      </c>
      <c r="M1627" s="21">
        <v>5</v>
      </c>
      <c r="N1627" s="21" t="e">
        <f>VLOOKUP(M1627,[1]!tbl_empleados[#Data],4,0)&amp;" "&amp;VLOOKUP(M1627,[1]!tbl_empleados[#Data],5,0)</f>
        <v>#REF!</v>
      </c>
      <c r="O1627">
        <f>YEAR(C1627)</f>
        <v>2024</v>
      </c>
      <c r="P1627" t="str">
        <f>TEXT((C1627),"mmmm")</f>
        <v>mayo</v>
      </c>
    </row>
    <row r="1628" spans="1:16" x14ac:dyDescent="0.3">
      <c r="A1628" t="s">
        <v>574</v>
      </c>
      <c r="B1628" s="21">
        <v>9</v>
      </c>
      <c r="C1628" s="77">
        <v>45438</v>
      </c>
      <c r="D1628" s="78">
        <v>0.88263888888888886</v>
      </c>
      <c r="E1628" s="21">
        <v>40</v>
      </c>
      <c r="F1628">
        <v>1</v>
      </c>
      <c r="G1628" t="str">
        <f>VLOOKUP($E1628,[1]Productos!A:P,2,FALSE)</f>
        <v>AGUILA NEGRA</v>
      </c>
      <c r="H1628" s="21" t="str">
        <f>VLOOKUP($E1628,[1]Productos!A:P,3,FALSE)</f>
        <v>BEBIDAS</v>
      </c>
      <c r="I1628" s="21" t="str">
        <f>VLOOKUP($E1628,[1]Productos!A:P,4,FALSE)</f>
        <v>CERVEZAS</v>
      </c>
      <c r="K1628" s="1">
        <v>3500</v>
      </c>
      <c r="L1628" s="1">
        <v>3500</v>
      </c>
      <c r="M1628" s="21">
        <v>5</v>
      </c>
      <c r="N1628" s="21" t="e">
        <f>VLOOKUP(M1628,[1]!tbl_empleados[#Data],4,0)&amp;" "&amp;VLOOKUP(M1628,[1]!tbl_empleados[#Data],5,0)</f>
        <v>#REF!</v>
      </c>
      <c r="O1628">
        <f t="shared" ref="O1628:O1644" si="148">YEAR(C1628)</f>
        <v>2024</v>
      </c>
      <c r="P1628" t="str">
        <f t="shared" ref="P1628:P1644" si="149">TEXT((C1628),"mmmm")</f>
        <v>mayo</v>
      </c>
    </row>
    <row r="1629" spans="1:16" x14ac:dyDescent="0.3">
      <c r="A1629" t="s">
        <v>574</v>
      </c>
      <c r="B1629" s="21">
        <v>9</v>
      </c>
      <c r="C1629" s="77">
        <v>45438</v>
      </c>
      <c r="D1629" s="78">
        <v>0.90208333333333324</v>
      </c>
      <c r="E1629" s="21">
        <v>40</v>
      </c>
      <c r="F1629">
        <v>1</v>
      </c>
      <c r="G1629" t="str">
        <f>VLOOKUP($E1629,[1]Productos!A:P,2,FALSE)</f>
        <v>AGUILA NEGRA</v>
      </c>
      <c r="H1629" s="21" t="str">
        <f>VLOOKUP($E1629,[1]Productos!A:P,3,FALSE)</f>
        <v>BEBIDAS</v>
      </c>
      <c r="I1629" s="21" t="str">
        <f>VLOOKUP($E1629,[1]Productos!A:P,4,FALSE)</f>
        <v>CERVEZAS</v>
      </c>
      <c r="K1629" s="1">
        <v>3500</v>
      </c>
      <c r="L1629" s="1">
        <v>3500</v>
      </c>
      <c r="M1629" s="21">
        <v>5</v>
      </c>
      <c r="N1629" s="21" t="e">
        <f>VLOOKUP(M1629,[1]!tbl_empleados[#Data],4,0)&amp;" "&amp;VLOOKUP(M1629,[1]!tbl_empleados[#Data],5,0)</f>
        <v>#REF!</v>
      </c>
      <c r="O1629">
        <f t="shared" si="148"/>
        <v>2024</v>
      </c>
      <c r="P1629" t="str">
        <f t="shared" si="149"/>
        <v>mayo</v>
      </c>
    </row>
    <row r="1630" spans="1:16" x14ac:dyDescent="0.3">
      <c r="A1630" t="s">
        <v>574</v>
      </c>
      <c r="B1630" s="21">
        <v>9</v>
      </c>
      <c r="C1630" s="77">
        <v>45438</v>
      </c>
      <c r="D1630" s="78">
        <v>0.90555555555555556</v>
      </c>
      <c r="E1630" s="21">
        <v>40</v>
      </c>
      <c r="F1630">
        <v>1</v>
      </c>
      <c r="G1630" t="str">
        <f>VLOOKUP($E1630,[1]Productos!A:P,2,FALSE)</f>
        <v>AGUILA NEGRA</v>
      </c>
      <c r="H1630" s="21" t="str">
        <f>VLOOKUP($E1630,[1]Productos!A:P,3,FALSE)</f>
        <v>BEBIDAS</v>
      </c>
      <c r="I1630" s="21" t="str">
        <f>VLOOKUP($E1630,[1]Productos!A:P,4,FALSE)</f>
        <v>CERVEZAS</v>
      </c>
      <c r="K1630" s="1">
        <v>3500</v>
      </c>
      <c r="L1630" s="1">
        <v>3500</v>
      </c>
      <c r="M1630" s="21">
        <v>5</v>
      </c>
      <c r="N1630" s="21" t="e">
        <f>VLOOKUP(M1630,[1]!tbl_empleados[#Data],4,0)&amp;" "&amp;VLOOKUP(M1630,[1]!tbl_empleados[#Data],5,0)</f>
        <v>#REF!</v>
      </c>
      <c r="O1630">
        <f t="shared" si="148"/>
        <v>2024</v>
      </c>
      <c r="P1630" t="str">
        <f t="shared" si="149"/>
        <v>mayo</v>
      </c>
    </row>
    <row r="1631" spans="1:16" x14ac:dyDescent="0.3">
      <c r="A1631" t="s">
        <v>574</v>
      </c>
      <c r="B1631" s="21">
        <v>9</v>
      </c>
      <c r="C1631" s="77">
        <v>45438</v>
      </c>
      <c r="D1631" s="78">
        <v>0.9159722222222223</v>
      </c>
      <c r="E1631" s="21">
        <v>40</v>
      </c>
      <c r="F1631">
        <v>1</v>
      </c>
      <c r="G1631" t="str">
        <f>VLOOKUP($E1631,[1]Productos!A:P,2,FALSE)</f>
        <v>AGUILA NEGRA</v>
      </c>
      <c r="H1631" s="21" t="str">
        <f>VLOOKUP($E1631,[1]Productos!A:P,3,FALSE)</f>
        <v>BEBIDAS</v>
      </c>
      <c r="I1631" s="21" t="str">
        <f>VLOOKUP($E1631,[1]Productos!A:P,4,FALSE)</f>
        <v>CERVEZAS</v>
      </c>
      <c r="K1631" s="1">
        <v>3500</v>
      </c>
      <c r="L1631" s="1">
        <v>3500</v>
      </c>
      <c r="M1631" s="21">
        <v>5</v>
      </c>
      <c r="N1631" s="21" t="e">
        <f>VLOOKUP(M1631,[1]!tbl_empleados[#Data],4,0)&amp;" "&amp;VLOOKUP(M1631,[1]!tbl_empleados[#Data],5,0)</f>
        <v>#REF!</v>
      </c>
      <c r="O1631">
        <f t="shared" si="148"/>
        <v>2024</v>
      </c>
      <c r="P1631" t="str">
        <f t="shared" si="149"/>
        <v>mayo</v>
      </c>
    </row>
    <row r="1632" spans="1:16" x14ac:dyDescent="0.3">
      <c r="A1632" t="s">
        <v>574</v>
      </c>
      <c r="B1632" s="21">
        <v>9</v>
      </c>
      <c r="C1632" s="77">
        <v>45438</v>
      </c>
      <c r="D1632" s="78">
        <v>0.93194444444444446</v>
      </c>
      <c r="E1632" s="21">
        <v>40</v>
      </c>
      <c r="F1632">
        <v>1</v>
      </c>
      <c r="G1632" t="str">
        <f>VLOOKUP($E1632,[1]Productos!A:P,2,FALSE)</f>
        <v>AGUILA NEGRA</v>
      </c>
      <c r="H1632" s="21" t="str">
        <f>VLOOKUP($E1632,[1]Productos!A:P,3,FALSE)</f>
        <v>BEBIDAS</v>
      </c>
      <c r="I1632" s="21" t="str">
        <f>VLOOKUP($E1632,[1]Productos!A:P,4,FALSE)</f>
        <v>CERVEZAS</v>
      </c>
      <c r="K1632" s="1">
        <v>3500</v>
      </c>
      <c r="L1632" s="1">
        <v>3500</v>
      </c>
      <c r="M1632" s="21">
        <v>5</v>
      </c>
      <c r="N1632" s="21" t="e">
        <f>VLOOKUP(M1632,[1]!tbl_empleados[#Data],4,0)&amp;" "&amp;VLOOKUP(M1632,[1]!tbl_empleados[#Data],5,0)</f>
        <v>#REF!</v>
      </c>
      <c r="O1632">
        <f t="shared" si="148"/>
        <v>2024</v>
      </c>
      <c r="P1632" t="str">
        <f t="shared" si="149"/>
        <v>mayo</v>
      </c>
    </row>
    <row r="1633" spans="1:16" x14ac:dyDescent="0.3">
      <c r="A1633" t="s">
        <v>574</v>
      </c>
      <c r="B1633" s="21">
        <v>9</v>
      </c>
      <c r="C1633" s="77">
        <v>45438</v>
      </c>
      <c r="D1633" s="78">
        <v>0.93194444444444446</v>
      </c>
      <c r="E1633" s="21">
        <v>40</v>
      </c>
      <c r="F1633">
        <v>1</v>
      </c>
      <c r="G1633" t="str">
        <f>VLOOKUP($E1633,[1]Productos!A:P,2,FALSE)</f>
        <v>AGUILA NEGRA</v>
      </c>
      <c r="H1633" s="21" t="str">
        <f>VLOOKUP($E1633,[1]Productos!A:P,3,FALSE)</f>
        <v>BEBIDAS</v>
      </c>
      <c r="I1633" s="21" t="str">
        <f>VLOOKUP($E1633,[1]Productos!A:P,4,FALSE)</f>
        <v>CERVEZAS</v>
      </c>
      <c r="K1633" s="1">
        <v>3500</v>
      </c>
      <c r="L1633" s="1">
        <v>3500</v>
      </c>
      <c r="M1633" s="21">
        <v>5</v>
      </c>
      <c r="N1633" s="21" t="e">
        <f>VLOOKUP(M1633,[1]!tbl_empleados[#Data],4,0)&amp;" "&amp;VLOOKUP(M1633,[1]!tbl_empleados[#Data],5,0)</f>
        <v>#REF!</v>
      </c>
      <c r="O1633">
        <f t="shared" si="148"/>
        <v>2024</v>
      </c>
      <c r="P1633" t="str">
        <f t="shared" si="149"/>
        <v>mayo</v>
      </c>
    </row>
    <row r="1634" spans="1:16" x14ac:dyDescent="0.3">
      <c r="A1634" t="s">
        <v>575</v>
      </c>
      <c r="B1634" s="21">
        <v>6</v>
      </c>
      <c r="C1634" s="77">
        <v>45438</v>
      </c>
      <c r="D1634" s="78">
        <v>0.87847222222222221</v>
      </c>
      <c r="E1634" s="21">
        <v>38</v>
      </c>
      <c r="F1634">
        <v>5</v>
      </c>
      <c r="G1634" t="str">
        <f>VLOOKUP($E1634,[1]Productos!A:P,2,FALSE)</f>
        <v>COSTEÑITA</v>
      </c>
      <c r="H1634" s="21" t="str">
        <f>VLOOKUP($E1634,[1]Productos!A:P,3,FALSE)</f>
        <v>BEBIDAS</v>
      </c>
      <c r="I1634" s="21" t="str">
        <f>VLOOKUP($E1634,[1]Productos!A:P,4,FALSE)</f>
        <v>CERVEZAS</v>
      </c>
      <c r="K1634" s="1">
        <v>3000</v>
      </c>
      <c r="L1634" s="1">
        <v>15000</v>
      </c>
      <c r="M1634" s="21">
        <v>5</v>
      </c>
      <c r="N1634" s="21" t="e">
        <f>VLOOKUP(M1634,[1]!tbl_empleados[#Data],4,0)&amp;" "&amp;VLOOKUP(M1634,[1]!tbl_empleados[#Data],5,0)</f>
        <v>#REF!</v>
      </c>
      <c r="O1634">
        <f t="shared" si="148"/>
        <v>2024</v>
      </c>
      <c r="P1634" t="str">
        <f t="shared" si="149"/>
        <v>mayo</v>
      </c>
    </row>
    <row r="1635" spans="1:16" x14ac:dyDescent="0.3">
      <c r="A1635" t="s">
        <v>575</v>
      </c>
      <c r="B1635" s="21">
        <v>6</v>
      </c>
      <c r="C1635" s="77">
        <v>45438</v>
      </c>
      <c r="D1635" s="78">
        <v>0.87847222222222221</v>
      </c>
      <c r="E1635" s="21">
        <v>47</v>
      </c>
      <c r="F1635">
        <v>1</v>
      </c>
      <c r="G1635" t="str">
        <f>VLOOKUP($E1635,[1]Productos!A:P,2,FALSE)</f>
        <v>MICHELADA</v>
      </c>
      <c r="H1635" s="21" t="str">
        <f>VLOOKUP($E1635,[1]Productos!A:P,3,FALSE)</f>
        <v>BEBIDAS</v>
      </c>
      <c r="I1635" s="21" t="str">
        <f>VLOOKUP($E1635,[1]Productos!A:P,4,FALSE)</f>
        <v>CERVEZAS</v>
      </c>
      <c r="K1635" s="1">
        <v>2000</v>
      </c>
      <c r="L1635" s="1">
        <v>2000</v>
      </c>
      <c r="M1635" s="21">
        <v>5</v>
      </c>
      <c r="N1635" s="21" t="e">
        <f>VLOOKUP(M1635,[1]!tbl_empleados[#Data],4,0)&amp;" "&amp;VLOOKUP(M1635,[1]!tbl_empleados[#Data],5,0)</f>
        <v>#REF!</v>
      </c>
      <c r="O1635">
        <f t="shared" si="148"/>
        <v>2024</v>
      </c>
      <c r="P1635" t="str">
        <f t="shared" si="149"/>
        <v>mayo</v>
      </c>
    </row>
    <row r="1636" spans="1:16" x14ac:dyDescent="0.3">
      <c r="A1636" t="s">
        <v>575</v>
      </c>
      <c r="B1636" s="21">
        <v>6</v>
      </c>
      <c r="C1636" s="77">
        <v>45438</v>
      </c>
      <c r="D1636" s="78">
        <v>0.87916666666666676</v>
      </c>
      <c r="E1636" s="21">
        <v>21</v>
      </c>
      <c r="F1636">
        <v>1</v>
      </c>
      <c r="G1636" t="str">
        <f>VLOOKUP($E1636,[1]Productos!A:P,2,FALSE)</f>
        <v>NATURAL</v>
      </c>
      <c r="H1636" s="21" t="str">
        <f>VLOOKUP($E1636,[1]Productos!A:P,3,FALSE)</f>
        <v>BEBIDAS</v>
      </c>
      <c r="I1636" s="21" t="str">
        <f>VLOOKUP($E1636,[1]Productos!A:P,4,FALSE)</f>
        <v>LIMONADAS</v>
      </c>
      <c r="K1636" s="1">
        <v>6000</v>
      </c>
      <c r="L1636" s="1">
        <v>6000</v>
      </c>
      <c r="M1636" s="21">
        <v>5</v>
      </c>
      <c r="N1636" s="21" t="e">
        <f>VLOOKUP(M1636,[1]!tbl_empleados[#Data],4,0)&amp;" "&amp;VLOOKUP(M1636,[1]!tbl_empleados[#Data],5,0)</f>
        <v>#REF!</v>
      </c>
      <c r="O1636">
        <f t="shared" si="148"/>
        <v>2024</v>
      </c>
      <c r="P1636" t="str">
        <f t="shared" si="149"/>
        <v>mayo</v>
      </c>
    </row>
    <row r="1637" spans="1:16" x14ac:dyDescent="0.3">
      <c r="A1637" t="s">
        <v>575</v>
      </c>
      <c r="B1637" s="21">
        <v>6</v>
      </c>
      <c r="C1637" s="77">
        <v>45438</v>
      </c>
      <c r="D1637" s="78">
        <v>0.88750000000000007</v>
      </c>
      <c r="E1637" s="21">
        <v>38</v>
      </c>
      <c r="F1637">
        <v>1</v>
      </c>
      <c r="G1637" t="str">
        <f>VLOOKUP($E1637,[1]Productos!A:P,2,FALSE)</f>
        <v>COSTEÑITA</v>
      </c>
      <c r="H1637" s="21" t="str">
        <f>VLOOKUP($E1637,[1]Productos!A:P,3,FALSE)</f>
        <v>BEBIDAS</v>
      </c>
      <c r="I1637" s="21" t="str">
        <f>VLOOKUP($E1637,[1]Productos!A:P,4,FALSE)</f>
        <v>CERVEZAS</v>
      </c>
      <c r="K1637" s="1">
        <v>3000</v>
      </c>
      <c r="L1637" s="1">
        <v>3000</v>
      </c>
      <c r="M1637" s="21">
        <v>5</v>
      </c>
      <c r="N1637" s="21" t="e">
        <f>VLOOKUP(M1637,[1]!tbl_empleados[#Data],4,0)&amp;" "&amp;VLOOKUP(M1637,[1]!tbl_empleados[#Data],5,0)</f>
        <v>#REF!</v>
      </c>
      <c r="O1637">
        <f t="shared" si="148"/>
        <v>2024</v>
      </c>
      <c r="P1637" t="str">
        <f t="shared" si="149"/>
        <v>mayo</v>
      </c>
    </row>
    <row r="1638" spans="1:16" x14ac:dyDescent="0.3">
      <c r="A1638" t="s">
        <v>575</v>
      </c>
      <c r="B1638" s="21">
        <v>6</v>
      </c>
      <c r="C1638" s="77">
        <v>45438</v>
      </c>
      <c r="D1638" s="78">
        <v>0.91111111111111109</v>
      </c>
      <c r="E1638" s="21">
        <v>38</v>
      </c>
      <c r="F1638">
        <v>1</v>
      </c>
      <c r="G1638" t="str">
        <f>VLOOKUP($E1638,[1]Productos!A:P,2,FALSE)</f>
        <v>COSTEÑITA</v>
      </c>
      <c r="H1638" s="21" t="str">
        <f>VLOOKUP($E1638,[1]Productos!A:P,3,FALSE)</f>
        <v>BEBIDAS</v>
      </c>
      <c r="I1638" s="21" t="str">
        <f>VLOOKUP($E1638,[1]Productos!A:P,4,FALSE)</f>
        <v>CERVEZAS</v>
      </c>
      <c r="K1638" s="1">
        <v>3000</v>
      </c>
      <c r="L1638" s="1">
        <v>3000</v>
      </c>
      <c r="M1638" s="21">
        <v>5</v>
      </c>
      <c r="N1638" s="21" t="e">
        <f>VLOOKUP(M1638,[1]!tbl_empleados[#Data],4,0)&amp;" "&amp;VLOOKUP(M1638,[1]!tbl_empleados[#Data],5,0)</f>
        <v>#REF!</v>
      </c>
      <c r="O1638">
        <f t="shared" si="148"/>
        <v>2024</v>
      </c>
      <c r="P1638" t="str">
        <f t="shared" si="149"/>
        <v>mayo</v>
      </c>
    </row>
    <row r="1639" spans="1:16" x14ac:dyDescent="0.3">
      <c r="A1639" t="s">
        <v>575</v>
      </c>
      <c r="B1639" s="21">
        <v>6</v>
      </c>
      <c r="C1639" s="77">
        <v>45438</v>
      </c>
      <c r="D1639" s="78">
        <v>0.91111111111111109</v>
      </c>
      <c r="E1639" s="21">
        <v>40</v>
      </c>
      <c r="F1639">
        <v>3</v>
      </c>
      <c r="G1639" t="str">
        <f>VLOOKUP($E1639,[1]Productos!A:P,2,FALSE)</f>
        <v>AGUILA NEGRA</v>
      </c>
      <c r="H1639" s="21" t="str">
        <f>VLOOKUP($E1639,[1]Productos!A:P,3,FALSE)</f>
        <v>BEBIDAS</v>
      </c>
      <c r="I1639" s="21" t="str">
        <f>VLOOKUP($E1639,[1]Productos!A:P,4,FALSE)</f>
        <v>CERVEZAS</v>
      </c>
      <c r="K1639" s="1">
        <v>3500</v>
      </c>
      <c r="L1639" s="1">
        <v>10500</v>
      </c>
      <c r="M1639" s="21">
        <v>5</v>
      </c>
      <c r="N1639" s="21" t="e">
        <f>VLOOKUP(M1639,[1]!tbl_empleados[#Data],4,0)&amp;" "&amp;VLOOKUP(M1639,[1]!tbl_empleados[#Data],5,0)</f>
        <v>#REF!</v>
      </c>
      <c r="O1639">
        <f t="shared" si="148"/>
        <v>2024</v>
      </c>
      <c r="P1639" t="str">
        <f t="shared" si="149"/>
        <v>mayo</v>
      </c>
    </row>
    <row r="1640" spans="1:16" x14ac:dyDescent="0.3">
      <c r="A1640" t="s">
        <v>575</v>
      </c>
      <c r="B1640" s="21">
        <v>6</v>
      </c>
      <c r="C1640" s="77">
        <v>45438</v>
      </c>
      <c r="D1640" s="78">
        <v>0.91527777777777775</v>
      </c>
      <c r="E1640" s="21">
        <v>40</v>
      </c>
      <c r="F1640">
        <v>1</v>
      </c>
      <c r="G1640" t="str">
        <f>VLOOKUP($E1640,[1]Productos!A:P,2,FALSE)</f>
        <v>AGUILA NEGRA</v>
      </c>
      <c r="H1640" s="21" t="str">
        <f>VLOOKUP($E1640,[1]Productos!A:P,3,FALSE)</f>
        <v>BEBIDAS</v>
      </c>
      <c r="I1640" s="21" t="str">
        <f>VLOOKUP($E1640,[1]Productos!A:P,4,FALSE)</f>
        <v>CERVEZAS</v>
      </c>
      <c r="K1640" s="1">
        <v>3500</v>
      </c>
      <c r="L1640" s="1">
        <v>3500</v>
      </c>
      <c r="M1640" s="21">
        <v>5</v>
      </c>
      <c r="N1640" s="21" t="e">
        <f>VLOOKUP(M1640,[1]!tbl_empleados[#Data],4,0)&amp;" "&amp;VLOOKUP(M1640,[1]!tbl_empleados[#Data],5,0)</f>
        <v>#REF!</v>
      </c>
      <c r="O1640">
        <f t="shared" si="148"/>
        <v>2024</v>
      </c>
      <c r="P1640" t="str">
        <f t="shared" si="149"/>
        <v>mayo</v>
      </c>
    </row>
    <row r="1641" spans="1:16" x14ac:dyDescent="0.3">
      <c r="A1641" t="s">
        <v>576</v>
      </c>
      <c r="B1641" s="21">
        <v>1</v>
      </c>
      <c r="C1641" s="77">
        <v>45438</v>
      </c>
      <c r="D1641" s="78">
        <v>0.86458333333333337</v>
      </c>
      <c r="E1641" s="21">
        <v>53</v>
      </c>
      <c r="F1641">
        <v>1</v>
      </c>
      <c r="G1641" t="str">
        <f>VLOOKUP($E1641,[1]Productos!A:P,2,FALSE)</f>
        <v>AGUARDIENTE AMARILLO</v>
      </c>
      <c r="H1641" s="21" t="str">
        <f>VLOOKUP($E1641,[1]Productos!A:P,3,FALSE)</f>
        <v>LICORES</v>
      </c>
      <c r="I1641" s="21" t="str">
        <f>VLOOKUP($E1641,[1]Productos!A:P,4,FALSE)</f>
        <v>AGUARDIENTE</v>
      </c>
      <c r="K1641" s="1">
        <v>75000</v>
      </c>
      <c r="L1641" s="1">
        <v>75000</v>
      </c>
      <c r="M1641" s="21">
        <v>5</v>
      </c>
      <c r="N1641" s="21" t="e">
        <f>VLOOKUP(M1641,[1]!tbl_empleados[#Data],4,0)&amp;" "&amp;VLOOKUP(M1641,[1]!tbl_empleados[#Data],5,0)</f>
        <v>#REF!</v>
      </c>
      <c r="O1641">
        <f t="shared" si="148"/>
        <v>2024</v>
      </c>
      <c r="P1641" t="str">
        <f t="shared" si="149"/>
        <v>mayo</v>
      </c>
    </row>
    <row r="1642" spans="1:16" x14ac:dyDescent="0.3">
      <c r="A1642" t="s">
        <v>576</v>
      </c>
      <c r="B1642" s="21">
        <v>1</v>
      </c>
      <c r="C1642" s="77">
        <v>45438</v>
      </c>
      <c r="D1642" s="78">
        <v>0.93680555555555556</v>
      </c>
      <c r="E1642" s="21">
        <v>17</v>
      </c>
      <c r="F1642">
        <v>1</v>
      </c>
      <c r="G1642" t="str">
        <f>VLOOKUP($E1642,[1]Productos!A:P,2,FALSE)</f>
        <v>GUAYABA AGRIA</v>
      </c>
      <c r="H1642" s="21" t="str">
        <f>VLOOKUP($E1642,[1]Productos!A:P,3,FALSE)</f>
        <v>BEBIDAS</v>
      </c>
      <c r="I1642" s="21" t="str">
        <f>VLOOKUP($E1642,[1]Productos!A:P,4,FALSE)</f>
        <v>SODAS SABORIZADAS</v>
      </c>
      <c r="K1642" s="1">
        <v>12000</v>
      </c>
      <c r="L1642" s="1">
        <v>12000</v>
      </c>
      <c r="M1642" s="21">
        <v>5</v>
      </c>
      <c r="N1642" s="21" t="e">
        <f>VLOOKUP(M1642,[1]!tbl_empleados[#Data],4,0)&amp;" "&amp;VLOOKUP(M1642,[1]!tbl_empleados[#Data],5,0)</f>
        <v>#REF!</v>
      </c>
      <c r="O1642">
        <f t="shared" si="148"/>
        <v>2024</v>
      </c>
      <c r="P1642" t="str">
        <f t="shared" si="149"/>
        <v>mayo</v>
      </c>
    </row>
    <row r="1643" spans="1:16" x14ac:dyDescent="0.3">
      <c r="A1643" t="s">
        <v>576</v>
      </c>
      <c r="B1643" s="21">
        <v>1</v>
      </c>
      <c r="C1643" s="77">
        <v>45438</v>
      </c>
      <c r="D1643" s="78">
        <v>0.97569444444444453</v>
      </c>
      <c r="E1643" s="21">
        <v>38</v>
      </c>
      <c r="F1643">
        <v>2</v>
      </c>
      <c r="G1643" t="str">
        <f>VLOOKUP($E1643,[1]Productos!A:P,2,FALSE)</f>
        <v>COSTEÑITA</v>
      </c>
      <c r="H1643" s="21" t="str">
        <f>VLOOKUP($E1643,[1]Productos!A:P,3,FALSE)</f>
        <v>BEBIDAS</v>
      </c>
      <c r="I1643" s="21" t="str">
        <f>VLOOKUP($E1643,[1]Productos!A:P,4,FALSE)</f>
        <v>CERVEZAS</v>
      </c>
      <c r="K1643" s="1">
        <v>3000</v>
      </c>
      <c r="L1643" s="1">
        <v>6000</v>
      </c>
      <c r="M1643" s="21">
        <v>5</v>
      </c>
      <c r="N1643" s="21" t="e">
        <f>VLOOKUP(M1643,[1]!tbl_empleados[#Data],4,0)&amp;" "&amp;VLOOKUP(M1643,[1]!tbl_empleados[#Data],5,0)</f>
        <v>#REF!</v>
      </c>
      <c r="O1643">
        <f t="shared" si="148"/>
        <v>2024</v>
      </c>
      <c r="P1643" t="str">
        <f t="shared" si="149"/>
        <v>mayo</v>
      </c>
    </row>
    <row r="1644" spans="1:16" x14ac:dyDescent="0.3">
      <c r="A1644" t="s">
        <v>577</v>
      </c>
      <c r="B1644" s="21">
        <v>1</v>
      </c>
      <c r="C1644" s="77">
        <v>45438</v>
      </c>
      <c r="D1644" s="78">
        <v>0.98472222222222217</v>
      </c>
      <c r="E1644" s="21">
        <v>49</v>
      </c>
      <c r="F1644">
        <v>1</v>
      </c>
      <c r="G1644" t="str">
        <f>VLOOKUP($E1644,[1]Productos!A:P,2,FALSE)</f>
        <v>AGUARDIENTE SIN AZUCAR (DOBLE TAPA VERDE)</v>
      </c>
      <c r="H1644" s="21" t="str">
        <f>VLOOKUP($E1644,[1]Productos!A:P,3,FALSE)</f>
        <v>LICORES</v>
      </c>
      <c r="I1644" s="21" t="str">
        <f>VLOOKUP($E1644,[1]Productos!A:P,4,FALSE)</f>
        <v>AGUARDIENTE</v>
      </c>
      <c r="K1644" s="1">
        <v>70000</v>
      </c>
      <c r="L1644" s="1">
        <v>70000</v>
      </c>
      <c r="M1644" s="21">
        <v>5</v>
      </c>
      <c r="N1644" s="21" t="e">
        <f>VLOOKUP(M1644,[1]!tbl_empleados[#Data],4,0)&amp;" "&amp;VLOOKUP(M1644,[1]!tbl_empleados[#Data],5,0)</f>
        <v>#REF!</v>
      </c>
      <c r="O1644">
        <f t="shared" si="148"/>
        <v>2024</v>
      </c>
      <c r="P1644" t="str">
        <f t="shared" si="149"/>
        <v>mayo</v>
      </c>
    </row>
    <row r="1645" spans="1:16" x14ac:dyDescent="0.3">
      <c r="A1645" t="s">
        <v>578</v>
      </c>
      <c r="B1645" s="21">
        <v>7</v>
      </c>
      <c r="C1645" s="77">
        <v>45441</v>
      </c>
      <c r="D1645" s="78">
        <v>0.97222222222222221</v>
      </c>
      <c r="E1645" s="21">
        <v>50</v>
      </c>
      <c r="F1645">
        <v>2</v>
      </c>
      <c r="G1645" t="str">
        <f>VLOOKUP($E1645,[1]Productos!A:P,2,FALSE)</f>
        <v>AGUARDIENTE SIN AZUCAR (LIMOSINA TAPA VERDE)</v>
      </c>
      <c r="H1645" s="21" t="str">
        <f>VLOOKUP($E1645,[1]Productos!A:P,3,FALSE)</f>
        <v>LICORES</v>
      </c>
      <c r="I1645" s="21" t="str">
        <f>VLOOKUP($E1645,[1]Productos!A:P,4,FALSE)</f>
        <v>AGUARDIENTE</v>
      </c>
      <c r="K1645" s="1">
        <v>90000</v>
      </c>
      <c r="L1645" s="1">
        <v>180000</v>
      </c>
      <c r="M1645" s="21">
        <v>5</v>
      </c>
      <c r="N1645" s="21" t="e">
        <f>VLOOKUP(M1645,[1]!tbl_empleados[#Data],4,0)&amp;" "&amp;VLOOKUP(M1645,[1]!tbl_empleados[#Data],5,0)</f>
        <v>#REF!</v>
      </c>
      <c r="O1645">
        <f>YEAR(C1645)</f>
        <v>2024</v>
      </c>
      <c r="P1645" t="str">
        <f>TEXT((C1645),"mmmm")</f>
        <v>mayo</v>
      </c>
    </row>
    <row r="1646" spans="1:16" x14ac:dyDescent="0.3">
      <c r="A1646" t="s">
        <v>579</v>
      </c>
      <c r="B1646" s="21">
        <v>9</v>
      </c>
      <c r="C1646" s="77">
        <v>45441</v>
      </c>
      <c r="D1646" s="78">
        <v>0.8833333333333333</v>
      </c>
      <c r="E1646" s="21">
        <v>404</v>
      </c>
      <c r="F1646">
        <v>1</v>
      </c>
      <c r="G1646" t="str">
        <f>VLOOKUP($E1646,[1]Productos!A:P,2,FALSE)</f>
        <v>MARGARITA MARACUYA 2X1</v>
      </c>
      <c r="H1646" s="21" t="str">
        <f>VLOOKUP($E1646,[1]Productos!A:P,3,FALSE)</f>
        <v>PROMOCIONES</v>
      </c>
      <c r="I1646" s="21" t="str">
        <f>VLOOKUP($E1646,[1]Productos!A:P,4,FALSE)</f>
        <v>CÓCTELES</v>
      </c>
      <c r="K1646" s="1">
        <v>16000</v>
      </c>
      <c r="L1646" s="1">
        <v>16000</v>
      </c>
      <c r="M1646" s="21">
        <v>5</v>
      </c>
      <c r="N1646" s="21" t="e">
        <f>VLOOKUP(M1646,[1]!tbl_empleados[#Data],4,0)&amp;" "&amp;VLOOKUP(M1646,[1]!tbl_empleados[#Data],5,0)</f>
        <v>#REF!</v>
      </c>
      <c r="O1646">
        <f t="shared" ref="O1646:O1658" si="150">YEAR(C1646)</f>
        <v>2024</v>
      </c>
      <c r="P1646" t="str">
        <f t="shared" ref="P1646:P1658" si="151">TEXT((C1646),"mmmm")</f>
        <v>mayo</v>
      </c>
    </row>
    <row r="1647" spans="1:16" x14ac:dyDescent="0.3">
      <c r="A1647" t="s">
        <v>579</v>
      </c>
      <c r="B1647" s="21">
        <v>9</v>
      </c>
      <c r="C1647" s="77">
        <v>45441</v>
      </c>
      <c r="D1647" s="78">
        <v>0.90625</v>
      </c>
      <c r="E1647" s="21">
        <v>413</v>
      </c>
      <c r="F1647">
        <v>1</v>
      </c>
      <c r="G1647" t="str">
        <f>VLOOKUP($E1647,[1]Productos!A:P,2,FALSE)</f>
        <v>BLUE HAWAII 2X1</v>
      </c>
      <c r="H1647" s="21" t="str">
        <f>VLOOKUP($E1647,[1]Productos!A:P,3,FALSE)</f>
        <v>PROMOCIONES</v>
      </c>
      <c r="I1647" s="21" t="str">
        <f>VLOOKUP($E1647,[1]Productos!A:P,4,FALSE)</f>
        <v>CÓCTELES</v>
      </c>
      <c r="K1647" s="1">
        <v>17000</v>
      </c>
      <c r="L1647" s="1">
        <v>17000</v>
      </c>
      <c r="M1647" s="21">
        <v>5</v>
      </c>
      <c r="N1647" s="21" t="e">
        <f>VLOOKUP(M1647,[1]!tbl_empleados[#Data],4,0)&amp;" "&amp;VLOOKUP(M1647,[1]!tbl_empleados[#Data],5,0)</f>
        <v>#REF!</v>
      </c>
      <c r="O1647">
        <f t="shared" si="150"/>
        <v>2024</v>
      </c>
      <c r="P1647" t="str">
        <f t="shared" si="151"/>
        <v>mayo</v>
      </c>
    </row>
    <row r="1648" spans="1:16" x14ac:dyDescent="0.3">
      <c r="A1648" t="s">
        <v>579</v>
      </c>
      <c r="B1648" s="21">
        <v>9</v>
      </c>
      <c r="C1648" s="77">
        <v>45441</v>
      </c>
      <c r="D1648" s="78">
        <v>0.9291666666666667</v>
      </c>
      <c r="E1648" s="21">
        <v>408</v>
      </c>
      <c r="F1648">
        <v>1</v>
      </c>
      <c r="G1648" t="str">
        <f>VLOOKUP($E1648,[1]Productos!A:P,2,FALSE)</f>
        <v>MARANGIN 2X1</v>
      </c>
      <c r="H1648" s="21" t="str">
        <f>VLOOKUP($E1648,[1]Productos!A:P,3,FALSE)</f>
        <v>PROMOCIONES</v>
      </c>
      <c r="I1648" s="21" t="str">
        <f>VLOOKUP($E1648,[1]Productos!A:P,4,FALSE)</f>
        <v>CÓCTELES</v>
      </c>
      <c r="K1648" s="1">
        <v>15000</v>
      </c>
      <c r="L1648" s="1">
        <v>15000</v>
      </c>
      <c r="M1648" s="21">
        <v>5</v>
      </c>
      <c r="N1648" s="21" t="e">
        <f>VLOOKUP(M1648,[1]!tbl_empleados[#Data],4,0)&amp;" "&amp;VLOOKUP(M1648,[1]!tbl_empleados[#Data],5,0)</f>
        <v>#REF!</v>
      </c>
      <c r="O1648">
        <f t="shared" si="150"/>
        <v>2024</v>
      </c>
      <c r="P1648" t="str">
        <f t="shared" si="151"/>
        <v>mayo</v>
      </c>
    </row>
    <row r="1649" spans="1:16" x14ac:dyDescent="0.3">
      <c r="A1649" t="s">
        <v>579</v>
      </c>
      <c r="B1649" s="21">
        <v>9</v>
      </c>
      <c r="C1649" s="77">
        <v>45441</v>
      </c>
      <c r="D1649" s="78">
        <v>0.95416666666666661</v>
      </c>
      <c r="E1649" s="21">
        <v>412</v>
      </c>
      <c r="F1649">
        <v>1</v>
      </c>
      <c r="G1649" t="str">
        <f>VLOOKUP($E1649,[1]Productos!A:P,2,FALSE)</f>
        <v>CAIPIROSKA 2X1</v>
      </c>
      <c r="H1649" s="21" t="str">
        <f>VLOOKUP($E1649,[1]Productos!A:P,3,FALSE)</f>
        <v>PROMOCIONES</v>
      </c>
      <c r="I1649" s="21" t="str">
        <f>VLOOKUP($E1649,[1]Productos!A:P,4,FALSE)</f>
        <v>CÓCTELES</v>
      </c>
      <c r="K1649" s="1">
        <v>10000</v>
      </c>
      <c r="L1649" s="1">
        <v>10000</v>
      </c>
      <c r="M1649" s="21">
        <v>5</v>
      </c>
      <c r="N1649" s="21" t="e">
        <f>VLOOKUP(M1649,[1]!tbl_empleados[#Data],4,0)&amp;" "&amp;VLOOKUP(M1649,[1]!tbl_empleados[#Data],5,0)</f>
        <v>#REF!</v>
      </c>
      <c r="O1649">
        <f t="shared" si="150"/>
        <v>2024</v>
      </c>
      <c r="P1649" t="str">
        <f t="shared" si="151"/>
        <v>mayo</v>
      </c>
    </row>
    <row r="1650" spans="1:16" x14ac:dyDescent="0.3">
      <c r="A1650" t="s">
        <v>579</v>
      </c>
      <c r="B1650" s="21">
        <v>9</v>
      </c>
      <c r="C1650" s="77">
        <v>45441</v>
      </c>
      <c r="D1650" s="78">
        <v>0.96458333333333324</v>
      </c>
      <c r="E1650" s="21">
        <v>402</v>
      </c>
      <c r="F1650">
        <v>1</v>
      </c>
      <c r="G1650" t="str">
        <f>VLOOKUP($E1650,[1]Productos!A:P,2,FALSE)</f>
        <v>CUBA LIBRE 2X1</v>
      </c>
      <c r="H1650" s="21" t="str">
        <f>VLOOKUP($E1650,[1]Productos!A:P,3,FALSE)</f>
        <v>PROMOCIONES</v>
      </c>
      <c r="I1650" s="21" t="str">
        <f>VLOOKUP($E1650,[1]Productos!A:P,4,FALSE)</f>
        <v>CÓCTELES</v>
      </c>
      <c r="K1650" s="1">
        <v>10000</v>
      </c>
      <c r="L1650" s="1">
        <v>10000</v>
      </c>
      <c r="M1650" s="21">
        <v>5</v>
      </c>
      <c r="N1650" s="21" t="e">
        <f>VLOOKUP(M1650,[1]!tbl_empleados[#Data],4,0)&amp;" "&amp;VLOOKUP(M1650,[1]!tbl_empleados[#Data],5,0)</f>
        <v>#REF!</v>
      </c>
      <c r="O1650">
        <f t="shared" si="150"/>
        <v>2024</v>
      </c>
      <c r="P1650" t="str">
        <f t="shared" si="151"/>
        <v>mayo</v>
      </c>
    </row>
    <row r="1651" spans="1:16" x14ac:dyDescent="0.3">
      <c r="A1651" t="s">
        <v>580</v>
      </c>
      <c r="B1651" s="21">
        <v>6</v>
      </c>
      <c r="C1651" s="77">
        <v>45441</v>
      </c>
      <c r="D1651" s="78">
        <v>0.98888888888888893</v>
      </c>
      <c r="E1651" s="21">
        <v>7</v>
      </c>
      <c r="F1651">
        <v>1</v>
      </c>
      <c r="G1651" t="str">
        <f>VLOOKUP($E1651,[1]Productos!A:P,2,FALSE)</f>
        <v>GIN &amp; TONIC</v>
      </c>
      <c r="H1651" s="21" t="str">
        <f>VLOOKUP($E1651,[1]Productos!A:P,3,FALSE)</f>
        <v>BEBIDAS</v>
      </c>
      <c r="I1651" s="21" t="str">
        <f>VLOOKUP($E1651,[1]Productos!A:P,4,FALSE)</f>
        <v>CÓCTELES</v>
      </c>
      <c r="K1651" s="1">
        <v>12000</v>
      </c>
      <c r="L1651" s="1">
        <v>12000</v>
      </c>
      <c r="M1651" s="21">
        <v>5</v>
      </c>
      <c r="N1651" s="21" t="e">
        <f>VLOOKUP(M1651,[1]!tbl_empleados[#Data],4,0)&amp;" "&amp;VLOOKUP(M1651,[1]!tbl_empleados[#Data],5,0)</f>
        <v>#REF!</v>
      </c>
      <c r="O1651">
        <f t="shared" si="150"/>
        <v>2024</v>
      </c>
      <c r="P1651" t="str">
        <f t="shared" si="151"/>
        <v>mayo</v>
      </c>
    </row>
    <row r="1652" spans="1:16" x14ac:dyDescent="0.3">
      <c r="A1652" t="s">
        <v>580</v>
      </c>
      <c r="B1652" s="21">
        <v>6</v>
      </c>
      <c r="C1652" s="77">
        <v>45441</v>
      </c>
      <c r="D1652" s="78">
        <v>0.98888888888888893</v>
      </c>
      <c r="E1652" s="21">
        <v>50</v>
      </c>
      <c r="F1652">
        <v>1</v>
      </c>
      <c r="G1652" t="str">
        <f>VLOOKUP($E1652,[1]Productos!A:P,2,FALSE)</f>
        <v>AGUARDIENTE SIN AZUCAR (LIMOSINA TAPA VERDE)</v>
      </c>
      <c r="H1652" s="21" t="str">
        <f>VLOOKUP($E1652,[1]Productos!A:P,3,FALSE)</f>
        <v>LICORES</v>
      </c>
      <c r="I1652" s="21" t="str">
        <f>VLOOKUP($E1652,[1]Productos!A:P,4,FALSE)</f>
        <v>AGUARDIENTE</v>
      </c>
      <c r="K1652" s="1">
        <v>90000</v>
      </c>
      <c r="L1652" s="1">
        <v>90000</v>
      </c>
      <c r="M1652" s="21">
        <v>5</v>
      </c>
      <c r="N1652" s="21" t="e">
        <f>VLOOKUP(M1652,[1]!tbl_empleados[#Data],4,0)&amp;" "&amp;VLOOKUP(M1652,[1]!tbl_empleados[#Data],5,0)</f>
        <v>#REF!</v>
      </c>
      <c r="O1652">
        <f t="shared" si="150"/>
        <v>2024</v>
      </c>
      <c r="P1652" t="str">
        <f t="shared" si="151"/>
        <v>mayo</v>
      </c>
    </row>
    <row r="1653" spans="1:16" x14ac:dyDescent="0.3">
      <c r="A1653" t="s">
        <v>578</v>
      </c>
      <c r="B1653" s="21">
        <v>7</v>
      </c>
      <c r="C1653" s="77">
        <v>45441</v>
      </c>
      <c r="D1653" s="78">
        <v>0.97222222222222221</v>
      </c>
      <c r="E1653" s="21">
        <v>412</v>
      </c>
      <c r="F1653">
        <v>2</v>
      </c>
      <c r="G1653" t="str">
        <f>VLOOKUP($E1653,[1]Productos!A:P,2,FALSE)</f>
        <v>CAIPIROSKA 2X1</v>
      </c>
      <c r="H1653" s="21" t="str">
        <f>VLOOKUP($E1653,[1]Productos!A:P,3,FALSE)</f>
        <v>PROMOCIONES</v>
      </c>
      <c r="I1653" s="21" t="str">
        <f>VLOOKUP($E1653,[1]Productos!A:P,4,FALSE)</f>
        <v>CÓCTELES</v>
      </c>
      <c r="K1653" s="1">
        <v>10000</v>
      </c>
      <c r="L1653" s="1">
        <v>20000</v>
      </c>
      <c r="M1653" s="21">
        <v>5</v>
      </c>
      <c r="N1653" s="21" t="e">
        <f>VLOOKUP(M1653,[1]!tbl_empleados[#Data],4,0)&amp;" "&amp;VLOOKUP(M1653,[1]!tbl_empleados[#Data],5,0)</f>
        <v>#REF!</v>
      </c>
      <c r="O1653">
        <f t="shared" si="150"/>
        <v>2024</v>
      </c>
      <c r="P1653" t="str">
        <f t="shared" si="151"/>
        <v>mayo</v>
      </c>
    </row>
    <row r="1654" spans="1:16" x14ac:dyDescent="0.3">
      <c r="A1654" t="s">
        <v>578</v>
      </c>
      <c r="B1654" s="21">
        <v>7</v>
      </c>
      <c r="C1654" s="77">
        <v>45441</v>
      </c>
      <c r="D1654" s="78">
        <v>0.97222222222222221</v>
      </c>
      <c r="E1654" s="21">
        <v>402</v>
      </c>
      <c r="F1654">
        <v>1</v>
      </c>
      <c r="G1654" t="str">
        <f>VLOOKUP($E1654,[1]Productos!A:P,2,FALSE)</f>
        <v>CUBA LIBRE 2X1</v>
      </c>
      <c r="H1654" s="21" t="str">
        <f>VLOOKUP($E1654,[1]Productos!A:P,3,FALSE)</f>
        <v>PROMOCIONES</v>
      </c>
      <c r="I1654" s="21" t="str">
        <f>VLOOKUP($E1654,[1]Productos!A:P,4,FALSE)</f>
        <v>CÓCTELES</v>
      </c>
      <c r="K1654" s="1">
        <v>10000</v>
      </c>
      <c r="L1654" s="1">
        <v>10000</v>
      </c>
      <c r="M1654" s="21">
        <v>5</v>
      </c>
      <c r="N1654" s="21" t="e">
        <f>VLOOKUP(M1654,[1]!tbl_empleados[#Data],4,0)&amp;" "&amp;VLOOKUP(M1654,[1]!tbl_empleados[#Data],5,0)</f>
        <v>#REF!</v>
      </c>
      <c r="O1654">
        <f t="shared" si="150"/>
        <v>2024</v>
      </c>
      <c r="P1654" t="str">
        <f t="shared" si="151"/>
        <v>mayo</v>
      </c>
    </row>
    <row r="1655" spans="1:16" x14ac:dyDescent="0.3">
      <c r="A1655" t="s">
        <v>578</v>
      </c>
      <c r="B1655" s="21">
        <v>7</v>
      </c>
      <c r="C1655" s="77">
        <v>45441</v>
      </c>
      <c r="D1655" s="78">
        <v>0.97291666666666676</v>
      </c>
      <c r="E1655" s="21">
        <v>403</v>
      </c>
      <c r="F1655">
        <v>1</v>
      </c>
      <c r="G1655" t="str">
        <f>VLOOKUP($E1655,[1]Productos!A:P,2,FALSE)</f>
        <v>MARGARITA 2X1</v>
      </c>
      <c r="H1655" s="21" t="str">
        <f>VLOOKUP($E1655,[1]Productos!A:P,3,FALSE)</f>
        <v>PROMOCIONES</v>
      </c>
      <c r="I1655" s="21" t="str">
        <f>VLOOKUP($E1655,[1]Productos!A:P,4,FALSE)</f>
        <v>CÓCTELES</v>
      </c>
      <c r="K1655" s="1">
        <v>16000</v>
      </c>
      <c r="L1655" s="1">
        <v>16000</v>
      </c>
      <c r="M1655" s="21">
        <v>5</v>
      </c>
      <c r="N1655" s="21" t="e">
        <f>VLOOKUP(M1655,[1]!tbl_empleados[#Data],4,0)&amp;" "&amp;VLOOKUP(M1655,[1]!tbl_empleados[#Data],5,0)</f>
        <v>#REF!</v>
      </c>
      <c r="O1655">
        <f t="shared" si="150"/>
        <v>2024</v>
      </c>
      <c r="P1655" t="str">
        <f t="shared" si="151"/>
        <v>mayo</v>
      </c>
    </row>
    <row r="1656" spans="1:16" x14ac:dyDescent="0.3">
      <c r="A1656" t="s">
        <v>578</v>
      </c>
      <c r="B1656" s="21">
        <v>7</v>
      </c>
      <c r="C1656" s="77">
        <v>45441</v>
      </c>
      <c r="D1656" s="78">
        <v>0.97291666666666676</v>
      </c>
      <c r="E1656" s="21">
        <v>407</v>
      </c>
      <c r="F1656">
        <v>1</v>
      </c>
      <c r="G1656" t="str">
        <f>VLOOKUP($E1656,[1]Productos!A:P,2,FALSE)</f>
        <v>GIN &amp; TONIC 2X1</v>
      </c>
      <c r="H1656" s="21" t="str">
        <f>VLOOKUP($E1656,[1]Productos!A:P,3,FALSE)</f>
        <v>PROMOCIONES</v>
      </c>
      <c r="I1656" s="21" t="str">
        <f>VLOOKUP($E1656,[1]Productos!A:P,4,FALSE)</f>
        <v>CÓCTELES</v>
      </c>
      <c r="K1656" s="1">
        <v>12000</v>
      </c>
      <c r="L1656" s="1">
        <v>12000</v>
      </c>
      <c r="M1656" s="21">
        <v>5</v>
      </c>
      <c r="N1656" s="21" t="e">
        <f>VLOOKUP(M1656,[1]!tbl_empleados[#Data],4,0)&amp;" "&amp;VLOOKUP(M1656,[1]!tbl_empleados[#Data],5,0)</f>
        <v>#REF!</v>
      </c>
      <c r="O1656">
        <f t="shared" si="150"/>
        <v>2024</v>
      </c>
      <c r="P1656" t="str">
        <f t="shared" si="151"/>
        <v>mayo</v>
      </c>
    </row>
    <row r="1657" spans="1:16" x14ac:dyDescent="0.3">
      <c r="A1657" t="s">
        <v>581</v>
      </c>
      <c r="B1657" s="21">
        <v>17</v>
      </c>
      <c r="C1657" s="77">
        <v>45441</v>
      </c>
      <c r="D1657" s="78">
        <v>0.9902777777777777</v>
      </c>
      <c r="E1657" s="21">
        <v>38</v>
      </c>
      <c r="F1657">
        <v>3</v>
      </c>
      <c r="G1657" t="str">
        <f>VLOOKUP($E1657,[1]Productos!A:P,2,FALSE)</f>
        <v>COSTEÑITA</v>
      </c>
      <c r="H1657" s="21" t="str">
        <f>VLOOKUP($E1657,[1]Productos!A:P,3,FALSE)</f>
        <v>BEBIDAS</v>
      </c>
      <c r="I1657" s="21" t="str">
        <f>VLOOKUP($E1657,[1]Productos!A:P,4,FALSE)</f>
        <v>CERVEZAS</v>
      </c>
      <c r="K1657" s="1">
        <v>3000</v>
      </c>
      <c r="L1657" s="1">
        <v>9000</v>
      </c>
      <c r="M1657" s="21">
        <v>5</v>
      </c>
      <c r="N1657" s="21" t="e">
        <f>VLOOKUP(M1657,[1]!tbl_empleados[#Data],4,0)&amp;" "&amp;VLOOKUP(M1657,[1]!tbl_empleados[#Data],5,0)</f>
        <v>#REF!</v>
      </c>
      <c r="O1657">
        <f t="shared" si="150"/>
        <v>2024</v>
      </c>
      <c r="P1657" t="str">
        <f t="shared" si="151"/>
        <v>mayo</v>
      </c>
    </row>
    <row r="1658" spans="1:16" x14ac:dyDescent="0.3">
      <c r="A1658" t="s">
        <v>581</v>
      </c>
      <c r="B1658" s="21">
        <v>17</v>
      </c>
      <c r="C1658" s="77">
        <v>45441</v>
      </c>
      <c r="D1658" s="78">
        <v>0.99930555555555556</v>
      </c>
      <c r="E1658" s="21">
        <v>38</v>
      </c>
      <c r="F1658">
        <v>1</v>
      </c>
      <c r="G1658" t="str">
        <f>VLOOKUP($E1658,[1]Productos!A:P,2,FALSE)</f>
        <v>COSTEÑITA</v>
      </c>
      <c r="H1658" s="21" t="str">
        <f>VLOOKUP($E1658,[1]Productos!A:P,3,FALSE)</f>
        <v>BEBIDAS</v>
      </c>
      <c r="I1658" s="21" t="str">
        <f>VLOOKUP($E1658,[1]Productos!A:P,4,FALSE)</f>
        <v>CERVEZAS</v>
      </c>
      <c r="K1658" s="1">
        <v>3000</v>
      </c>
      <c r="L1658" s="1">
        <v>3000</v>
      </c>
      <c r="M1658" s="21">
        <v>5</v>
      </c>
      <c r="N1658" s="21" t="e">
        <f>VLOOKUP(M1658,[1]!tbl_empleados[#Data],4,0)&amp;" "&amp;VLOOKUP(M1658,[1]!tbl_empleados[#Data],5,0)</f>
        <v>#REF!</v>
      </c>
      <c r="O1658">
        <f t="shared" si="150"/>
        <v>2024</v>
      </c>
      <c r="P1658" t="str">
        <f t="shared" si="151"/>
        <v>mayo</v>
      </c>
    </row>
    <row r="1659" spans="1:16" x14ac:dyDescent="0.3">
      <c r="A1659" t="s">
        <v>582</v>
      </c>
      <c r="B1659" s="21">
        <v>6</v>
      </c>
      <c r="C1659" s="77">
        <v>45442</v>
      </c>
      <c r="D1659" s="78">
        <v>3.472222222222222E-3</v>
      </c>
      <c r="E1659" s="21">
        <v>403</v>
      </c>
      <c r="F1659">
        <v>1</v>
      </c>
      <c r="G1659" t="str">
        <f>VLOOKUP($E1659,[1]Productos!A:P,2,FALSE)</f>
        <v>MARGARITA 2X1</v>
      </c>
      <c r="H1659" s="21" t="str">
        <f>VLOOKUP($E1659,[1]Productos!A:P,3,FALSE)</f>
        <v>PROMOCIONES</v>
      </c>
      <c r="I1659" s="21" t="str">
        <f>VLOOKUP($E1659,[1]Productos!A:P,4,FALSE)</f>
        <v>CÓCTELES</v>
      </c>
      <c r="K1659" s="1">
        <v>16000</v>
      </c>
      <c r="L1659" s="1">
        <v>16000</v>
      </c>
      <c r="M1659" s="21">
        <v>5</v>
      </c>
      <c r="N1659" s="21" t="e">
        <f>VLOOKUP(M1659,[1]!tbl_empleados[#Data],4,0)&amp;" "&amp;VLOOKUP(M1659,[1]!tbl_empleados[#Data],5,0)</f>
        <v>#REF!</v>
      </c>
      <c r="O1659">
        <f>YEAR(C1659)</f>
        <v>2024</v>
      </c>
      <c r="P1659" t="str">
        <f>TEXT((C1659),"mmmm")</f>
        <v>mayo</v>
      </c>
    </row>
    <row r="1660" spans="1:16" x14ac:dyDescent="0.3">
      <c r="A1660" t="s">
        <v>583</v>
      </c>
      <c r="B1660" s="21">
        <v>17</v>
      </c>
      <c r="C1660" s="77">
        <v>45442</v>
      </c>
      <c r="D1660" s="78">
        <v>1.0416666666666666E-2</v>
      </c>
      <c r="E1660" s="21">
        <v>413</v>
      </c>
      <c r="F1660">
        <v>1</v>
      </c>
      <c r="G1660" t="str">
        <f>VLOOKUP($E1660,[1]Productos!A:P,2,FALSE)</f>
        <v>BLUE HAWAII 2X1</v>
      </c>
      <c r="H1660" s="21" t="str">
        <f>VLOOKUP($E1660,[1]Productos!A:P,3,FALSE)</f>
        <v>PROMOCIONES</v>
      </c>
      <c r="I1660" s="21" t="str">
        <f>VLOOKUP($E1660,[1]Productos!A:P,4,FALSE)</f>
        <v>CÓCTELES</v>
      </c>
      <c r="K1660" s="1">
        <v>17000</v>
      </c>
      <c r="L1660" s="1">
        <v>17000</v>
      </c>
      <c r="M1660" s="21">
        <v>5</v>
      </c>
      <c r="N1660" s="21" t="e">
        <f>VLOOKUP(M1660,[1]!tbl_empleados[#Data],4,0)&amp;" "&amp;VLOOKUP(M1660,[1]!tbl_empleados[#Data],5,0)</f>
        <v>#REF!</v>
      </c>
      <c r="O1660">
        <f>YEAR(C1660)</f>
        <v>2024</v>
      </c>
      <c r="P1660" t="str">
        <f>TEXT((C1660),"mmmm")</f>
        <v>mayo</v>
      </c>
    </row>
    <row r="1661" spans="1:16" x14ac:dyDescent="0.3">
      <c r="A1661" t="s">
        <v>584</v>
      </c>
      <c r="B1661" s="21">
        <v>5</v>
      </c>
      <c r="C1661" s="77">
        <v>45441</v>
      </c>
      <c r="D1661" s="78">
        <v>0.99444444444444446</v>
      </c>
      <c r="E1661" s="21">
        <v>29</v>
      </c>
      <c r="F1661">
        <v>1</v>
      </c>
      <c r="G1661" t="str">
        <f>VLOOKUP($E1661,[1]Productos!A:P,2,FALSE)</f>
        <v>AGUA</v>
      </c>
      <c r="H1661" s="21" t="str">
        <f>VLOOKUP($E1661,[1]Productos!A:P,3,FALSE)</f>
        <v>BEBIDAS</v>
      </c>
      <c r="I1661" s="21" t="str">
        <f>VLOOKUP($E1661,[1]Productos!A:P,4,FALSE)</f>
        <v>OTROS</v>
      </c>
      <c r="K1661" s="1">
        <v>2000</v>
      </c>
      <c r="L1661" s="1">
        <v>2000</v>
      </c>
      <c r="M1661" s="21">
        <v>5</v>
      </c>
      <c r="N1661" s="21" t="e">
        <f>VLOOKUP(M1661,[1]!tbl_empleados[#Data],4,0)&amp;" "&amp;VLOOKUP(M1661,[1]!tbl_empleados[#Data],5,0)</f>
        <v>#REF!</v>
      </c>
      <c r="O1661">
        <f t="shared" ref="O1661:O1663" si="152">YEAR(C1661)</f>
        <v>2024</v>
      </c>
      <c r="P1661" t="str">
        <f t="shared" ref="P1661:P1663" si="153">TEXT((C1661),"mmmm")</f>
        <v>mayo</v>
      </c>
    </row>
    <row r="1662" spans="1:16" x14ac:dyDescent="0.3">
      <c r="A1662" t="s">
        <v>584</v>
      </c>
      <c r="B1662" s="21">
        <v>5</v>
      </c>
      <c r="C1662" s="77">
        <v>45441</v>
      </c>
      <c r="D1662" s="78">
        <v>0.99444444444444446</v>
      </c>
      <c r="E1662" s="21">
        <v>30</v>
      </c>
      <c r="F1662">
        <v>1</v>
      </c>
      <c r="G1662" t="str">
        <f>VLOOKUP($E1662,[1]Productos!A:P,2,FALSE)</f>
        <v>SODA</v>
      </c>
      <c r="H1662" s="21" t="str">
        <f>VLOOKUP($E1662,[1]Productos!A:P,3,FALSE)</f>
        <v>BEBIDAS</v>
      </c>
      <c r="I1662" s="21" t="str">
        <f>VLOOKUP($E1662,[1]Productos!A:P,4,FALSE)</f>
        <v>OTROS</v>
      </c>
      <c r="K1662" s="1">
        <v>4000</v>
      </c>
      <c r="L1662" s="1">
        <v>4000</v>
      </c>
      <c r="M1662" s="21">
        <v>5</v>
      </c>
      <c r="N1662" s="21" t="e">
        <f>VLOOKUP(M1662,[1]!tbl_empleados[#Data],4,0)&amp;" "&amp;VLOOKUP(M1662,[1]!tbl_empleados[#Data],5,0)</f>
        <v>#REF!</v>
      </c>
      <c r="O1662">
        <f t="shared" si="152"/>
        <v>2024</v>
      </c>
      <c r="P1662" t="str">
        <f t="shared" si="153"/>
        <v>mayo</v>
      </c>
    </row>
    <row r="1663" spans="1:16" x14ac:dyDescent="0.3">
      <c r="A1663" t="s">
        <v>584</v>
      </c>
      <c r="B1663" s="21">
        <v>5</v>
      </c>
      <c r="C1663" s="77">
        <v>45442</v>
      </c>
      <c r="D1663" s="78">
        <v>3.3333333333333333E-2</v>
      </c>
      <c r="E1663" s="21">
        <v>35</v>
      </c>
      <c r="F1663">
        <v>1</v>
      </c>
      <c r="G1663" t="str">
        <f>VLOOKUP($E1663,[1]Productos!A:P,2,FALSE)</f>
        <v>SUERO ELECTROLIT FRESA-KIWI</v>
      </c>
      <c r="H1663" s="21" t="str">
        <f>VLOOKUP($E1663,[1]Productos!A:P,3,FALSE)</f>
        <v>BEBIDAS</v>
      </c>
      <c r="I1663" s="21" t="str">
        <f>VLOOKUP($E1663,[1]Productos!A:P,4,FALSE)</f>
        <v>OTROS</v>
      </c>
      <c r="K1663" s="1">
        <v>10000</v>
      </c>
      <c r="L1663" s="1">
        <v>10000</v>
      </c>
      <c r="M1663" s="21">
        <v>5</v>
      </c>
      <c r="N1663" s="21" t="e">
        <f>VLOOKUP(M1663,[1]!tbl_empleados[#Data],4,0)&amp;" "&amp;VLOOKUP(M1663,[1]!tbl_empleados[#Data],5,0)</f>
        <v>#REF!</v>
      </c>
      <c r="O1663">
        <f t="shared" si="152"/>
        <v>2024</v>
      </c>
      <c r="P1663" t="str">
        <f t="shared" si="153"/>
        <v>mayo</v>
      </c>
    </row>
    <row r="1664" spans="1:16" x14ac:dyDescent="0.3">
      <c r="A1664" t="s">
        <v>585</v>
      </c>
      <c r="B1664" s="21">
        <v>17</v>
      </c>
      <c r="C1664" s="77">
        <v>45442</v>
      </c>
      <c r="D1664" s="78">
        <v>0.85486111111111107</v>
      </c>
      <c r="E1664" s="21">
        <v>21</v>
      </c>
      <c r="F1664">
        <v>1</v>
      </c>
      <c r="G1664" t="str">
        <f>VLOOKUP($E1664,[1]Productos!A:P,2,FALSE)</f>
        <v>NATURAL</v>
      </c>
      <c r="H1664" s="21" t="str">
        <f>VLOOKUP($E1664,[1]Productos!A:P,3,FALSE)</f>
        <v>BEBIDAS</v>
      </c>
      <c r="I1664" s="21" t="str">
        <f>VLOOKUP($E1664,[1]Productos!A:P,4,FALSE)</f>
        <v>LIMONADAS</v>
      </c>
      <c r="K1664" s="1">
        <v>6000</v>
      </c>
      <c r="L1664" s="1">
        <v>6000</v>
      </c>
      <c r="M1664" s="21">
        <v>5</v>
      </c>
      <c r="N1664" s="21" t="e">
        <f>VLOOKUP(M1664,[1]!tbl_empleados[#Data],4,0)&amp;" "&amp;VLOOKUP(M1664,[1]!tbl_empleados[#Data],5,0)</f>
        <v>#REF!</v>
      </c>
      <c r="O1664">
        <f>YEAR(C1664)</f>
        <v>2024</v>
      </c>
      <c r="P1664" t="str">
        <f>TEXT((C1664),"mmmm")</f>
        <v>mayo</v>
      </c>
    </row>
    <row r="1665" spans="1:16" x14ac:dyDescent="0.3">
      <c r="A1665" t="s">
        <v>586</v>
      </c>
      <c r="B1665" s="21">
        <v>6</v>
      </c>
      <c r="C1665" s="77">
        <v>45442</v>
      </c>
      <c r="D1665" s="78">
        <v>0.83888888888888891</v>
      </c>
      <c r="E1665" s="21">
        <v>45</v>
      </c>
      <c r="F1665">
        <v>1</v>
      </c>
      <c r="G1665" t="str">
        <f>VLOOKUP($E1665,[1]Productos!A:P,2,FALSE)</f>
        <v>POKER</v>
      </c>
      <c r="H1665" s="21" t="str">
        <f>VLOOKUP($E1665,[1]Productos!A:P,3,FALSE)</f>
        <v>BEBIDAS</v>
      </c>
      <c r="I1665" s="21" t="str">
        <f>VLOOKUP($E1665,[1]Productos!A:P,4,FALSE)</f>
        <v>CERVEZAS</v>
      </c>
      <c r="K1665" s="1">
        <v>3000</v>
      </c>
      <c r="L1665" s="1">
        <v>3000</v>
      </c>
      <c r="M1665" s="21">
        <v>5</v>
      </c>
      <c r="N1665" s="21" t="e">
        <f>VLOOKUP(M1665,[1]!tbl_empleados[#Data],4,0)&amp;" "&amp;VLOOKUP(M1665,[1]!tbl_empleados[#Data],5,0)</f>
        <v>#REF!</v>
      </c>
      <c r="O1665">
        <f t="shared" ref="O1665:O1681" si="154">YEAR(C1665)</f>
        <v>2024</v>
      </c>
      <c r="P1665" t="str">
        <f t="shared" ref="P1665:P1681" si="155">TEXT((C1665),"mmmm")</f>
        <v>mayo</v>
      </c>
    </row>
    <row r="1666" spans="1:16" x14ac:dyDescent="0.3">
      <c r="A1666" t="s">
        <v>586</v>
      </c>
      <c r="B1666" s="21">
        <v>6</v>
      </c>
      <c r="C1666" s="77">
        <v>45442</v>
      </c>
      <c r="D1666" s="78">
        <v>0.83888888888888891</v>
      </c>
      <c r="E1666" s="21">
        <v>39</v>
      </c>
      <c r="F1666">
        <v>1</v>
      </c>
      <c r="G1666" t="str">
        <f>VLOOKUP($E1666,[1]Productos!A:P,2,FALSE)</f>
        <v>CORONITA</v>
      </c>
      <c r="H1666" s="21" t="str">
        <f>VLOOKUP($E1666,[1]Productos!A:P,3,FALSE)</f>
        <v>BEBIDAS</v>
      </c>
      <c r="I1666" s="21" t="str">
        <f>VLOOKUP($E1666,[1]Productos!A:P,4,FALSE)</f>
        <v>CERVEZAS</v>
      </c>
      <c r="K1666" s="1">
        <v>4000</v>
      </c>
      <c r="L1666" s="1">
        <v>4000</v>
      </c>
      <c r="M1666" s="21">
        <v>5</v>
      </c>
      <c r="N1666" s="21" t="e">
        <f>VLOOKUP(M1666,[1]!tbl_empleados[#Data],4,0)&amp;" "&amp;VLOOKUP(M1666,[1]!tbl_empleados[#Data],5,0)</f>
        <v>#REF!</v>
      </c>
      <c r="O1666">
        <f t="shared" si="154"/>
        <v>2024</v>
      </c>
      <c r="P1666" t="str">
        <f t="shared" si="155"/>
        <v>mayo</v>
      </c>
    </row>
    <row r="1667" spans="1:16" x14ac:dyDescent="0.3">
      <c r="A1667" t="s">
        <v>586</v>
      </c>
      <c r="B1667" s="21">
        <v>6</v>
      </c>
      <c r="C1667" s="77">
        <v>45442</v>
      </c>
      <c r="D1667" s="78">
        <v>0.86805555555555547</v>
      </c>
      <c r="E1667" s="21">
        <v>39</v>
      </c>
      <c r="F1667">
        <v>1</v>
      </c>
      <c r="G1667" t="str">
        <f>VLOOKUP($E1667,[1]Productos!A:P,2,FALSE)</f>
        <v>CORONITA</v>
      </c>
      <c r="H1667" s="21" t="str">
        <f>VLOOKUP($E1667,[1]Productos!A:P,3,FALSE)</f>
        <v>BEBIDAS</v>
      </c>
      <c r="I1667" s="21" t="str">
        <f>VLOOKUP($E1667,[1]Productos!A:P,4,FALSE)</f>
        <v>CERVEZAS</v>
      </c>
      <c r="K1667" s="1">
        <v>4000</v>
      </c>
      <c r="L1667" s="1">
        <v>4000</v>
      </c>
      <c r="M1667" s="21">
        <v>5</v>
      </c>
      <c r="N1667" s="21" t="e">
        <f>VLOOKUP(M1667,[1]!tbl_empleados[#Data],4,0)&amp;" "&amp;VLOOKUP(M1667,[1]!tbl_empleados[#Data],5,0)</f>
        <v>#REF!</v>
      </c>
      <c r="O1667">
        <f t="shared" si="154"/>
        <v>2024</v>
      </c>
      <c r="P1667" t="str">
        <f t="shared" si="155"/>
        <v>mayo</v>
      </c>
    </row>
    <row r="1668" spans="1:16" x14ac:dyDescent="0.3">
      <c r="A1668" t="s">
        <v>586</v>
      </c>
      <c r="B1668" s="21">
        <v>6</v>
      </c>
      <c r="C1668" s="77">
        <v>45442</v>
      </c>
      <c r="D1668" s="78">
        <v>0.86805555555555547</v>
      </c>
      <c r="E1668" s="21">
        <v>45</v>
      </c>
      <c r="F1668">
        <v>1</v>
      </c>
      <c r="G1668" t="str">
        <f>VLOOKUP($E1668,[1]Productos!A:P,2,FALSE)</f>
        <v>POKER</v>
      </c>
      <c r="H1668" s="21" t="str">
        <f>VLOOKUP($E1668,[1]Productos!A:P,3,FALSE)</f>
        <v>BEBIDAS</v>
      </c>
      <c r="I1668" s="21" t="str">
        <f>VLOOKUP($E1668,[1]Productos!A:P,4,FALSE)</f>
        <v>CERVEZAS</v>
      </c>
      <c r="K1668" s="1">
        <v>3000</v>
      </c>
      <c r="L1668" s="1">
        <v>3000</v>
      </c>
      <c r="M1668" s="21">
        <v>5</v>
      </c>
      <c r="N1668" s="21" t="e">
        <f>VLOOKUP(M1668,[1]!tbl_empleados[#Data],4,0)&amp;" "&amp;VLOOKUP(M1668,[1]!tbl_empleados[#Data],5,0)</f>
        <v>#REF!</v>
      </c>
      <c r="O1668">
        <f t="shared" si="154"/>
        <v>2024</v>
      </c>
      <c r="P1668" t="str">
        <f t="shared" si="155"/>
        <v>mayo</v>
      </c>
    </row>
    <row r="1669" spans="1:16" x14ac:dyDescent="0.3">
      <c r="A1669" t="s">
        <v>586</v>
      </c>
      <c r="B1669" s="21">
        <v>6</v>
      </c>
      <c r="C1669" s="77">
        <v>45442</v>
      </c>
      <c r="D1669" s="78">
        <v>0.87777777777777777</v>
      </c>
      <c r="E1669" s="21">
        <v>45</v>
      </c>
      <c r="F1669">
        <v>1</v>
      </c>
      <c r="G1669" t="str">
        <f>VLOOKUP($E1669,[1]Productos!A:P,2,FALSE)</f>
        <v>POKER</v>
      </c>
      <c r="H1669" s="21" t="str">
        <f>VLOOKUP($E1669,[1]Productos!A:P,3,FALSE)</f>
        <v>BEBIDAS</v>
      </c>
      <c r="I1669" s="21" t="str">
        <f>VLOOKUP($E1669,[1]Productos!A:P,4,FALSE)</f>
        <v>CERVEZAS</v>
      </c>
      <c r="K1669" s="1">
        <v>3000</v>
      </c>
      <c r="L1669" s="1">
        <v>3000</v>
      </c>
      <c r="M1669" s="21">
        <v>5</v>
      </c>
      <c r="N1669" s="21" t="e">
        <f>VLOOKUP(M1669,[1]!tbl_empleados[#Data],4,0)&amp;" "&amp;VLOOKUP(M1669,[1]!tbl_empleados[#Data],5,0)</f>
        <v>#REF!</v>
      </c>
      <c r="O1669">
        <f t="shared" si="154"/>
        <v>2024</v>
      </c>
      <c r="P1669" t="str">
        <f t="shared" si="155"/>
        <v>mayo</v>
      </c>
    </row>
    <row r="1670" spans="1:16" x14ac:dyDescent="0.3">
      <c r="A1670" t="s">
        <v>586</v>
      </c>
      <c r="B1670" s="21">
        <v>6</v>
      </c>
      <c r="C1670" s="77">
        <v>45442</v>
      </c>
      <c r="D1670" s="78">
        <v>0.89027777777777783</v>
      </c>
      <c r="E1670" s="21">
        <v>45</v>
      </c>
      <c r="F1670">
        <v>1</v>
      </c>
      <c r="G1670" t="str">
        <f>VLOOKUP($E1670,[1]Productos!A:P,2,FALSE)</f>
        <v>POKER</v>
      </c>
      <c r="H1670" s="21" t="str">
        <f>VLOOKUP($E1670,[1]Productos!A:P,3,FALSE)</f>
        <v>BEBIDAS</v>
      </c>
      <c r="I1670" s="21" t="str">
        <f>VLOOKUP($E1670,[1]Productos!A:P,4,FALSE)</f>
        <v>CERVEZAS</v>
      </c>
      <c r="K1670" s="1">
        <v>3000</v>
      </c>
      <c r="L1670" s="1">
        <v>3000</v>
      </c>
      <c r="M1670" s="21">
        <v>5</v>
      </c>
      <c r="N1670" s="21" t="e">
        <f>VLOOKUP(M1670,[1]!tbl_empleados[#Data],4,0)&amp;" "&amp;VLOOKUP(M1670,[1]!tbl_empleados[#Data],5,0)</f>
        <v>#REF!</v>
      </c>
      <c r="O1670">
        <f t="shared" si="154"/>
        <v>2024</v>
      </c>
      <c r="P1670" t="str">
        <f t="shared" si="155"/>
        <v>mayo</v>
      </c>
    </row>
    <row r="1671" spans="1:16" x14ac:dyDescent="0.3">
      <c r="A1671" t="s">
        <v>587</v>
      </c>
      <c r="B1671" s="21">
        <v>3</v>
      </c>
      <c r="C1671" s="77">
        <v>45442</v>
      </c>
      <c r="D1671" s="78">
        <v>0.83888888888888891</v>
      </c>
      <c r="E1671" s="21">
        <v>39</v>
      </c>
      <c r="F1671">
        <v>2</v>
      </c>
      <c r="G1671" t="str">
        <f>VLOOKUP($E1671,[1]Productos!A:P,2,FALSE)</f>
        <v>CORONITA</v>
      </c>
      <c r="H1671" s="21" t="str">
        <f>VLOOKUP($E1671,[1]Productos!A:P,3,FALSE)</f>
        <v>BEBIDAS</v>
      </c>
      <c r="I1671" s="21" t="str">
        <f>VLOOKUP($E1671,[1]Productos!A:P,4,FALSE)</f>
        <v>CERVEZAS</v>
      </c>
      <c r="K1671" s="1">
        <v>4000</v>
      </c>
      <c r="L1671" s="1">
        <v>8000</v>
      </c>
      <c r="M1671" s="21">
        <v>5</v>
      </c>
      <c r="N1671" s="21" t="e">
        <f>VLOOKUP(M1671,[1]!tbl_empleados[#Data],4,0)&amp;" "&amp;VLOOKUP(M1671,[1]!tbl_empleados[#Data],5,0)</f>
        <v>#REF!</v>
      </c>
      <c r="O1671">
        <f t="shared" si="154"/>
        <v>2024</v>
      </c>
      <c r="P1671" t="str">
        <f t="shared" si="155"/>
        <v>mayo</v>
      </c>
    </row>
    <row r="1672" spans="1:16" x14ac:dyDescent="0.3">
      <c r="A1672" t="s">
        <v>587</v>
      </c>
      <c r="B1672" s="21">
        <v>3</v>
      </c>
      <c r="C1672" s="77">
        <v>45442</v>
      </c>
      <c r="D1672" s="78">
        <v>0.83888888888888891</v>
      </c>
      <c r="E1672" s="21">
        <v>47</v>
      </c>
      <c r="F1672">
        <v>1</v>
      </c>
      <c r="G1672" t="str">
        <f>VLOOKUP($E1672,[1]Productos!A:P,2,FALSE)</f>
        <v>MICHELADA</v>
      </c>
      <c r="H1672" s="21" t="str">
        <f>VLOOKUP($E1672,[1]Productos!A:P,3,FALSE)</f>
        <v>BEBIDAS</v>
      </c>
      <c r="I1672" s="21" t="str">
        <f>VLOOKUP($E1672,[1]Productos!A:P,4,FALSE)</f>
        <v>CERVEZAS</v>
      </c>
      <c r="K1672" s="1">
        <v>2000</v>
      </c>
      <c r="L1672" s="1">
        <v>2000</v>
      </c>
      <c r="M1672" s="21">
        <v>5</v>
      </c>
      <c r="N1672" s="21" t="e">
        <f>VLOOKUP(M1672,[1]!tbl_empleados[#Data],4,0)&amp;" "&amp;VLOOKUP(M1672,[1]!tbl_empleados[#Data],5,0)</f>
        <v>#REF!</v>
      </c>
      <c r="O1672">
        <f t="shared" si="154"/>
        <v>2024</v>
      </c>
      <c r="P1672" t="str">
        <f t="shared" si="155"/>
        <v>mayo</v>
      </c>
    </row>
    <row r="1673" spans="1:16" x14ac:dyDescent="0.3">
      <c r="A1673" t="s">
        <v>587</v>
      </c>
      <c r="B1673" s="21">
        <v>3</v>
      </c>
      <c r="C1673" s="77">
        <v>45442</v>
      </c>
      <c r="D1673" s="78">
        <v>0.86805555555555547</v>
      </c>
      <c r="E1673" s="21">
        <v>39</v>
      </c>
      <c r="F1673">
        <v>3</v>
      </c>
      <c r="G1673" t="str">
        <f>VLOOKUP($E1673,[1]Productos!A:P,2,FALSE)</f>
        <v>CORONITA</v>
      </c>
      <c r="H1673" s="21" t="str">
        <f>VLOOKUP($E1673,[1]Productos!A:P,3,FALSE)</f>
        <v>BEBIDAS</v>
      </c>
      <c r="I1673" s="21" t="str">
        <f>VLOOKUP($E1673,[1]Productos!A:P,4,FALSE)</f>
        <v>CERVEZAS</v>
      </c>
      <c r="K1673" s="1">
        <v>4000</v>
      </c>
      <c r="L1673" s="1">
        <v>12000</v>
      </c>
      <c r="M1673" s="21">
        <v>5</v>
      </c>
      <c r="N1673" s="21" t="e">
        <f>VLOOKUP(M1673,[1]!tbl_empleados[#Data],4,0)&amp;" "&amp;VLOOKUP(M1673,[1]!tbl_empleados[#Data],5,0)</f>
        <v>#REF!</v>
      </c>
      <c r="O1673">
        <f t="shared" si="154"/>
        <v>2024</v>
      </c>
      <c r="P1673" t="str">
        <f t="shared" si="155"/>
        <v>mayo</v>
      </c>
    </row>
    <row r="1674" spans="1:16" x14ac:dyDescent="0.3">
      <c r="A1674" t="s">
        <v>587</v>
      </c>
      <c r="B1674" s="21">
        <v>3</v>
      </c>
      <c r="C1674" s="77">
        <v>45442</v>
      </c>
      <c r="D1674" s="78">
        <v>0.87777777777777777</v>
      </c>
      <c r="E1674" s="21">
        <v>39</v>
      </c>
      <c r="F1674">
        <v>1</v>
      </c>
      <c r="G1674" t="str">
        <f>VLOOKUP($E1674,[1]Productos!A:P,2,FALSE)</f>
        <v>CORONITA</v>
      </c>
      <c r="H1674" s="21" t="str">
        <f>VLOOKUP($E1674,[1]Productos!A:P,3,FALSE)</f>
        <v>BEBIDAS</v>
      </c>
      <c r="I1674" s="21" t="str">
        <f>VLOOKUP($E1674,[1]Productos!A:P,4,FALSE)</f>
        <v>CERVEZAS</v>
      </c>
      <c r="K1674" s="1">
        <v>4000</v>
      </c>
      <c r="L1674" s="1">
        <v>4000</v>
      </c>
      <c r="M1674" s="21">
        <v>5</v>
      </c>
      <c r="N1674" s="21" t="e">
        <f>VLOOKUP(M1674,[1]!tbl_empleados[#Data],4,0)&amp;" "&amp;VLOOKUP(M1674,[1]!tbl_empleados[#Data],5,0)</f>
        <v>#REF!</v>
      </c>
      <c r="O1674">
        <f t="shared" si="154"/>
        <v>2024</v>
      </c>
      <c r="P1674" t="str">
        <f t="shared" si="155"/>
        <v>mayo</v>
      </c>
    </row>
    <row r="1675" spans="1:16" x14ac:dyDescent="0.3">
      <c r="A1675" t="s">
        <v>587</v>
      </c>
      <c r="B1675" s="21">
        <v>3</v>
      </c>
      <c r="C1675" s="77">
        <v>45442</v>
      </c>
      <c r="D1675" s="78">
        <v>0.8847222222222223</v>
      </c>
      <c r="E1675" s="21">
        <v>38</v>
      </c>
      <c r="F1675">
        <v>3</v>
      </c>
      <c r="G1675" t="str">
        <f>VLOOKUP($E1675,[1]Productos!A:P,2,FALSE)</f>
        <v>COSTEÑITA</v>
      </c>
      <c r="H1675" s="21" t="str">
        <f>VLOOKUP($E1675,[1]Productos!A:P,3,FALSE)</f>
        <v>BEBIDAS</v>
      </c>
      <c r="I1675" s="21" t="str">
        <f>VLOOKUP($E1675,[1]Productos!A:P,4,FALSE)</f>
        <v>CERVEZAS</v>
      </c>
      <c r="K1675" s="1">
        <v>3000</v>
      </c>
      <c r="L1675" s="1">
        <v>9000</v>
      </c>
      <c r="M1675" s="21">
        <v>5</v>
      </c>
      <c r="N1675" s="21" t="e">
        <f>VLOOKUP(M1675,[1]!tbl_empleados[#Data],4,0)&amp;" "&amp;VLOOKUP(M1675,[1]!tbl_empleados[#Data],5,0)</f>
        <v>#REF!</v>
      </c>
      <c r="O1675">
        <f t="shared" si="154"/>
        <v>2024</v>
      </c>
      <c r="P1675" t="str">
        <f t="shared" si="155"/>
        <v>mayo</v>
      </c>
    </row>
    <row r="1676" spans="1:16" x14ac:dyDescent="0.3">
      <c r="A1676" t="s">
        <v>587</v>
      </c>
      <c r="B1676" s="21">
        <v>3</v>
      </c>
      <c r="C1676" s="77">
        <v>45442</v>
      </c>
      <c r="D1676" s="78">
        <v>0.90069444444444446</v>
      </c>
      <c r="E1676" s="21">
        <v>39</v>
      </c>
      <c r="F1676">
        <v>3</v>
      </c>
      <c r="G1676" t="str">
        <f>VLOOKUP($E1676,[1]Productos!A:P,2,FALSE)</f>
        <v>CORONITA</v>
      </c>
      <c r="H1676" s="21" t="str">
        <f>VLOOKUP($E1676,[1]Productos!A:P,3,FALSE)</f>
        <v>BEBIDAS</v>
      </c>
      <c r="I1676" s="21" t="str">
        <f>VLOOKUP($E1676,[1]Productos!A:P,4,FALSE)</f>
        <v>CERVEZAS</v>
      </c>
      <c r="K1676" s="1">
        <v>4000</v>
      </c>
      <c r="L1676" s="1">
        <v>12000</v>
      </c>
      <c r="M1676" s="21">
        <v>5</v>
      </c>
      <c r="N1676" s="21" t="e">
        <f>VLOOKUP(M1676,[1]!tbl_empleados[#Data],4,0)&amp;" "&amp;VLOOKUP(M1676,[1]!tbl_empleados[#Data],5,0)</f>
        <v>#REF!</v>
      </c>
      <c r="O1676">
        <f t="shared" si="154"/>
        <v>2024</v>
      </c>
      <c r="P1676" t="str">
        <f t="shared" si="155"/>
        <v>mayo</v>
      </c>
    </row>
    <row r="1677" spans="1:16" x14ac:dyDescent="0.3">
      <c r="A1677" t="s">
        <v>588</v>
      </c>
      <c r="B1677" s="21">
        <v>12</v>
      </c>
      <c r="C1677" s="77">
        <v>45442</v>
      </c>
      <c r="D1677" s="78">
        <v>0.93472222222222223</v>
      </c>
      <c r="E1677" s="21">
        <v>50</v>
      </c>
      <c r="F1677">
        <v>1</v>
      </c>
      <c r="G1677" t="str">
        <f>VLOOKUP($E1677,[1]Productos!A:P,2,FALSE)</f>
        <v>AGUARDIENTE SIN AZUCAR (LIMOSINA TAPA VERDE)</v>
      </c>
      <c r="H1677" s="21" t="str">
        <f>VLOOKUP($E1677,[1]Productos!A:P,3,FALSE)</f>
        <v>LICORES</v>
      </c>
      <c r="I1677" s="21" t="str">
        <f>VLOOKUP($E1677,[1]Productos!A:P,4,FALSE)</f>
        <v>AGUARDIENTE</v>
      </c>
      <c r="K1677" s="1">
        <v>90000</v>
      </c>
      <c r="L1677" s="1">
        <v>90000</v>
      </c>
      <c r="M1677" s="21">
        <v>5</v>
      </c>
      <c r="N1677" s="21" t="e">
        <f>VLOOKUP(M1677,[1]!tbl_empleados[#Data],4,0)&amp;" "&amp;VLOOKUP(M1677,[1]!tbl_empleados[#Data],5,0)</f>
        <v>#REF!</v>
      </c>
      <c r="O1677">
        <f t="shared" si="154"/>
        <v>2024</v>
      </c>
      <c r="P1677" t="str">
        <f t="shared" si="155"/>
        <v>mayo</v>
      </c>
    </row>
    <row r="1678" spans="1:16" x14ac:dyDescent="0.3">
      <c r="A1678" t="s">
        <v>588</v>
      </c>
      <c r="B1678" s="21">
        <v>12</v>
      </c>
      <c r="C1678" s="77">
        <v>45442</v>
      </c>
      <c r="D1678" s="78">
        <v>0.93541666666666667</v>
      </c>
      <c r="E1678" s="21">
        <v>46</v>
      </c>
      <c r="F1678">
        <v>2</v>
      </c>
      <c r="G1678" t="str">
        <f>VLOOKUP($E1678,[1]Productos!A:P,2,FALSE)</f>
        <v>BUDWEISER</v>
      </c>
      <c r="H1678" s="21" t="str">
        <f>VLOOKUP($E1678,[1]Productos!A:P,3,FALSE)</f>
        <v>BEBIDAS</v>
      </c>
      <c r="I1678" s="21" t="str">
        <f>VLOOKUP($E1678,[1]Productos!A:P,4,FALSE)</f>
        <v>CERVEZAS</v>
      </c>
      <c r="K1678" s="1">
        <v>3000</v>
      </c>
      <c r="L1678" s="1">
        <v>6000</v>
      </c>
      <c r="M1678" s="21">
        <v>5</v>
      </c>
      <c r="N1678" s="21" t="e">
        <f>VLOOKUP(M1678,[1]!tbl_empleados[#Data],4,0)&amp;" "&amp;VLOOKUP(M1678,[1]!tbl_empleados[#Data],5,0)</f>
        <v>#REF!</v>
      </c>
      <c r="O1678">
        <f t="shared" si="154"/>
        <v>2024</v>
      </c>
      <c r="P1678" t="str">
        <f t="shared" si="155"/>
        <v>mayo</v>
      </c>
    </row>
    <row r="1679" spans="1:16" x14ac:dyDescent="0.3">
      <c r="A1679" t="s">
        <v>588</v>
      </c>
      <c r="B1679" s="21">
        <v>12</v>
      </c>
      <c r="C1679" s="77">
        <v>45442</v>
      </c>
      <c r="D1679" s="78">
        <v>0.95208333333333339</v>
      </c>
      <c r="E1679" s="21">
        <v>46</v>
      </c>
      <c r="F1679">
        <v>2</v>
      </c>
      <c r="G1679" t="str">
        <f>VLOOKUP($E1679,[1]Productos!A:P,2,FALSE)</f>
        <v>BUDWEISER</v>
      </c>
      <c r="H1679" s="21" t="str">
        <f>VLOOKUP($E1679,[1]Productos!A:P,3,FALSE)</f>
        <v>BEBIDAS</v>
      </c>
      <c r="I1679" s="21" t="str">
        <f>VLOOKUP($E1679,[1]Productos!A:P,4,FALSE)</f>
        <v>CERVEZAS</v>
      </c>
      <c r="K1679" s="1">
        <v>3000</v>
      </c>
      <c r="L1679" s="1">
        <v>6000</v>
      </c>
      <c r="M1679" s="21">
        <v>5</v>
      </c>
      <c r="N1679" s="21" t="e">
        <f>VLOOKUP(M1679,[1]!tbl_empleados[#Data],4,0)&amp;" "&amp;VLOOKUP(M1679,[1]!tbl_empleados[#Data],5,0)</f>
        <v>#REF!</v>
      </c>
      <c r="O1679">
        <f t="shared" si="154"/>
        <v>2024</v>
      </c>
      <c r="P1679" t="str">
        <f t="shared" si="155"/>
        <v>mayo</v>
      </c>
    </row>
    <row r="1680" spans="1:16" x14ac:dyDescent="0.3">
      <c r="A1680" t="s">
        <v>588</v>
      </c>
      <c r="B1680" s="21">
        <v>12</v>
      </c>
      <c r="C1680" s="77">
        <v>45442</v>
      </c>
      <c r="D1680" s="78">
        <v>0.95694444444444438</v>
      </c>
      <c r="E1680" s="21">
        <v>29</v>
      </c>
      <c r="F1680">
        <v>1</v>
      </c>
      <c r="G1680" t="str">
        <f>VLOOKUP($E1680,[1]Productos!A:P,2,FALSE)</f>
        <v>AGUA</v>
      </c>
      <c r="H1680" s="21" t="str">
        <f>VLOOKUP($E1680,[1]Productos!A:P,3,FALSE)</f>
        <v>BEBIDAS</v>
      </c>
      <c r="I1680" s="21" t="str">
        <f>VLOOKUP($E1680,[1]Productos!A:P,4,FALSE)</f>
        <v>OTROS</v>
      </c>
      <c r="K1680" s="1">
        <v>2000</v>
      </c>
      <c r="L1680" s="1">
        <v>2000</v>
      </c>
      <c r="M1680" s="21">
        <v>5</v>
      </c>
      <c r="N1680" s="21" t="e">
        <f>VLOOKUP(M1680,[1]!tbl_empleados[#Data],4,0)&amp;" "&amp;VLOOKUP(M1680,[1]!tbl_empleados[#Data],5,0)</f>
        <v>#REF!</v>
      </c>
      <c r="O1680">
        <f t="shared" si="154"/>
        <v>2024</v>
      </c>
      <c r="P1680" t="str">
        <f t="shared" si="155"/>
        <v>mayo</v>
      </c>
    </row>
    <row r="1681" spans="1:16" x14ac:dyDescent="0.3">
      <c r="A1681" t="s">
        <v>588</v>
      </c>
      <c r="B1681" s="21">
        <v>12</v>
      </c>
      <c r="C1681" s="77">
        <v>45442</v>
      </c>
      <c r="D1681" s="78">
        <v>0.98749999999999993</v>
      </c>
      <c r="E1681" s="21">
        <v>54</v>
      </c>
      <c r="F1681">
        <v>1</v>
      </c>
      <c r="G1681" t="str">
        <f>VLOOKUP($E1681,[1]Productos!A:P,2,FALSE)</f>
        <v>RON VIEJO DE CALDAS</v>
      </c>
      <c r="H1681" s="21" t="str">
        <f>VLOOKUP($E1681,[1]Productos!A:P,3,FALSE)</f>
        <v>LICORES</v>
      </c>
      <c r="I1681" s="21" t="str">
        <f>VLOOKUP($E1681,[1]Productos!A:P,4,FALSE)</f>
        <v>RON</v>
      </c>
      <c r="K1681" s="1">
        <v>85000</v>
      </c>
      <c r="L1681" s="1">
        <v>85000</v>
      </c>
      <c r="M1681" s="21">
        <v>5</v>
      </c>
      <c r="N1681" s="21" t="e">
        <f>VLOOKUP(M1681,[1]!tbl_empleados[#Data],4,0)&amp;" "&amp;VLOOKUP(M1681,[1]!tbl_empleados[#Data],5,0)</f>
        <v>#REF!</v>
      </c>
      <c r="O1681">
        <f t="shared" si="154"/>
        <v>2024</v>
      </c>
      <c r="P1681" t="str">
        <f t="shared" si="155"/>
        <v>mayo</v>
      </c>
    </row>
    <row r="1682" spans="1:16" x14ac:dyDescent="0.3">
      <c r="A1682" t="s">
        <v>589</v>
      </c>
      <c r="B1682" s="21">
        <v>17</v>
      </c>
      <c r="C1682" s="77">
        <v>45443</v>
      </c>
      <c r="D1682" s="78">
        <v>9.0277777777777787E-3</v>
      </c>
      <c r="E1682" s="21">
        <v>40</v>
      </c>
      <c r="F1682">
        <v>2</v>
      </c>
      <c r="G1682" t="str">
        <f>VLOOKUP($E1682,[1]Productos!A:P,2,FALSE)</f>
        <v>AGUILA NEGRA</v>
      </c>
      <c r="H1682" s="21" t="str">
        <f>VLOOKUP($E1682,[1]Productos!A:P,3,FALSE)</f>
        <v>BEBIDAS</v>
      </c>
      <c r="I1682" s="21" t="str">
        <f>VLOOKUP($E1682,[1]Productos!A:P,4,FALSE)</f>
        <v>CERVEZAS</v>
      </c>
      <c r="K1682" s="1">
        <v>3500</v>
      </c>
      <c r="L1682" s="1">
        <v>7000</v>
      </c>
      <c r="M1682" s="21">
        <v>5</v>
      </c>
      <c r="N1682" s="21" t="e">
        <f>VLOOKUP(M1682,[1]!tbl_empleados[#Data],4,0)&amp;" "&amp;VLOOKUP(M1682,[1]!tbl_empleados[#Data],5,0)</f>
        <v>#REF!</v>
      </c>
      <c r="O1682">
        <f>YEAR(C1682)</f>
        <v>2024</v>
      </c>
      <c r="P1682" t="str">
        <f>TEXT((C1682),"mmmm")</f>
        <v>mayo</v>
      </c>
    </row>
    <row r="1683" spans="1:16" x14ac:dyDescent="0.3">
      <c r="A1683" t="s">
        <v>590</v>
      </c>
      <c r="B1683" s="21">
        <v>3</v>
      </c>
      <c r="C1683" s="77">
        <v>45442</v>
      </c>
      <c r="D1683" s="78">
        <v>0.9590277777777777</v>
      </c>
      <c r="E1683" s="21">
        <v>39</v>
      </c>
      <c r="F1683">
        <v>1</v>
      </c>
      <c r="G1683" t="str">
        <f>VLOOKUP($E1683,[1]Productos!A:P,2,FALSE)</f>
        <v>CORONITA</v>
      </c>
      <c r="H1683" s="21" t="str">
        <f>VLOOKUP($E1683,[1]Productos!A:P,3,FALSE)</f>
        <v>BEBIDAS</v>
      </c>
      <c r="I1683" s="21" t="str">
        <f>VLOOKUP($E1683,[1]Productos!A:P,4,FALSE)</f>
        <v>CERVEZAS</v>
      </c>
      <c r="K1683" s="1">
        <v>4000</v>
      </c>
      <c r="L1683" s="1">
        <v>4000</v>
      </c>
      <c r="M1683" s="21">
        <v>5</v>
      </c>
      <c r="N1683" s="21" t="e">
        <f>VLOOKUP(M1683,[1]!tbl_empleados[#Data],4,0)&amp;" "&amp;VLOOKUP(M1683,[1]!tbl_empleados[#Data],5,0)</f>
        <v>#REF!</v>
      </c>
      <c r="O1683">
        <f t="shared" ref="O1683:O1702" si="156">YEAR(C1683)</f>
        <v>2024</v>
      </c>
      <c r="P1683" t="str">
        <f t="shared" ref="P1683:P1702" si="157">TEXT((C1683),"mmmm")</f>
        <v>mayo</v>
      </c>
    </row>
    <row r="1684" spans="1:16" x14ac:dyDescent="0.3">
      <c r="A1684" t="s">
        <v>590</v>
      </c>
      <c r="B1684" s="21">
        <v>3</v>
      </c>
      <c r="C1684" s="77">
        <v>45442</v>
      </c>
      <c r="D1684" s="78">
        <v>0.9590277777777777</v>
      </c>
      <c r="E1684" s="21">
        <v>30</v>
      </c>
      <c r="F1684">
        <v>1</v>
      </c>
      <c r="G1684" t="str">
        <f>VLOOKUP($E1684,[1]Productos!A:P,2,FALSE)</f>
        <v>SODA</v>
      </c>
      <c r="H1684" s="21" t="str">
        <f>VLOOKUP($E1684,[1]Productos!A:P,3,FALSE)</f>
        <v>BEBIDAS</v>
      </c>
      <c r="I1684" s="21" t="str">
        <f>VLOOKUP($E1684,[1]Productos!A:P,4,FALSE)</f>
        <v>OTROS</v>
      </c>
      <c r="K1684" s="1">
        <v>4000</v>
      </c>
      <c r="L1684" s="1">
        <v>4000</v>
      </c>
      <c r="M1684" s="21">
        <v>5</v>
      </c>
      <c r="N1684" s="21" t="e">
        <f>VLOOKUP(M1684,[1]!tbl_empleados[#Data],4,0)&amp;" "&amp;VLOOKUP(M1684,[1]!tbl_empleados[#Data],5,0)</f>
        <v>#REF!</v>
      </c>
      <c r="O1684">
        <f t="shared" si="156"/>
        <v>2024</v>
      </c>
      <c r="P1684" t="str">
        <f t="shared" si="157"/>
        <v>mayo</v>
      </c>
    </row>
    <row r="1685" spans="1:16" x14ac:dyDescent="0.3">
      <c r="A1685" t="s">
        <v>590</v>
      </c>
      <c r="B1685" s="21">
        <v>3</v>
      </c>
      <c r="C1685" s="77">
        <v>45442</v>
      </c>
      <c r="D1685" s="78">
        <v>0.97222222222222221</v>
      </c>
      <c r="E1685" s="21">
        <v>39</v>
      </c>
      <c r="F1685">
        <v>1</v>
      </c>
      <c r="G1685" t="str">
        <f>VLOOKUP($E1685,[1]Productos!A:P,2,FALSE)</f>
        <v>CORONITA</v>
      </c>
      <c r="H1685" s="21" t="str">
        <f>VLOOKUP($E1685,[1]Productos!A:P,3,FALSE)</f>
        <v>BEBIDAS</v>
      </c>
      <c r="I1685" s="21" t="str">
        <f>VLOOKUP($E1685,[1]Productos!A:P,4,FALSE)</f>
        <v>CERVEZAS</v>
      </c>
      <c r="K1685" s="1">
        <v>4000</v>
      </c>
      <c r="L1685" s="1">
        <v>4000</v>
      </c>
      <c r="M1685" s="21">
        <v>5</v>
      </c>
      <c r="N1685" s="21" t="e">
        <f>VLOOKUP(M1685,[1]!tbl_empleados[#Data],4,0)&amp;" "&amp;VLOOKUP(M1685,[1]!tbl_empleados[#Data],5,0)</f>
        <v>#REF!</v>
      </c>
      <c r="O1685">
        <f t="shared" si="156"/>
        <v>2024</v>
      </c>
      <c r="P1685" t="str">
        <f t="shared" si="157"/>
        <v>mayo</v>
      </c>
    </row>
    <row r="1686" spans="1:16" x14ac:dyDescent="0.3">
      <c r="A1686" t="s">
        <v>590</v>
      </c>
      <c r="B1686" s="21">
        <v>3</v>
      </c>
      <c r="C1686" s="77">
        <v>45442</v>
      </c>
      <c r="D1686" s="78">
        <v>0.99861111111111101</v>
      </c>
      <c r="E1686" s="21">
        <v>39</v>
      </c>
      <c r="F1686">
        <v>1</v>
      </c>
      <c r="G1686" t="str">
        <f>VLOOKUP($E1686,[1]Productos!A:P,2,FALSE)</f>
        <v>CORONITA</v>
      </c>
      <c r="H1686" s="21" t="str">
        <f>VLOOKUP($E1686,[1]Productos!A:P,3,FALSE)</f>
        <v>BEBIDAS</v>
      </c>
      <c r="I1686" s="21" t="str">
        <f>VLOOKUP($E1686,[1]Productos!A:P,4,FALSE)</f>
        <v>CERVEZAS</v>
      </c>
      <c r="K1686" s="1">
        <v>4000</v>
      </c>
      <c r="L1686" s="1">
        <v>4000</v>
      </c>
      <c r="M1686" s="21">
        <v>5</v>
      </c>
      <c r="N1686" s="21" t="e">
        <f>VLOOKUP(M1686,[1]!tbl_empleados[#Data],4,0)&amp;" "&amp;VLOOKUP(M1686,[1]!tbl_empleados[#Data],5,0)</f>
        <v>#REF!</v>
      </c>
      <c r="O1686">
        <f t="shared" si="156"/>
        <v>2024</v>
      </c>
      <c r="P1686" t="str">
        <f t="shared" si="157"/>
        <v>mayo</v>
      </c>
    </row>
    <row r="1687" spans="1:16" x14ac:dyDescent="0.3">
      <c r="A1687" t="s">
        <v>590</v>
      </c>
      <c r="B1687" s="21">
        <v>3</v>
      </c>
      <c r="C1687" s="77">
        <v>45443</v>
      </c>
      <c r="D1687" s="78">
        <v>3.472222222222222E-3</v>
      </c>
      <c r="E1687" s="21">
        <v>45</v>
      </c>
      <c r="F1687">
        <v>1</v>
      </c>
      <c r="G1687" t="str">
        <f>VLOOKUP($E1687,[1]Productos!A:P,2,FALSE)</f>
        <v>POKER</v>
      </c>
      <c r="H1687" s="21" t="str">
        <f>VLOOKUP($E1687,[1]Productos!A:P,3,FALSE)</f>
        <v>BEBIDAS</v>
      </c>
      <c r="I1687" s="21" t="str">
        <f>VLOOKUP($E1687,[1]Productos!A:P,4,FALSE)</f>
        <v>CERVEZAS</v>
      </c>
      <c r="K1687" s="1">
        <v>3000</v>
      </c>
      <c r="L1687" s="1">
        <v>3000</v>
      </c>
      <c r="M1687" s="21">
        <v>5</v>
      </c>
      <c r="N1687" s="21" t="e">
        <f>VLOOKUP(M1687,[1]!tbl_empleados[#Data],4,0)&amp;" "&amp;VLOOKUP(M1687,[1]!tbl_empleados[#Data],5,0)</f>
        <v>#REF!</v>
      </c>
      <c r="O1687">
        <f t="shared" si="156"/>
        <v>2024</v>
      </c>
      <c r="P1687" t="str">
        <f t="shared" si="157"/>
        <v>mayo</v>
      </c>
    </row>
    <row r="1688" spans="1:16" x14ac:dyDescent="0.3">
      <c r="A1688" t="s">
        <v>590</v>
      </c>
      <c r="B1688" s="21">
        <v>3</v>
      </c>
      <c r="C1688" s="77">
        <v>45443</v>
      </c>
      <c r="D1688" s="78">
        <v>2.1527777777777781E-2</v>
      </c>
      <c r="E1688" s="21">
        <v>39</v>
      </c>
      <c r="F1688">
        <v>1</v>
      </c>
      <c r="G1688" t="str">
        <f>VLOOKUP($E1688,[1]Productos!A:P,2,FALSE)</f>
        <v>CORONITA</v>
      </c>
      <c r="H1688" s="21" t="str">
        <f>VLOOKUP($E1688,[1]Productos!A:P,3,FALSE)</f>
        <v>BEBIDAS</v>
      </c>
      <c r="I1688" s="21" t="str">
        <f>VLOOKUP($E1688,[1]Productos!A:P,4,FALSE)</f>
        <v>CERVEZAS</v>
      </c>
      <c r="K1688" s="1">
        <v>4000</v>
      </c>
      <c r="L1688" s="1">
        <v>4000</v>
      </c>
      <c r="M1688" s="21">
        <v>5</v>
      </c>
      <c r="N1688" s="21" t="e">
        <f>VLOOKUP(M1688,[1]!tbl_empleados[#Data],4,0)&amp;" "&amp;VLOOKUP(M1688,[1]!tbl_empleados[#Data],5,0)</f>
        <v>#REF!</v>
      </c>
      <c r="O1688">
        <f t="shared" si="156"/>
        <v>2024</v>
      </c>
      <c r="P1688" t="str">
        <f t="shared" si="157"/>
        <v>mayo</v>
      </c>
    </row>
    <row r="1689" spans="1:16" x14ac:dyDescent="0.3">
      <c r="A1689" t="s">
        <v>590</v>
      </c>
      <c r="B1689" s="21">
        <v>3</v>
      </c>
      <c r="C1689" s="77">
        <v>45443</v>
      </c>
      <c r="D1689" s="78">
        <v>2.1527777777777781E-2</v>
      </c>
      <c r="E1689" s="21">
        <v>45</v>
      </c>
      <c r="F1689">
        <v>1</v>
      </c>
      <c r="G1689" t="str">
        <f>VLOOKUP($E1689,[1]Productos!A:P,2,FALSE)</f>
        <v>POKER</v>
      </c>
      <c r="H1689" s="21" t="str">
        <f>VLOOKUP($E1689,[1]Productos!A:P,3,FALSE)</f>
        <v>BEBIDAS</v>
      </c>
      <c r="I1689" s="21" t="str">
        <f>VLOOKUP($E1689,[1]Productos!A:P,4,FALSE)</f>
        <v>CERVEZAS</v>
      </c>
      <c r="K1689" s="1">
        <v>3000</v>
      </c>
      <c r="L1689" s="1">
        <v>3000</v>
      </c>
      <c r="M1689" s="21">
        <v>5</v>
      </c>
      <c r="N1689" s="21" t="e">
        <f>VLOOKUP(M1689,[1]!tbl_empleados[#Data],4,0)&amp;" "&amp;VLOOKUP(M1689,[1]!tbl_empleados[#Data],5,0)</f>
        <v>#REF!</v>
      </c>
      <c r="O1689">
        <f t="shared" si="156"/>
        <v>2024</v>
      </c>
      <c r="P1689" t="str">
        <f t="shared" si="157"/>
        <v>mayo</v>
      </c>
    </row>
    <row r="1690" spans="1:16" x14ac:dyDescent="0.3">
      <c r="A1690" t="s">
        <v>590</v>
      </c>
      <c r="B1690" s="21">
        <v>3</v>
      </c>
      <c r="C1690" s="77">
        <v>45443</v>
      </c>
      <c r="D1690" s="78">
        <v>4.6527777777777779E-2</v>
      </c>
      <c r="E1690" s="21">
        <v>39</v>
      </c>
      <c r="F1690">
        <v>1</v>
      </c>
      <c r="G1690" t="str">
        <f>VLOOKUP($E1690,[1]Productos!A:P,2,FALSE)</f>
        <v>CORONITA</v>
      </c>
      <c r="H1690" s="21" t="str">
        <f>VLOOKUP($E1690,[1]Productos!A:P,3,FALSE)</f>
        <v>BEBIDAS</v>
      </c>
      <c r="I1690" s="21" t="str">
        <f>VLOOKUP($E1690,[1]Productos!A:P,4,FALSE)</f>
        <v>CERVEZAS</v>
      </c>
      <c r="K1690" s="1">
        <v>4000</v>
      </c>
      <c r="L1690" s="1">
        <v>4000</v>
      </c>
      <c r="M1690" s="21">
        <v>5</v>
      </c>
      <c r="N1690" s="21" t="e">
        <f>VLOOKUP(M1690,[1]!tbl_empleados[#Data],4,0)&amp;" "&amp;VLOOKUP(M1690,[1]!tbl_empleados[#Data],5,0)</f>
        <v>#REF!</v>
      </c>
      <c r="O1690">
        <f t="shared" si="156"/>
        <v>2024</v>
      </c>
      <c r="P1690" t="str">
        <f t="shared" si="157"/>
        <v>mayo</v>
      </c>
    </row>
    <row r="1691" spans="1:16" x14ac:dyDescent="0.3">
      <c r="A1691" t="s">
        <v>590</v>
      </c>
      <c r="B1691" s="21">
        <v>3</v>
      </c>
      <c r="C1691" s="77">
        <v>45443</v>
      </c>
      <c r="D1691" s="78">
        <v>4.6527777777777779E-2</v>
      </c>
      <c r="E1691" s="21">
        <v>45</v>
      </c>
      <c r="F1691">
        <v>1</v>
      </c>
      <c r="G1691" t="str">
        <f>VLOOKUP($E1691,[1]Productos!A:P,2,FALSE)</f>
        <v>POKER</v>
      </c>
      <c r="H1691" s="21" t="str">
        <f>VLOOKUP($E1691,[1]Productos!A:P,3,FALSE)</f>
        <v>BEBIDAS</v>
      </c>
      <c r="I1691" s="21" t="str">
        <f>VLOOKUP($E1691,[1]Productos!A:P,4,FALSE)</f>
        <v>CERVEZAS</v>
      </c>
      <c r="K1691" s="1">
        <v>3000</v>
      </c>
      <c r="L1691" s="1">
        <v>3000</v>
      </c>
      <c r="M1691" s="21">
        <v>5</v>
      </c>
      <c r="N1691" s="21" t="e">
        <f>VLOOKUP(M1691,[1]!tbl_empleados[#Data],4,0)&amp;" "&amp;VLOOKUP(M1691,[1]!tbl_empleados[#Data],5,0)</f>
        <v>#REF!</v>
      </c>
      <c r="O1691">
        <f t="shared" si="156"/>
        <v>2024</v>
      </c>
      <c r="P1691" t="str">
        <f t="shared" si="157"/>
        <v>mayo</v>
      </c>
    </row>
    <row r="1692" spans="1:16" x14ac:dyDescent="0.3">
      <c r="A1692" t="s">
        <v>591</v>
      </c>
      <c r="B1692" s="21">
        <v>12</v>
      </c>
      <c r="C1692" s="77">
        <v>45443</v>
      </c>
      <c r="D1692" s="78">
        <v>3.888888888888889E-2</v>
      </c>
      <c r="E1692" s="21">
        <v>32</v>
      </c>
      <c r="F1692">
        <v>1</v>
      </c>
      <c r="G1692" t="str">
        <f>VLOOKUP($E1692,[1]Productos!A:P,2,FALSE)</f>
        <v>SUERO ELECTROLIT UVA</v>
      </c>
      <c r="H1692" s="21" t="str">
        <f>VLOOKUP($E1692,[1]Productos!A:P,3,FALSE)</f>
        <v>BEBIDAS</v>
      </c>
      <c r="I1692" s="21" t="str">
        <f>VLOOKUP($E1692,[1]Productos!A:P,4,FALSE)</f>
        <v>OTROS</v>
      </c>
      <c r="K1692" s="1">
        <v>10000</v>
      </c>
      <c r="L1692" s="1">
        <v>10000</v>
      </c>
      <c r="M1692" s="21">
        <v>5</v>
      </c>
      <c r="N1692" s="21" t="e">
        <f>VLOOKUP(M1692,[1]!tbl_empleados[#Data],4,0)&amp;" "&amp;VLOOKUP(M1692,[1]!tbl_empleados[#Data],5,0)</f>
        <v>#REF!</v>
      </c>
      <c r="O1692">
        <f t="shared" si="156"/>
        <v>2024</v>
      </c>
      <c r="P1692" t="str">
        <f t="shared" si="157"/>
        <v>mayo</v>
      </c>
    </row>
    <row r="1693" spans="1:16" x14ac:dyDescent="0.3">
      <c r="A1693" t="s">
        <v>591</v>
      </c>
      <c r="B1693" s="21">
        <v>12</v>
      </c>
      <c r="C1693" s="77">
        <v>45443</v>
      </c>
      <c r="D1693" s="78">
        <v>6.25E-2</v>
      </c>
      <c r="E1693" s="21">
        <v>46</v>
      </c>
      <c r="F1693">
        <v>4</v>
      </c>
      <c r="G1693" t="str">
        <f>VLOOKUP($E1693,[1]Productos!A:P,2,FALSE)</f>
        <v>BUDWEISER</v>
      </c>
      <c r="H1693" s="21" t="str">
        <f>VLOOKUP($E1693,[1]Productos!A:P,3,FALSE)</f>
        <v>BEBIDAS</v>
      </c>
      <c r="I1693" s="21" t="str">
        <f>VLOOKUP($E1693,[1]Productos!A:P,4,FALSE)</f>
        <v>CERVEZAS</v>
      </c>
      <c r="K1693" s="1">
        <v>3000</v>
      </c>
      <c r="L1693" s="1">
        <v>12000</v>
      </c>
      <c r="M1693" s="21">
        <v>5</v>
      </c>
      <c r="N1693" s="21" t="e">
        <f>VLOOKUP(M1693,[1]!tbl_empleados[#Data],4,0)&amp;" "&amp;VLOOKUP(M1693,[1]!tbl_empleados[#Data],5,0)</f>
        <v>#REF!</v>
      </c>
      <c r="O1693">
        <f t="shared" si="156"/>
        <v>2024</v>
      </c>
      <c r="P1693" t="str">
        <f t="shared" si="157"/>
        <v>mayo</v>
      </c>
    </row>
    <row r="1694" spans="1:16" x14ac:dyDescent="0.3">
      <c r="A1694" t="s">
        <v>591</v>
      </c>
      <c r="B1694" s="21">
        <v>12</v>
      </c>
      <c r="C1694" s="77">
        <v>45443</v>
      </c>
      <c r="D1694" s="78">
        <v>8.4027777777777771E-2</v>
      </c>
      <c r="E1694" s="21">
        <v>29</v>
      </c>
      <c r="F1694">
        <v>2</v>
      </c>
      <c r="G1694" t="str">
        <f>VLOOKUP($E1694,[1]Productos!A:P,2,FALSE)</f>
        <v>AGUA</v>
      </c>
      <c r="H1694" s="21" t="str">
        <f>VLOOKUP($E1694,[1]Productos!A:P,3,FALSE)</f>
        <v>BEBIDAS</v>
      </c>
      <c r="I1694" s="21" t="str">
        <f>VLOOKUP($E1694,[1]Productos!A:P,4,FALSE)</f>
        <v>OTROS</v>
      </c>
      <c r="K1694" s="1">
        <v>2000</v>
      </c>
      <c r="L1694" s="1">
        <v>4000</v>
      </c>
      <c r="M1694" s="21">
        <v>5</v>
      </c>
      <c r="N1694" s="21" t="e">
        <f>VLOOKUP(M1694,[1]!tbl_empleados[#Data],4,0)&amp;" "&amp;VLOOKUP(M1694,[1]!tbl_empleados[#Data],5,0)</f>
        <v>#REF!</v>
      </c>
      <c r="O1694">
        <f t="shared" si="156"/>
        <v>2024</v>
      </c>
      <c r="P1694" t="str">
        <f t="shared" si="157"/>
        <v>mayo</v>
      </c>
    </row>
    <row r="1695" spans="1:16" x14ac:dyDescent="0.3">
      <c r="A1695" t="s">
        <v>591</v>
      </c>
      <c r="B1695" s="21">
        <v>12</v>
      </c>
      <c r="C1695" s="77">
        <v>45443</v>
      </c>
      <c r="D1695" s="78">
        <v>8.4027777777777771E-2</v>
      </c>
      <c r="E1695" s="21">
        <v>34</v>
      </c>
      <c r="F1695">
        <v>1</v>
      </c>
      <c r="G1695" t="str">
        <f>VLOOKUP($E1695,[1]Productos!A:P,2,FALSE)</f>
        <v>SUERO ELECTROLIT NARANJA-MANDARINA</v>
      </c>
      <c r="H1695" s="21" t="str">
        <f>VLOOKUP($E1695,[1]Productos!A:P,3,FALSE)</f>
        <v>BEBIDAS</v>
      </c>
      <c r="I1695" s="21" t="str">
        <f>VLOOKUP($E1695,[1]Productos!A:P,4,FALSE)</f>
        <v>OTROS</v>
      </c>
      <c r="K1695" s="1">
        <v>10000</v>
      </c>
      <c r="L1695" s="1">
        <v>10000</v>
      </c>
      <c r="M1695" s="21">
        <v>5</v>
      </c>
      <c r="N1695" s="21" t="e">
        <f>VLOOKUP(M1695,[1]!tbl_empleados[#Data],4,0)&amp;" "&amp;VLOOKUP(M1695,[1]!tbl_empleados[#Data],5,0)</f>
        <v>#REF!</v>
      </c>
      <c r="O1695">
        <f t="shared" si="156"/>
        <v>2024</v>
      </c>
      <c r="P1695" t="str">
        <f t="shared" si="157"/>
        <v>mayo</v>
      </c>
    </row>
    <row r="1696" spans="1:16" x14ac:dyDescent="0.3">
      <c r="A1696" t="s">
        <v>592</v>
      </c>
      <c r="B1696" s="21">
        <v>5</v>
      </c>
      <c r="C1696" s="77">
        <v>45442</v>
      </c>
      <c r="D1696" s="78">
        <v>0.8305555555555556</v>
      </c>
      <c r="E1696" s="21">
        <v>38</v>
      </c>
      <c r="F1696">
        <v>49</v>
      </c>
      <c r="G1696" t="str">
        <f>VLOOKUP($E1696,[1]Productos!A:P,2,FALSE)</f>
        <v>COSTEÑITA</v>
      </c>
      <c r="H1696" s="21" t="str">
        <f>VLOOKUP($E1696,[1]Productos!A:P,3,FALSE)</f>
        <v>BEBIDAS</v>
      </c>
      <c r="I1696" s="21" t="str">
        <f>VLOOKUP($E1696,[1]Productos!A:P,4,FALSE)</f>
        <v>CERVEZAS</v>
      </c>
      <c r="K1696" s="1">
        <v>3000</v>
      </c>
      <c r="L1696" s="1">
        <v>147000</v>
      </c>
      <c r="M1696" s="21">
        <v>5</v>
      </c>
      <c r="N1696" s="21" t="e">
        <f>VLOOKUP(M1696,[1]!tbl_empleados[#Data],4,0)&amp;" "&amp;VLOOKUP(M1696,[1]!tbl_empleados[#Data],5,0)</f>
        <v>#REF!</v>
      </c>
      <c r="O1696">
        <f t="shared" si="156"/>
        <v>2024</v>
      </c>
      <c r="P1696" t="str">
        <f t="shared" si="157"/>
        <v>mayo</v>
      </c>
    </row>
    <row r="1697" spans="1:16" x14ac:dyDescent="0.3">
      <c r="A1697" t="s">
        <v>592</v>
      </c>
      <c r="B1697" s="21">
        <v>5</v>
      </c>
      <c r="C1697" s="77">
        <v>45442</v>
      </c>
      <c r="D1697" s="78">
        <v>0.8305555555555556</v>
      </c>
      <c r="E1697" s="21">
        <v>53</v>
      </c>
      <c r="F1697">
        <v>1</v>
      </c>
      <c r="G1697" t="str">
        <f>VLOOKUP($E1697,[1]Productos!A:P,2,FALSE)</f>
        <v>AGUARDIENTE AMARILLO</v>
      </c>
      <c r="H1697" s="21" t="str">
        <f>VLOOKUP($E1697,[1]Productos!A:P,3,FALSE)</f>
        <v>LICORES</v>
      </c>
      <c r="I1697" s="21" t="str">
        <f>VLOOKUP($E1697,[1]Productos!A:P,4,FALSE)</f>
        <v>AGUARDIENTE</v>
      </c>
      <c r="K1697" s="1">
        <v>75000</v>
      </c>
      <c r="L1697" s="1">
        <v>75000</v>
      </c>
      <c r="M1697" s="21">
        <v>5</v>
      </c>
      <c r="N1697" s="21" t="e">
        <f>VLOOKUP(M1697,[1]!tbl_empleados[#Data],4,0)&amp;" "&amp;VLOOKUP(M1697,[1]!tbl_empleados[#Data],5,0)</f>
        <v>#REF!</v>
      </c>
      <c r="O1697">
        <f t="shared" si="156"/>
        <v>2024</v>
      </c>
      <c r="P1697" t="str">
        <f t="shared" si="157"/>
        <v>mayo</v>
      </c>
    </row>
    <row r="1698" spans="1:16" x14ac:dyDescent="0.3">
      <c r="A1698" t="s">
        <v>592</v>
      </c>
      <c r="B1698" s="21">
        <v>5</v>
      </c>
      <c r="C1698" s="77">
        <v>45442</v>
      </c>
      <c r="D1698" s="78">
        <v>0.83124999999999993</v>
      </c>
      <c r="E1698" s="21">
        <v>43</v>
      </c>
      <c r="F1698">
        <v>5</v>
      </c>
      <c r="G1698" t="str">
        <f>VLOOKUP($E1698,[1]Productos!A:P,2,FALSE)</f>
        <v>STELLA ARTOIS</v>
      </c>
      <c r="H1698" s="21" t="str">
        <f>VLOOKUP($E1698,[1]Productos!A:P,3,FALSE)</f>
        <v>BEBIDAS</v>
      </c>
      <c r="I1698" s="21" t="str">
        <f>VLOOKUP($E1698,[1]Productos!A:P,4,FALSE)</f>
        <v>CERVEZAS</v>
      </c>
      <c r="K1698" s="1">
        <v>8000</v>
      </c>
      <c r="L1698" s="1">
        <v>40000</v>
      </c>
      <c r="M1698" s="21">
        <v>5</v>
      </c>
      <c r="N1698" s="21" t="e">
        <f>VLOOKUP(M1698,[1]!tbl_empleados[#Data],4,0)&amp;" "&amp;VLOOKUP(M1698,[1]!tbl_empleados[#Data],5,0)</f>
        <v>#REF!</v>
      </c>
      <c r="O1698">
        <f t="shared" si="156"/>
        <v>2024</v>
      </c>
      <c r="P1698" t="str">
        <f t="shared" si="157"/>
        <v>mayo</v>
      </c>
    </row>
    <row r="1699" spans="1:16" x14ac:dyDescent="0.3">
      <c r="A1699" t="s">
        <v>592</v>
      </c>
      <c r="B1699" s="21">
        <v>5</v>
      </c>
      <c r="C1699" s="77">
        <v>45442</v>
      </c>
      <c r="D1699" s="78">
        <v>0.83124999999999993</v>
      </c>
      <c r="E1699" s="21">
        <v>39</v>
      </c>
      <c r="F1699">
        <v>8</v>
      </c>
      <c r="G1699" t="str">
        <f>VLOOKUP($E1699,[1]Productos!A:P,2,FALSE)</f>
        <v>CORONITA</v>
      </c>
      <c r="H1699" s="21" t="str">
        <f>VLOOKUP($E1699,[1]Productos!A:P,3,FALSE)</f>
        <v>BEBIDAS</v>
      </c>
      <c r="I1699" s="21" t="str">
        <f>VLOOKUP($E1699,[1]Productos!A:P,4,FALSE)</f>
        <v>CERVEZAS</v>
      </c>
      <c r="K1699" s="1">
        <v>4000</v>
      </c>
      <c r="L1699" s="1">
        <v>32000</v>
      </c>
      <c r="M1699" s="21">
        <v>5</v>
      </c>
      <c r="N1699" s="21" t="e">
        <f>VLOOKUP(M1699,[1]!tbl_empleados[#Data],4,0)&amp;" "&amp;VLOOKUP(M1699,[1]!tbl_empleados[#Data],5,0)</f>
        <v>#REF!</v>
      </c>
      <c r="O1699">
        <f t="shared" si="156"/>
        <v>2024</v>
      </c>
      <c r="P1699" t="str">
        <f t="shared" si="157"/>
        <v>mayo</v>
      </c>
    </row>
    <row r="1700" spans="1:16" x14ac:dyDescent="0.3">
      <c r="A1700" t="s">
        <v>592</v>
      </c>
      <c r="B1700" s="21">
        <v>5</v>
      </c>
      <c r="C1700" s="77">
        <v>45442</v>
      </c>
      <c r="D1700" s="78">
        <v>0.83124999999999993</v>
      </c>
      <c r="E1700" s="21">
        <v>57</v>
      </c>
      <c r="F1700">
        <v>1</v>
      </c>
      <c r="G1700" t="str">
        <f>VLOOKUP($E1700,[1]Productos!A:P,2,FALSE)</f>
        <v>RON MEDELLIN 8 AÑOS</v>
      </c>
      <c r="H1700" s="21" t="str">
        <f>VLOOKUP($E1700,[1]Productos!A:P,3,FALSE)</f>
        <v>LICORES</v>
      </c>
      <c r="I1700" s="21" t="str">
        <f>VLOOKUP($E1700,[1]Productos!A:P,4,FALSE)</f>
        <v>RON</v>
      </c>
      <c r="K1700" s="1">
        <v>90000</v>
      </c>
      <c r="L1700" s="1">
        <v>90000</v>
      </c>
      <c r="M1700" s="21">
        <v>5</v>
      </c>
      <c r="N1700" s="21" t="e">
        <f>VLOOKUP(M1700,[1]!tbl_empleados[#Data],4,0)&amp;" "&amp;VLOOKUP(M1700,[1]!tbl_empleados[#Data],5,0)</f>
        <v>#REF!</v>
      </c>
      <c r="O1700">
        <f t="shared" si="156"/>
        <v>2024</v>
      </c>
      <c r="P1700" t="str">
        <f t="shared" si="157"/>
        <v>mayo</v>
      </c>
    </row>
    <row r="1701" spans="1:16" x14ac:dyDescent="0.3">
      <c r="A1701" t="s">
        <v>592</v>
      </c>
      <c r="B1701" s="21">
        <v>5</v>
      </c>
      <c r="C1701" s="77">
        <v>45442</v>
      </c>
      <c r="D1701" s="78">
        <v>0.83124999999999993</v>
      </c>
      <c r="E1701" s="21">
        <v>35</v>
      </c>
      <c r="F1701">
        <v>2</v>
      </c>
      <c r="G1701" t="str">
        <f>VLOOKUP($E1701,[1]Productos!A:P,2,FALSE)</f>
        <v>SUERO ELECTROLIT FRESA-KIWI</v>
      </c>
      <c r="H1701" s="21" t="str">
        <f>VLOOKUP($E1701,[1]Productos!A:P,3,FALSE)</f>
        <v>BEBIDAS</v>
      </c>
      <c r="I1701" s="21" t="str">
        <f>VLOOKUP($E1701,[1]Productos!A:P,4,FALSE)</f>
        <v>OTROS</v>
      </c>
      <c r="K1701" s="1">
        <v>10000</v>
      </c>
      <c r="L1701" s="1">
        <v>20000</v>
      </c>
      <c r="M1701" s="21">
        <v>5</v>
      </c>
      <c r="N1701" s="21" t="e">
        <f>VLOOKUP(M1701,[1]!tbl_empleados[#Data],4,0)&amp;" "&amp;VLOOKUP(M1701,[1]!tbl_empleados[#Data],5,0)</f>
        <v>#REF!</v>
      </c>
      <c r="O1701">
        <f t="shared" si="156"/>
        <v>2024</v>
      </c>
      <c r="P1701" t="str">
        <f t="shared" si="157"/>
        <v>mayo</v>
      </c>
    </row>
    <row r="1702" spans="1:16" x14ac:dyDescent="0.3">
      <c r="A1702" t="s">
        <v>592</v>
      </c>
      <c r="B1702" s="21">
        <v>5</v>
      </c>
      <c r="C1702" s="77">
        <v>45442</v>
      </c>
      <c r="D1702" s="78">
        <v>0.83194444444444438</v>
      </c>
      <c r="E1702" s="21">
        <v>15</v>
      </c>
      <c r="F1702">
        <v>1</v>
      </c>
      <c r="G1702" t="str">
        <f>VLOOKUP($E1702,[1]Productos!A:P,2,FALSE)</f>
        <v>MARACUYÁ</v>
      </c>
      <c r="H1702" s="21" t="str">
        <f>VLOOKUP($E1702,[1]Productos!A:P,3,FALSE)</f>
        <v>BEBIDAS</v>
      </c>
      <c r="I1702" s="21" t="str">
        <f>VLOOKUP($E1702,[1]Productos!A:P,4,FALSE)</f>
        <v>SODAS SABORIZADAS</v>
      </c>
      <c r="K1702" s="1">
        <v>12000</v>
      </c>
      <c r="L1702" s="1">
        <v>12000</v>
      </c>
      <c r="M1702" s="21">
        <v>5</v>
      </c>
      <c r="N1702" s="21" t="e">
        <f>VLOOKUP(M1702,[1]!tbl_empleados[#Data],4,0)&amp;" "&amp;VLOOKUP(M1702,[1]!tbl_empleados[#Data],5,0)</f>
        <v>#REF!</v>
      </c>
      <c r="O1702">
        <f t="shared" si="156"/>
        <v>2024</v>
      </c>
      <c r="P1702" t="str">
        <f t="shared" si="157"/>
        <v>mayo</v>
      </c>
    </row>
    <row r="1703" spans="1:16" x14ac:dyDescent="0.3">
      <c r="A1703" t="s">
        <v>593</v>
      </c>
      <c r="B1703" s="21">
        <v>17</v>
      </c>
      <c r="C1703" s="77">
        <v>45443</v>
      </c>
      <c r="D1703" s="78">
        <v>9.5138888888888884E-2</v>
      </c>
      <c r="E1703" s="21">
        <v>59</v>
      </c>
      <c r="F1703">
        <v>1</v>
      </c>
      <c r="G1703" t="str">
        <f>VLOOKUP($E1703,[1]Productos!A:P,2,FALSE)</f>
        <v>JOSE CUERVO REPOSADO</v>
      </c>
      <c r="H1703" s="21" t="str">
        <f>VLOOKUP($E1703,[1]Productos!A:P,3,FALSE)</f>
        <v>LICORES</v>
      </c>
      <c r="I1703" s="21" t="str">
        <f>VLOOKUP($E1703,[1]Productos!A:P,4,FALSE)</f>
        <v>TEQUILA</v>
      </c>
      <c r="K1703" s="1">
        <v>130000</v>
      </c>
      <c r="L1703" s="1">
        <v>130000</v>
      </c>
      <c r="M1703" s="21">
        <v>5</v>
      </c>
      <c r="N1703" s="21" t="e">
        <f>VLOOKUP(M1703,[1]!tbl_empleados[#Data],4,0)&amp;" "&amp;VLOOKUP(M1703,[1]!tbl_empleados[#Data],5,0)</f>
        <v>#REF!</v>
      </c>
      <c r="O1703">
        <f>YEAR(C1703)</f>
        <v>2024</v>
      </c>
      <c r="P1703" t="str">
        <f>TEXT((C1703),"mmmm")</f>
        <v>mayo</v>
      </c>
    </row>
    <row r="1704" spans="1:16" x14ac:dyDescent="0.3">
      <c r="A1704" t="s">
        <v>594</v>
      </c>
      <c r="B1704" s="21">
        <v>17</v>
      </c>
      <c r="C1704" s="77">
        <v>45443</v>
      </c>
      <c r="D1704" s="78">
        <v>0.87847222222222221</v>
      </c>
      <c r="E1704" s="21">
        <v>42</v>
      </c>
      <c r="F1704">
        <v>4</v>
      </c>
      <c r="G1704" t="str">
        <f>VLOOKUP($E1704,[1]Productos!A:P,2,FALSE)</f>
        <v>CLUB COLOMBIA</v>
      </c>
      <c r="H1704" s="21" t="str">
        <f>VLOOKUP($E1704,[1]Productos!A:P,3,FALSE)</f>
        <v>BEBIDAS</v>
      </c>
      <c r="I1704" s="21" t="str">
        <f>VLOOKUP($E1704,[1]Productos!A:P,4,FALSE)</f>
        <v>CERVEZAS</v>
      </c>
      <c r="K1704" s="1">
        <v>5000</v>
      </c>
      <c r="L1704" s="1">
        <v>20000</v>
      </c>
      <c r="M1704" s="21">
        <v>5</v>
      </c>
      <c r="N1704" s="21" t="e">
        <f>VLOOKUP(M1704,[1]!tbl_empleados[#Data],4,0)&amp;" "&amp;VLOOKUP(M1704,[1]!tbl_empleados[#Data],5,0)</f>
        <v>#REF!</v>
      </c>
      <c r="O1704">
        <f>YEAR(C1704)</f>
        <v>2024</v>
      </c>
      <c r="P1704" t="str">
        <f>TEXT((C1704),"mmmm")</f>
        <v>mayo</v>
      </c>
    </row>
    <row r="1705" spans="1:16" x14ac:dyDescent="0.3">
      <c r="A1705" t="s">
        <v>595</v>
      </c>
      <c r="B1705" s="21">
        <v>6</v>
      </c>
      <c r="C1705" s="77">
        <v>45443</v>
      </c>
      <c r="D1705" s="78">
        <v>0.87847222222222221</v>
      </c>
      <c r="E1705" s="21">
        <v>39</v>
      </c>
      <c r="F1705">
        <v>1</v>
      </c>
      <c r="G1705" t="str">
        <f>VLOOKUP($E1705,[1]Productos!A:P,2,FALSE)</f>
        <v>CORONITA</v>
      </c>
      <c r="H1705" s="21" t="str">
        <f>VLOOKUP($E1705,[1]Productos!A:P,3,FALSE)</f>
        <v>BEBIDAS</v>
      </c>
      <c r="I1705" s="21" t="str">
        <f>VLOOKUP($E1705,[1]Productos!A:P,4,FALSE)</f>
        <v>CERVEZAS</v>
      </c>
      <c r="K1705" s="1">
        <v>4000</v>
      </c>
      <c r="L1705" s="1">
        <v>4000</v>
      </c>
      <c r="M1705" s="21">
        <v>5</v>
      </c>
      <c r="N1705" s="21" t="e">
        <f>VLOOKUP(M1705,[1]!tbl_empleados[#Data],4,0)&amp;" "&amp;VLOOKUP(M1705,[1]!tbl_empleados[#Data],5,0)</f>
        <v>#REF!</v>
      </c>
      <c r="O1705">
        <f t="shared" ref="O1705:O1746" si="158">YEAR(C1705)</f>
        <v>2024</v>
      </c>
      <c r="P1705" t="str">
        <f t="shared" ref="P1705:P1746" si="159">TEXT((C1705),"mmmm")</f>
        <v>mayo</v>
      </c>
    </row>
    <row r="1706" spans="1:16" x14ac:dyDescent="0.3">
      <c r="A1706" t="s">
        <v>595</v>
      </c>
      <c r="B1706" s="21">
        <v>6</v>
      </c>
      <c r="C1706" s="77">
        <v>45443</v>
      </c>
      <c r="D1706" s="78">
        <v>0.87847222222222221</v>
      </c>
      <c r="E1706" s="21">
        <v>40</v>
      </c>
      <c r="F1706">
        <v>1</v>
      </c>
      <c r="G1706" t="str">
        <f>VLOOKUP($E1706,[1]Productos!A:P,2,FALSE)</f>
        <v>AGUILA NEGRA</v>
      </c>
      <c r="H1706" s="21" t="str">
        <f>VLOOKUP($E1706,[1]Productos!A:P,3,FALSE)</f>
        <v>BEBIDAS</v>
      </c>
      <c r="I1706" s="21" t="str">
        <f>VLOOKUP($E1706,[1]Productos!A:P,4,FALSE)</f>
        <v>CERVEZAS</v>
      </c>
      <c r="K1706" s="1">
        <v>3500</v>
      </c>
      <c r="L1706" s="1">
        <v>3500</v>
      </c>
      <c r="M1706" s="21">
        <v>5</v>
      </c>
      <c r="N1706" s="21" t="e">
        <f>VLOOKUP(M1706,[1]!tbl_empleados[#Data],4,0)&amp;" "&amp;VLOOKUP(M1706,[1]!tbl_empleados[#Data],5,0)</f>
        <v>#REF!</v>
      </c>
      <c r="O1706">
        <f t="shared" si="158"/>
        <v>2024</v>
      </c>
      <c r="P1706" t="str">
        <f t="shared" si="159"/>
        <v>mayo</v>
      </c>
    </row>
    <row r="1707" spans="1:16" x14ac:dyDescent="0.3">
      <c r="A1707" t="s">
        <v>595</v>
      </c>
      <c r="B1707" s="21">
        <v>6</v>
      </c>
      <c r="C1707" s="77">
        <v>45443</v>
      </c>
      <c r="D1707" s="78">
        <v>0.87847222222222221</v>
      </c>
      <c r="E1707" s="21">
        <v>47</v>
      </c>
      <c r="F1707">
        <v>2</v>
      </c>
      <c r="G1707" t="str">
        <f>VLOOKUP($E1707,[1]Productos!A:P,2,FALSE)</f>
        <v>MICHELADA</v>
      </c>
      <c r="H1707" s="21" t="str">
        <f>VLOOKUP($E1707,[1]Productos!A:P,3,FALSE)</f>
        <v>BEBIDAS</v>
      </c>
      <c r="I1707" s="21" t="str">
        <f>VLOOKUP($E1707,[1]Productos!A:P,4,FALSE)</f>
        <v>CERVEZAS</v>
      </c>
      <c r="K1707" s="1">
        <v>2000</v>
      </c>
      <c r="L1707" s="1">
        <v>4000</v>
      </c>
      <c r="M1707" s="21">
        <v>5</v>
      </c>
      <c r="N1707" s="21" t="e">
        <f>VLOOKUP(M1707,[1]!tbl_empleados[#Data],4,0)&amp;" "&amp;VLOOKUP(M1707,[1]!tbl_empleados[#Data],5,0)</f>
        <v>#REF!</v>
      </c>
      <c r="O1707">
        <f t="shared" si="158"/>
        <v>2024</v>
      </c>
      <c r="P1707" t="str">
        <f t="shared" si="159"/>
        <v>mayo</v>
      </c>
    </row>
    <row r="1708" spans="1:16" x14ac:dyDescent="0.3">
      <c r="A1708" t="s">
        <v>596</v>
      </c>
      <c r="B1708" s="21">
        <v>8</v>
      </c>
      <c r="C1708" s="77">
        <v>45441</v>
      </c>
      <c r="D1708" s="78">
        <v>0.89444444444444438</v>
      </c>
      <c r="E1708" s="21">
        <v>12</v>
      </c>
      <c r="F1708">
        <v>3</v>
      </c>
      <c r="G1708" t="str">
        <f>VLOOKUP($E1708,[1]Productos!A:P,2,FALSE)</f>
        <v>CAIPIROSKA</v>
      </c>
      <c r="H1708" s="21" t="str">
        <f>VLOOKUP($E1708,[1]Productos!A:P,3,FALSE)</f>
        <v>BEBIDAS</v>
      </c>
      <c r="I1708" s="21" t="str">
        <f>VLOOKUP($E1708,[1]Productos!A:P,4,FALSE)</f>
        <v>CÓCTELES</v>
      </c>
      <c r="K1708" s="1">
        <v>10000</v>
      </c>
      <c r="L1708" s="1">
        <v>30000</v>
      </c>
      <c r="M1708" s="21">
        <v>5</v>
      </c>
      <c r="N1708" s="21" t="e">
        <f>VLOOKUP(M1708,[1]!tbl_empleados[#Data],4,0)&amp;" "&amp;VLOOKUP(M1708,[1]!tbl_empleados[#Data],5,0)</f>
        <v>#REF!</v>
      </c>
      <c r="O1708">
        <f t="shared" si="158"/>
        <v>2024</v>
      </c>
      <c r="P1708" t="str">
        <f t="shared" si="159"/>
        <v>mayo</v>
      </c>
    </row>
    <row r="1709" spans="1:16" x14ac:dyDescent="0.3">
      <c r="A1709" t="s">
        <v>596</v>
      </c>
      <c r="B1709" s="21">
        <v>8</v>
      </c>
      <c r="C1709" s="77">
        <v>45441</v>
      </c>
      <c r="D1709" s="78">
        <v>0.89444444444444438</v>
      </c>
      <c r="E1709" s="21">
        <v>3</v>
      </c>
      <c r="F1709">
        <v>1</v>
      </c>
      <c r="G1709" t="str">
        <f>VLOOKUP($E1709,[1]Productos!A:P,2,FALSE)</f>
        <v>MARGARITA</v>
      </c>
      <c r="H1709" s="21" t="str">
        <f>VLOOKUP($E1709,[1]Productos!A:P,3,FALSE)</f>
        <v>BEBIDAS</v>
      </c>
      <c r="I1709" s="21" t="str">
        <f>VLOOKUP($E1709,[1]Productos!A:P,4,FALSE)</f>
        <v>CÓCTELES</v>
      </c>
      <c r="K1709" s="1">
        <v>16000</v>
      </c>
      <c r="L1709" s="1">
        <v>16000</v>
      </c>
      <c r="M1709" s="21">
        <v>5</v>
      </c>
      <c r="N1709" s="21" t="e">
        <f>VLOOKUP(M1709,[1]!tbl_empleados[#Data],4,0)&amp;" "&amp;VLOOKUP(M1709,[1]!tbl_empleados[#Data],5,0)</f>
        <v>#REF!</v>
      </c>
      <c r="O1709">
        <f t="shared" si="158"/>
        <v>2024</v>
      </c>
      <c r="P1709" t="str">
        <f t="shared" si="159"/>
        <v>mayo</v>
      </c>
    </row>
    <row r="1710" spans="1:16" x14ac:dyDescent="0.3">
      <c r="A1710" t="s">
        <v>596</v>
      </c>
      <c r="B1710" s="21">
        <v>8</v>
      </c>
      <c r="C1710" s="77">
        <v>45441</v>
      </c>
      <c r="D1710" s="78">
        <v>0.89444444444444438</v>
      </c>
      <c r="E1710" s="21">
        <v>7</v>
      </c>
      <c r="F1710">
        <v>1</v>
      </c>
      <c r="G1710" t="str">
        <f>VLOOKUP($E1710,[1]Productos!A:P,2,FALSE)</f>
        <v>GIN &amp; TONIC</v>
      </c>
      <c r="H1710" s="21" t="str">
        <f>VLOOKUP($E1710,[1]Productos!A:P,3,FALSE)</f>
        <v>BEBIDAS</v>
      </c>
      <c r="I1710" s="21" t="str">
        <f>VLOOKUP($E1710,[1]Productos!A:P,4,FALSE)</f>
        <v>CÓCTELES</v>
      </c>
      <c r="K1710" s="1">
        <v>12000</v>
      </c>
      <c r="L1710" s="1">
        <v>12000</v>
      </c>
      <c r="M1710" s="21">
        <v>5</v>
      </c>
      <c r="N1710" s="21" t="e">
        <f>VLOOKUP(M1710,[1]!tbl_empleados[#Data],4,0)&amp;" "&amp;VLOOKUP(M1710,[1]!tbl_empleados[#Data],5,0)</f>
        <v>#REF!</v>
      </c>
      <c r="O1710">
        <f t="shared" si="158"/>
        <v>2024</v>
      </c>
      <c r="P1710" t="str">
        <f t="shared" si="159"/>
        <v>mayo</v>
      </c>
    </row>
    <row r="1711" spans="1:16" x14ac:dyDescent="0.3">
      <c r="A1711" t="s">
        <v>596</v>
      </c>
      <c r="B1711" s="21">
        <v>8</v>
      </c>
      <c r="C1711" s="77">
        <v>45441</v>
      </c>
      <c r="D1711" s="78">
        <v>0.9159722222222223</v>
      </c>
      <c r="E1711" s="21">
        <v>2</v>
      </c>
      <c r="F1711">
        <v>3</v>
      </c>
      <c r="G1711" t="str">
        <f>VLOOKUP($E1711,[1]Productos!A:P,2,FALSE)</f>
        <v>CUBA LIBRE</v>
      </c>
      <c r="H1711" s="21" t="str">
        <f>VLOOKUP($E1711,[1]Productos!A:P,3,FALSE)</f>
        <v>BEBIDAS</v>
      </c>
      <c r="I1711" s="21" t="str">
        <f>VLOOKUP($E1711,[1]Productos!A:P,4,FALSE)</f>
        <v>CÓCTELES</v>
      </c>
      <c r="K1711" s="1">
        <v>10000</v>
      </c>
      <c r="L1711" s="1">
        <v>30000</v>
      </c>
      <c r="M1711" s="21">
        <v>5</v>
      </c>
      <c r="N1711" s="21" t="e">
        <f>VLOOKUP(M1711,[1]!tbl_empleados[#Data],4,0)&amp;" "&amp;VLOOKUP(M1711,[1]!tbl_empleados[#Data],5,0)</f>
        <v>#REF!</v>
      </c>
      <c r="O1711">
        <f t="shared" si="158"/>
        <v>2024</v>
      </c>
      <c r="P1711" t="str">
        <f t="shared" si="159"/>
        <v>mayo</v>
      </c>
    </row>
    <row r="1712" spans="1:16" x14ac:dyDescent="0.3">
      <c r="A1712" t="s">
        <v>596</v>
      </c>
      <c r="B1712" s="21">
        <v>8</v>
      </c>
      <c r="C1712" s="77">
        <v>45441</v>
      </c>
      <c r="D1712" s="78">
        <v>0.9159722222222223</v>
      </c>
      <c r="E1712" s="21">
        <v>3</v>
      </c>
      <c r="F1712">
        <v>1</v>
      </c>
      <c r="G1712" t="str">
        <f>VLOOKUP($E1712,[1]Productos!A:P,2,FALSE)</f>
        <v>MARGARITA</v>
      </c>
      <c r="H1712" s="21" t="str">
        <f>VLOOKUP($E1712,[1]Productos!A:P,3,FALSE)</f>
        <v>BEBIDAS</v>
      </c>
      <c r="I1712" s="21" t="str">
        <f>VLOOKUP($E1712,[1]Productos!A:P,4,FALSE)</f>
        <v>CÓCTELES</v>
      </c>
      <c r="K1712" s="1">
        <v>16000</v>
      </c>
      <c r="L1712" s="1">
        <v>16000</v>
      </c>
      <c r="M1712" s="21">
        <v>5</v>
      </c>
      <c r="N1712" s="21" t="e">
        <f>VLOOKUP(M1712,[1]!tbl_empleados[#Data],4,0)&amp;" "&amp;VLOOKUP(M1712,[1]!tbl_empleados[#Data],5,0)</f>
        <v>#REF!</v>
      </c>
      <c r="O1712">
        <f t="shared" si="158"/>
        <v>2024</v>
      </c>
      <c r="P1712" t="str">
        <f t="shared" si="159"/>
        <v>mayo</v>
      </c>
    </row>
    <row r="1713" spans="1:16" x14ac:dyDescent="0.3">
      <c r="A1713" t="s">
        <v>596</v>
      </c>
      <c r="B1713" s="21">
        <v>8</v>
      </c>
      <c r="C1713" s="77">
        <v>45441</v>
      </c>
      <c r="D1713" s="78">
        <v>0.9159722222222223</v>
      </c>
      <c r="E1713" s="21">
        <v>7</v>
      </c>
      <c r="F1713">
        <v>2</v>
      </c>
      <c r="G1713" t="str">
        <f>VLOOKUP($E1713,[1]Productos!A:P,2,FALSE)</f>
        <v>GIN &amp; TONIC</v>
      </c>
      <c r="H1713" s="21" t="str">
        <f>VLOOKUP($E1713,[1]Productos!A:P,3,FALSE)</f>
        <v>BEBIDAS</v>
      </c>
      <c r="I1713" s="21" t="str">
        <f>VLOOKUP($E1713,[1]Productos!A:P,4,FALSE)</f>
        <v>CÓCTELES</v>
      </c>
      <c r="K1713" s="1">
        <v>12000</v>
      </c>
      <c r="L1713" s="1">
        <v>24000</v>
      </c>
      <c r="M1713" s="21">
        <v>5</v>
      </c>
      <c r="N1713" s="21" t="e">
        <f>VLOOKUP(M1713,[1]!tbl_empleados[#Data],4,0)&amp;" "&amp;VLOOKUP(M1713,[1]!tbl_empleados[#Data],5,0)</f>
        <v>#REF!</v>
      </c>
      <c r="O1713">
        <f t="shared" si="158"/>
        <v>2024</v>
      </c>
      <c r="P1713" t="str">
        <f t="shared" si="159"/>
        <v>mayo</v>
      </c>
    </row>
    <row r="1714" spans="1:16" x14ac:dyDescent="0.3">
      <c r="A1714" t="s">
        <v>597</v>
      </c>
      <c r="B1714" s="21">
        <v>9</v>
      </c>
      <c r="C1714" s="77">
        <v>45443</v>
      </c>
      <c r="D1714" s="78">
        <v>0.87916666666666676</v>
      </c>
      <c r="E1714" s="21">
        <v>4</v>
      </c>
      <c r="F1714">
        <v>3</v>
      </c>
      <c r="G1714" t="str">
        <f>VLOOKUP($E1714,[1]Productos!A:P,2,FALSE)</f>
        <v>MARGARITA MARACUYA</v>
      </c>
      <c r="H1714" s="21" t="str">
        <f>VLOOKUP($E1714,[1]Productos!A:P,3,FALSE)</f>
        <v>BEBIDAS</v>
      </c>
      <c r="I1714" s="21" t="str">
        <f>VLOOKUP($E1714,[1]Productos!A:P,4,FALSE)</f>
        <v>CÓCTELES</v>
      </c>
      <c r="K1714" s="1">
        <v>16000</v>
      </c>
      <c r="L1714" s="1">
        <v>48000</v>
      </c>
      <c r="M1714" s="21">
        <v>5</v>
      </c>
      <c r="N1714" s="21" t="e">
        <f>VLOOKUP(M1714,[1]!tbl_empleados[#Data],4,0)&amp;" "&amp;VLOOKUP(M1714,[1]!tbl_empleados[#Data],5,0)</f>
        <v>#REF!</v>
      </c>
      <c r="O1714">
        <f t="shared" si="158"/>
        <v>2024</v>
      </c>
      <c r="P1714" t="str">
        <f t="shared" si="159"/>
        <v>mayo</v>
      </c>
    </row>
    <row r="1715" spans="1:16" x14ac:dyDescent="0.3">
      <c r="A1715" t="s">
        <v>595</v>
      </c>
      <c r="B1715" s="21">
        <v>6</v>
      </c>
      <c r="C1715" s="77">
        <v>45443</v>
      </c>
      <c r="D1715" s="78">
        <v>0.8965277777777777</v>
      </c>
      <c r="E1715" s="21">
        <v>40</v>
      </c>
      <c r="F1715">
        <v>1</v>
      </c>
      <c r="G1715" t="str">
        <f>VLOOKUP($E1715,[1]Productos!A:P,2,FALSE)</f>
        <v>AGUILA NEGRA</v>
      </c>
      <c r="H1715" s="21" t="str">
        <f>VLOOKUP($E1715,[1]Productos!A:P,3,FALSE)</f>
        <v>BEBIDAS</v>
      </c>
      <c r="I1715" s="21" t="str">
        <f>VLOOKUP($E1715,[1]Productos!A:P,4,FALSE)</f>
        <v>CERVEZAS</v>
      </c>
      <c r="K1715" s="1">
        <v>3500</v>
      </c>
      <c r="L1715" s="1">
        <v>3500</v>
      </c>
      <c r="M1715" s="21">
        <v>5</v>
      </c>
      <c r="N1715" s="21" t="e">
        <f>VLOOKUP(M1715,[1]!tbl_empleados[#Data],4,0)&amp;" "&amp;VLOOKUP(M1715,[1]!tbl_empleados[#Data],5,0)</f>
        <v>#REF!</v>
      </c>
      <c r="O1715">
        <f t="shared" si="158"/>
        <v>2024</v>
      </c>
      <c r="P1715" t="str">
        <f t="shared" si="159"/>
        <v>mayo</v>
      </c>
    </row>
    <row r="1716" spans="1:16" x14ac:dyDescent="0.3">
      <c r="A1716" t="s">
        <v>595</v>
      </c>
      <c r="B1716" s="21">
        <v>6</v>
      </c>
      <c r="C1716" s="77">
        <v>45443</v>
      </c>
      <c r="D1716" s="78">
        <v>0.8965277777777777</v>
      </c>
      <c r="E1716" s="21">
        <v>47</v>
      </c>
      <c r="F1716">
        <v>1</v>
      </c>
      <c r="G1716" t="str">
        <f>VLOOKUP($E1716,[1]Productos!A:P,2,FALSE)</f>
        <v>MICHELADA</v>
      </c>
      <c r="H1716" s="21" t="str">
        <f>VLOOKUP($E1716,[1]Productos!A:P,3,FALSE)</f>
        <v>BEBIDAS</v>
      </c>
      <c r="I1716" s="21" t="str">
        <f>VLOOKUP($E1716,[1]Productos!A:P,4,FALSE)</f>
        <v>CERVEZAS</v>
      </c>
      <c r="K1716" s="1">
        <v>2000</v>
      </c>
      <c r="L1716" s="1">
        <v>2000</v>
      </c>
      <c r="M1716" s="21">
        <v>5</v>
      </c>
      <c r="N1716" s="21" t="e">
        <f>VLOOKUP(M1716,[1]!tbl_empleados[#Data],4,0)&amp;" "&amp;VLOOKUP(M1716,[1]!tbl_empleados[#Data],5,0)</f>
        <v>#REF!</v>
      </c>
      <c r="O1716">
        <f t="shared" si="158"/>
        <v>2024</v>
      </c>
      <c r="P1716" t="str">
        <f t="shared" si="159"/>
        <v>mayo</v>
      </c>
    </row>
    <row r="1717" spans="1:16" x14ac:dyDescent="0.3">
      <c r="A1717" t="s">
        <v>598</v>
      </c>
      <c r="B1717" s="21">
        <v>5</v>
      </c>
      <c r="C1717" s="77">
        <v>45443</v>
      </c>
      <c r="D1717" s="78">
        <v>0.87847222222222221</v>
      </c>
      <c r="E1717" s="21">
        <v>40</v>
      </c>
      <c r="F1717">
        <v>7</v>
      </c>
      <c r="G1717" t="str">
        <f>VLOOKUP($E1717,[1]Productos!A:P,2,FALSE)</f>
        <v>AGUILA NEGRA</v>
      </c>
      <c r="H1717" s="21" t="str">
        <f>VLOOKUP($E1717,[1]Productos!A:P,3,FALSE)</f>
        <v>BEBIDAS</v>
      </c>
      <c r="I1717" s="21" t="str">
        <f>VLOOKUP($E1717,[1]Productos!A:P,4,FALSE)</f>
        <v>CERVEZAS</v>
      </c>
      <c r="K1717" s="1">
        <v>3500</v>
      </c>
      <c r="L1717" s="1">
        <v>24500</v>
      </c>
      <c r="M1717" s="21">
        <v>5</v>
      </c>
      <c r="N1717" s="21" t="e">
        <f>VLOOKUP(M1717,[1]!tbl_empleados[#Data],4,0)&amp;" "&amp;VLOOKUP(M1717,[1]!tbl_empleados[#Data],5,0)</f>
        <v>#REF!</v>
      </c>
      <c r="O1717">
        <f t="shared" si="158"/>
        <v>2024</v>
      </c>
      <c r="P1717" t="str">
        <f t="shared" si="159"/>
        <v>mayo</v>
      </c>
    </row>
    <row r="1718" spans="1:16" x14ac:dyDescent="0.3">
      <c r="A1718" t="s">
        <v>598</v>
      </c>
      <c r="B1718" s="21">
        <v>5</v>
      </c>
      <c r="C1718" s="77">
        <v>45443</v>
      </c>
      <c r="D1718" s="78">
        <v>0.87847222222222221</v>
      </c>
      <c r="E1718" s="21">
        <v>18</v>
      </c>
      <c r="F1718">
        <v>1</v>
      </c>
      <c r="G1718" t="str">
        <f>VLOOKUP($E1718,[1]Productos!A:P,2,FALSE)</f>
        <v>COROZO</v>
      </c>
      <c r="H1718" s="21" t="str">
        <f>VLOOKUP($E1718,[1]Productos!A:P,3,FALSE)</f>
        <v>BEBIDAS</v>
      </c>
      <c r="I1718" s="21" t="str">
        <f>VLOOKUP($E1718,[1]Productos!A:P,4,FALSE)</f>
        <v>SODAS SABORIZADAS</v>
      </c>
      <c r="K1718" s="1">
        <v>12000</v>
      </c>
      <c r="L1718" s="1">
        <v>12000</v>
      </c>
      <c r="M1718" s="21">
        <v>5</v>
      </c>
      <c r="N1718" s="21" t="e">
        <f>VLOOKUP(M1718,[1]!tbl_empleados[#Data],4,0)&amp;" "&amp;VLOOKUP(M1718,[1]!tbl_empleados[#Data],5,0)</f>
        <v>#REF!</v>
      </c>
      <c r="O1718">
        <f t="shared" si="158"/>
        <v>2024</v>
      </c>
      <c r="P1718" t="str">
        <f t="shared" si="159"/>
        <v>mayo</v>
      </c>
    </row>
    <row r="1719" spans="1:16" x14ac:dyDescent="0.3">
      <c r="A1719" t="s">
        <v>598</v>
      </c>
      <c r="B1719" s="21">
        <v>5</v>
      </c>
      <c r="C1719" s="77">
        <v>45443</v>
      </c>
      <c r="D1719" s="78">
        <v>0.90069444444444446</v>
      </c>
      <c r="E1719" s="21">
        <v>40</v>
      </c>
      <c r="F1719">
        <v>1</v>
      </c>
      <c r="G1719" t="str">
        <f>VLOOKUP($E1719,[1]Productos!A:P,2,FALSE)</f>
        <v>AGUILA NEGRA</v>
      </c>
      <c r="H1719" s="21" t="str">
        <f>VLOOKUP($E1719,[1]Productos!A:P,3,FALSE)</f>
        <v>BEBIDAS</v>
      </c>
      <c r="I1719" s="21" t="str">
        <f>VLOOKUP($E1719,[1]Productos!A:P,4,FALSE)</f>
        <v>CERVEZAS</v>
      </c>
      <c r="K1719" s="1">
        <v>3500</v>
      </c>
      <c r="L1719" s="1">
        <v>3500</v>
      </c>
      <c r="M1719" s="21">
        <v>5</v>
      </c>
      <c r="N1719" s="21" t="e">
        <f>VLOOKUP(M1719,[1]!tbl_empleados[#Data],4,0)&amp;" "&amp;VLOOKUP(M1719,[1]!tbl_empleados[#Data],5,0)</f>
        <v>#REF!</v>
      </c>
      <c r="O1719">
        <f t="shared" si="158"/>
        <v>2024</v>
      </c>
      <c r="P1719" t="str">
        <f t="shared" si="159"/>
        <v>mayo</v>
      </c>
    </row>
    <row r="1720" spans="1:16" x14ac:dyDescent="0.3">
      <c r="A1720" t="s">
        <v>599</v>
      </c>
      <c r="B1720" s="21">
        <v>9</v>
      </c>
      <c r="C1720" s="77">
        <v>45443</v>
      </c>
      <c r="D1720" s="78">
        <v>0.90972222222222221</v>
      </c>
      <c r="E1720" s="21">
        <v>4</v>
      </c>
      <c r="F1720">
        <v>3</v>
      </c>
      <c r="G1720" t="str">
        <f>VLOOKUP($E1720,[1]Productos!A:P,2,FALSE)</f>
        <v>MARGARITA MARACUYA</v>
      </c>
      <c r="H1720" s="21" t="str">
        <f>VLOOKUP($E1720,[1]Productos!A:P,3,FALSE)</f>
        <v>BEBIDAS</v>
      </c>
      <c r="I1720" s="21" t="str">
        <f>VLOOKUP($E1720,[1]Productos!A:P,4,FALSE)</f>
        <v>CÓCTELES</v>
      </c>
      <c r="K1720" s="1">
        <v>16000</v>
      </c>
      <c r="L1720" s="1">
        <v>48000</v>
      </c>
      <c r="M1720" s="21">
        <v>5</v>
      </c>
      <c r="N1720" s="21" t="e">
        <f>VLOOKUP(M1720,[1]!tbl_empleados[#Data],4,0)&amp;" "&amp;VLOOKUP(M1720,[1]!tbl_empleados[#Data],5,0)</f>
        <v>#REF!</v>
      </c>
      <c r="O1720">
        <f t="shared" si="158"/>
        <v>2024</v>
      </c>
      <c r="P1720" t="str">
        <f t="shared" si="159"/>
        <v>mayo</v>
      </c>
    </row>
    <row r="1721" spans="1:16" x14ac:dyDescent="0.3">
      <c r="A1721" t="s">
        <v>599</v>
      </c>
      <c r="B1721" s="21">
        <v>9</v>
      </c>
      <c r="C1721" s="77">
        <v>45443</v>
      </c>
      <c r="D1721" s="78">
        <v>0.93472222222222223</v>
      </c>
      <c r="E1721" s="21">
        <v>4</v>
      </c>
      <c r="F1721">
        <v>3</v>
      </c>
      <c r="G1721" t="str">
        <f>VLOOKUP($E1721,[1]Productos!A:P,2,FALSE)</f>
        <v>MARGARITA MARACUYA</v>
      </c>
      <c r="H1721" s="21" t="str">
        <f>VLOOKUP($E1721,[1]Productos!A:P,3,FALSE)</f>
        <v>BEBIDAS</v>
      </c>
      <c r="I1721" s="21" t="str">
        <f>VLOOKUP($E1721,[1]Productos!A:P,4,FALSE)</f>
        <v>CÓCTELES</v>
      </c>
      <c r="K1721" s="1">
        <v>16000</v>
      </c>
      <c r="L1721" s="1">
        <v>48000</v>
      </c>
      <c r="M1721" s="21">
        <v>5</v>
      </c>
      <c r="N1721" s="21" t="e">
        <f>VLOOKUP(M1721,[1]!tbl_empleados[#Data],4,0)&amp;" "&amp;VLOOKUP(M1721,[1]!tbl_empleados[#Data],5,0)</f>
        <v>#REF!</v>
      </c>
      <c r="O1721">
        <f t="shared" si="158"/>
        <v>2024</v>
      </c>
      <c r="P1721" t="str">
        <f t="shared" si="159"/>
        <v>mayo</v>
      </c>
    </row>
    <row r="1722" spans="1:16" x14ac:dyDescent="0.3">
      <c r="A1722" t="s">
        <v>600</v>
      </c>
      <c r="B1722" s="21">
        <v>1</v>
      </c>
      <c r="C1722" s="77">
        <v>45443</v>
      </c>
      <c r="D1722" s="78">
        <v>0.99236111111111114</v>
      </c>
      <c r="E1722" s="21">
        <v>5</v>
      </c>
      <c r="F1722">
        <v>1</v>
      </c>
      <c r="G1722" t="str">
        <f>VLOOKUP($E1722,[1]Productos!A:P,2,FALSE)</f>
        <v>MOJITO</v>
      </c>
      <c r="H1722" s="21" t="str">
        <f>VLOOKUP($E1722,[1]Productos!A:P,3,FALSE)</f>
        <v>BEBIDAS</v>
      </c>
      <c r="I1722" s="21" t="str">
        <f>VLOOKUP($E1722,[1]Productos!A:P,4,FALSE)</f>
        <v>CÓCTELES</v>
      </c>
      <c r="K1722" s="1">
        <v>15000</v>
      </c>
      <c r="L1722" s="1">
        <v>15000</v>
      </c>
      <c r="M1722" s="21">
        <v>5</v>
      </c>
      <c r="N1722" s="21" t="e">
        <f>VLOOKUP(M1722,[1]!tbl_empleados[#Data],4,0)&amp;" "&amp;VLOOKUP(M1722,[1]!tbl_empleados[#Data],5,0)</f>
        <v>#REF!</v>
      </c>
      <c r="O1722">
        <f t="shared" si="158"/>
        <v>2024</v>
      </c>
      <c r="P1722" t="str">
        <f t="shared" si="159"/>
        <v>mayo</v>
      </c>
    </row>
    <row r="1723" spans="1:16" x14ac:dyDescent="0.3">
      <c r="A1723" t="s">
        <v>600</v>
      </c>
      <c r="B1723" s="21">
        <v>1</v>
      </c>
      <c r="C1723" s="77">
        <v>45444</v>
      </c>
      <c r="D1723" s="78">
        <v>9.7222222222222224E-3</v>
      </c>
      <c r="E1723" s="21">
        <v>90</v>
      </c>
      <c r="F1723">
        <v>1</v>
      </c>
      <c r="G1723" t="str">
        <f>VLOOKUP($E1723,[1]Productos!A:P,2,FALSE)</f>
        <v>SHOT OLD PARR 12 AÑOS</v>
      </c>
      <c r="H1723" s="21" t="str">
        <f>VLOOKUP($E1723,[1]Productos!A:P,3,FALSE)</f>
        <v>LICORES</v>
      </c>
      <c r="I1723" s="21" t="str">
        <f>VLOOKUP($E1723,[1]Productos!A:P,4,FALSE)</f>
        <v>WHISKY</v>
      </c>
      <c r="K1723" s="1">
        <v>17000</v>
      </c>
      <c r="L1723" s="1">
        <v>17000</v>
      </c>
      <c r="M1723" s="21">
        <v>5</v>
      </c>
      <c r="N1723" s="21" t="e">
        <f>VLOOKUP(M1723,[1]!tbl_empleados[#Data],4,0)&amp;" "&amp;VLOOKUP(M1723,[1]!tbl_empleados[#Data],5,0)</f>
        <v>#REF!</v>
      </c>
      <c r="O1723">
        <f t="shared" si="158"/>
        <v>2024</v>
      </c>
      <c r="P1723" t="str">
        <f t="shared" si="159"/>
        <v>junio</v>
      </c>
    </row>
    <row r="1724" spans="1:16" x14ac:dyDescent="0.3">
      <c r="A1724" t="s">
        <v>600</v>
      </c>
      <c r="B1724" s="21">
        <v>1</v>
      </c>
      <c r="C1724" s="77">
        <v>45444</v>
      </c>
      <c r="D1724" s="78">
        <v>2.9166666666666664E-2</v>
      </c>
      <c r="E1724" s="21">
        <v>5</v>
      </c>
      <c r="F1724">
        <v>1</v>
      </c>
      <c r="G1724" t="str">
        <f>VLOOKUP($E1724,[1]Productos!A:P,2,FALSE)</f>
        <v>MOJITO</v>
      </c>
      <c r="H1724" s="21" t="str">
        <f>VLOOKUP($E1724,[1]Productos!A:P,3,FALSE)</f>
        <v>BEBIDAS</v>
      </c>
      <c r="I1724" s="21" t="str">
        <f>VLOOKUP($E1724,[1]Productos!A:P,4,FALSE)</f>
        <v>CÓCTELES</v>
      </c>
      <c r="K1724" s="1">
        <v>15000</v>
      </c>
      <c r="L1724" s="1">
        <v>15000</v>
      </c>
      <c r="M1724" s="21">
        <v>5</v>
      </c>
      <c r="N1724" s="21" t="e">
        <f>VLOOKUP(M1724,[1]!tbl_empleados[#Data],4,0)&amp;" "&amp;VLOOKUP(M1724,[1]!tbl_empleados[#Data],5,0)</f>
        <v>#REF!</v>
      </c>
      <c r="O1724">
        <f t="shared" si="158"/>
        <v>2024</v>
      </c>
      <c r="P1724" t="str">
        <f t="shared" si="159"/>
        <v>junio</v>
      </c>
    </row>
    <row r="1725" spans="1:16" x14ac:dyDescent="0.3">
      <c r="A1725" t="s">
        <v>600</v>
      </c>
      <c r="B1725" s="21">
        <v>1</v>
      </c>
      <c r="C1725" s="77">
        <v>45444</v>
      </c>
      <c r="D1725" s="78">
        <v>5.7638888888888885E-2</v>
      </c>
      <c r="E1725" s="21">
        <v>90</v>
      </c>
      <c r="F1725">
        <v>1</v>
      </c>
      <c r="G1725" t="str">
        <f>VLOOKUP($E1725,[1]Productos!A:P,2,FALSE)</f>
        <v>SHOT OLD PARR 12 AÑOS</v>
      </c>
      <c r="H1725" s="21" t="str">
        <f>VLOOKUP($E1725,[1]Productos!A:P,3,FALSE)</f>
        <v>LICORES</v>
      </c>
      <c r="I1725" s="21" t="str">
        <f>VLOOKUP($E1725,[1]Productos!A:P,4,FALSE)</f>
        <v>WHISKY</v>
      </c>
      <c r="K1725" s="1">
        <v>17000</v>
      </c>
      <c r="L1725" s="1">
        <v>17000</v>
      </c>
      <c r="M1725" s="21">
        <v>5</v>
      </c>
      <c r="N1725" s="21" t="e">
        <f>VLOOKUP(M1725,[1]!tbl_empleados[#Data],4,0)&amp;" "&amp;VLOOKUP(M1725,[1]!tbl_empleados[#Data],5,0)</f>
        <v>#REF!</v>
      </c>
      <c r="O1725">
        <f t="shared" si="158"/>
        <v>2024</v>
      </c>
      <c r="P1725" t="str">
        <f t="shared" si="159"/>
        <v>junio</v>
      </c>
    </row>
    <row r="1726" spans="1:16" x14ac:dyDescent="0.3">
      <c r="A1726" t="s">
        <v>601</v>
      </c>
      <c r="B1726" s="21">
        <v>4</v>
      </c>
      <c r="C1726" s="77">
        <v>45443</v>
      </c>
      <c r="D1726" s="78">
        <v>0.95347222222222217</v>
      </c>
      <c r="E1726" s="21">
        <v>420</v>
      </c>
      <c r="F1726">
        <v>1</v>
      </c>
      <c r="G1726" t="str">
        <f>VLOOKUP($E1726,[1]Productos!A:P,2,FALSE)</f>
        <v>CUBETAZO DE HEINEKEN</v>
      </c>
      <c r="H1726" s="21" t="str">
        <f>VLOOKUP($E1726,[1]Productos!A:P,3,FALSE)</f>
        <v>PROMOCIONES</v>
      </c>
      <c r="I1726" s="21" t="str">
        <f>VLOOKUP($E1726,[1]Productos!A:P,4,FALSE)</f>
        <v>CERVEZAS</v>
      </c>
      <c r="K1726" s="1">
        <v>28000</v>
      </c>
      <c r="L1726" s="1">
        <v>28000</v>
      </c>
      <c r="M1726" s="21">
        <v>5</v>
      </c>
      <c r="N1726" s="21" t="e">
        <f>VLOOKUP(M1726,[1]!tbl_empleados[#Data],4,0)&amp;" "&amp;VLOOKUP(M1726,[1]!tbl_empleados[#Data],5,0)</f>
        <v>#REF!</v>
      </c>
      <c r="O1726">
        <f t="shared" si="158"/>
        <v>2024</v>
      </c>
      <c r="P1726" t="str">
        <f t="shared" si="159"/>
        <v>mayo</v>
      </c>
    </row>
    <row r="1727" spans="1:16" x14ac:dyDescent="0.3">
      <c r="A1727" t="s">
        <v>602</v>
      </c>
      <c r="B1727" s="21">
        <v>5</v>
      </c>
      <c r="C1727" s="77">
        <v>45443</v>
      </c>
      <c r="D1727" s="78">
        <v>0.93611111111111101</v>
      </c>
      <c r="E1727" s="21">
        <v>38</v>
      </c>
      <c r="F1727">
        <v>6</v>
      </c>
      <c r="G1727" t="str">
        <f>VLOOKUP($E1727,[1]Productos!A:P,2,FALSE)</f>
        <v>COSTEÑITA</v>
      </c>
      <c r="H1727" s="21" t="str">
        <f>VLOOKUP($E1727,[1]Productos!A:P,3,FALSE)</f>
        <v>BEBIDAS</v>
      </c>
      <c r="I1727" s="21" t="str">
        <f>VLOOKUP($E1727,[1]Productos!A:P,4,FALSE)</f>
        <v>CERVEZAS</v>
      </c>
      <c r="K1727" s="1">
        <v>3000</v>
      </c>
      <c r="L1727" s="1">
        <v>18000</v>
      </c>
      <c r="M1727" s="21">
        <v>5</v>
      </c>
      <c r="N1727" s="21" t="e">
        <f>VLOOKUP(M1727,[1]!tbl_empleados[#Data],4,0)&amp;" "&amp;VLOOKUP(M1727,[1]!tbl_empleados[#Data],5,0)</f>
        <v>#REF!</v>
      </c>
      <c r="O1727">
        <f t="shared" si="158"/>
        <v>2024</v>
      </c>
      <c r="P1727" t="str">
        <f t="shared" si="159"/>
        <v>mayo</v>
      </c>
    </row>
    <row r="1728" spans="1:16" x14ac:dyDescent="0.3">
      <c r="A1728" t="s">
        <v>603</v>
      </c>
      <c r="B1728" s="21">
        <v>8</v>
      </c>
      <c r="C1728" s="77">
        <v>45443</v>
      </c>
      <c r="D1728" s="78">
        <v>0.96319444444444446</v>
      </c>
      <c r="E1728" s="21">
        <v>38</v>
      </c>
      <c r="F1728">
        <v>4</v>
      </c>
      <c r="G1728" t="str">
        <f>VLOOKUP($E1728,[1]Productos!A:P,2,FALSE)</f>
        <v>COSTEÑITA</v>
      </c>
      <c r="H1728" s="21" t="str">
        <f>VLOOKUP($E1728,[1]Productos!A:P,3,FALSE)</f>
        <v>BEBIDAS</v>
      </c>
      <c r="I1728" s="21" t="str">
        <f>VLOOKUP($E1728,[1]Productos!A:P,4,FALSE)</f>
        <v>CERVEZAS</v>
      </c>
      <c r="K1728" s="1">
        <v>3000</v>
      </c>
      <c r="L1728" s="1">
        <v>12000</v>
      </c>
      <c r="M1728" s="21">
        <v>5</v>
      </c>
      <c r="N1728" s="21" t="e">
        <f>VLOOKUP(M1728,[1]!tbl_empleados[#Data],4,0)&amp;" "&amp;VLOOKUP(M1728,[1]!tbl_empleados[#Data],5,0)</f>
        <v>#REF!</v>
      </c>
      <c r="O1728">
        <f t="shared" si="158"/>
        <v>2024</v>
      </c>
      <c r="P1728" t="str">
        <f t="shared" si="159"/>
        <v>mayo</v>
      </c>
    </row>
    <row r="1729" spans="1:16" x14ac:dyDescent="0.3">
      <c r="A1729" t="s">
        <v>603</v>
      </c>
      <c r="B1729" s="21">
        <v>8</v>
      </c>
      <c r="C1729" s="77">
        <v>45443</v>
      </c>
      <c r="D1729" s="78">
        <v>0.97222222222222221</v>
      </c>
      <c r="E1729" s="21">
        <v>38</v>
      </c>
      <c r="F1729">
        <v>4</v>
      </c>
      <c r="G1729" t="str">
        <f>VLOOKUP($E1729,[1]Productos!A:P,2,FALSE)</f>
        <v>COSTEÑITA</v>
      </c>
      <c r="H1729" s="21" t="str">
        <f>VLOOKUP($E1729,[1]Productos!A:P,3,FALSE)</f>
        <v>BEBIDAS</v>
      </c>
      <c r="I1729" s="21" t="str">
        <f>VLOOKUP($E1729,[1]Productos!A:P,4,FALSE)</f>
        <v>CERVEZAS</v>
      </c>
      <c r="K1729" s="1">
        <v>3000</v>
      </c>
      <c r="L1729" s="1">
        <v>12000</v>
      </c>
      <c r="M1729" s="21">
        <v>5</v>
      </c>
      <c r="N1729" s="21" t="e">
        <f>VLOOKUP(M1729,[1]!tbl_empleados[#Data],4,0)&amp;" "&amp;VLOOKUP(M1729,[1]!tbl_empleados[#Data],5,0)</f>
        <v>#REF!</v>
      </c>
      <c r="O1729">
        <f t="shared" si="158"/>
        <v>2024</v>
      </c>
      <c r="P1729" t="str">
        <f t="shared" si="159"/>
        <v>mayo</v>
      </c>
    </row>
    <row r="1730" spans="1:16" x14ac:dyDescent="0.3">
      <c r="A1730" t="s">
        <v>603</v>
      </c>
      <c r="B1730" s="21">
        <v>8</v>
      </c>
      <c r="C1730" s="77">
        <v>45443</v>
      </c>
      <c r="D1730" s="78">
        <v>0.98541666666666661</v>
      </c>
      <c r="E1730" s="21">
        <v>38</v>
      </c>
      <c r="F1730">
        <v>1</v>
      </c>
      <c r="G1730" t="str">
        <f>VLOOKUP($E1730,[1]Productos!A:P,2,FALSE)</f>
        <v>COSTEÑITA</v>
      </c>
      <c r="H1730" s="21" t="str">
        <f>VLOOKUP($E1730,[1]Productos!A:P,3,FALSE)</f>
        <v>BEBIDAS</v>
      </c>
      <c r="I1730" s="21" t="str">
        <f>VLOOKUP($E1730,[1]Productos!A:P,4,FALSE)</f>
        <v>CERVEZAS</v>
      </c>
      <c r="K1730" s="1">
        <v>3000</v>
      </c>
      <c r="L1730" s="1">
        <v>3000</v>
      </c>
      <c r="M1730" s="21">
        <v>5</v>
      </c>
      <c r="N1730" s="21" t="e">
        <f>VLOOKUP(M1730,[1]!tbl_empleados[#Data],4,0)&amp;" "&amp;VLOOKUP(M1730,[1]!tbl_empleados[#Data],5,0)</f>
        <v>#REF!</v>
      </c>
      <c r="O1730">
        <f t="shared" si="158"/>
        <v>2024</v>
      </c>
      <c r="P1730" t="str">
        <f t="shared" si="159"/>
        <v>mayo</v>
      </c>
    </row>
    <row r="1731" spans="1:16" x14ac:dyDescent="0.3">
      <c r="A1731" t="s">
        <v>603</v>
      </c>
      <c r="B1731" s="21">
        <v>8</v>
      </c>
      <c r="C1731" s="77">
        <v>45443</v>
      </c>
      <c r="D1731" s="78">
        <v>0.98819444444444438</v>
      </c>
      <c r="E1731" s="21">
        <v>38</v>
      </c>
      <c r="F1731">
        <v>1</v>
      </c>
      <c r="G1731" t="str">
        <f>VLOOKUP($E1731,[1]Productos!A:P,2,FALSE)</f>
        <v>COSTEÑITA</v>
      </c>
      <c r="H1731" s="21" t="str">
        <f>VLOOKUP($E1731,[1]Productos!A:P,3,FALSE)</f>
        <v>BEBIDAS</v>
      </c>
      <c r="I1731" s="21" t="str">
        <f>VLOOKUP($E1731,[1]Productos!A:P,4,FALSE)</f>
        <v>CERVEZAS</v>
      </c>
      <c r="K1731" s="1">
        <v>3000</v>
      </c>
      <c r="L1731" s="1">
        <v>3000</v>
      </c>
      <c r="M1731" s="21">
        <v>5</v>
      </c>
      <c r="N1731" s="21" t="e">
        <f>VLOOKUP(M1731,[1]!tbl_empleados[#Data],4,0)&amp;" "&amp;VLOOKUP(M1731,[1]!tbl_empleados[#Data],5,0)</f>
        <v>#REF!</v>
      </c>
      <c r="O1731">
        <f t="shared" si="158"/>
        <v>2024</v>
      </c>
      <c r="P1731" t="str">
        <f t="shared" si="159"/>
        <v>mayo</v>
      </c>
    </row>
    <row r="1732" spans="1:16" x14ac:dyDescent="0.3">
      <c r="A1732" t="s">
        <v>603</v>
      </c>
      <c r="B1732" s="21">
        <v>8</v>
      </c>
      <c r="C1732" s="77">
        <v>45443</v>
      </c>
      <c r="D1732" s="78">
        <v>0.99236111111111114</v>
      </c>
      <c r="E1732" s="21">
        <v>38</v>
      </c>
      <c r="F1732">
        <v>1</v>
      </c>
      <c r="G1732" t="str">
        <f>VLOOKUP($E1732,[1]Productos!A:P,2,FALSE)</f>
        <v>COSTEÑITA</v>
      </c>
      <c r="H1732" s="21" t="str">
        <f>VLOOKUP($E1732,[1]Productos!A:P,3,FALSE)</f>
        <v>BEBIDAS</v>
      </c>
      <c r="I1732" s="21" t="str">
        <f>VLOOKUP($E1732,[1]Productos!A:P,4,FALSE)</f>
        <v>CERVEZAS</v>
      </c>
      <c r="K1732" s="1">
        <v>3000</v>
      </c>
      <c r="L1732" s="1">
        <v>3000</v>
      </c>
      <c r="M1732" s="21">
        <v>5</v>
      </c>
      <c r="N1732" s="21" t="e">
        <f>VLOOKUP(M1732,[1]!tbl_empleados[#Data],4,0)&amp;" "&amp;VLOOKUP(M1732,[1]!tbl_empleados[#Data],5,0)</f>
        <v>#REF!</v>
      </c>
      <c r="O1732">
        <f t="shared" si="158"/>
        <v>2024</v>
      </c>
      <c r="P1732" t="str">
        <f t="shared" si="159"/>
        <v>mayo</v>
      </c>
    </row>
    <row r="1733" spans="1:16" x14ac:dyDescent="0.3">
      <c r="A1733" t="s">
        <v>603</v>
      </c>
      <c r="B1733" s="21">
        <v>8</v>
      </c>
      <c r="C1733" s="77">
        <v>45443</v>
      </c>
      <c r="D1733" s="78">
        <v>0.99513888888888891</v>
      </c>
      <c r="E1733" s="21">
        <v>38</v>
      </c>
      <c r="F1733">
        <v>1</v>
      </c>
      <c r="G1733" t="str">
        <f>VLOOKUP($E1733,[1]Productos!A:P,2,FALSE)</f>
        <v>COSTEÑITA</v>
      </c>
      <c r="H1733" s="21" t="str">
        <f>VLOOKUP($E1733,[1]Productos!A:P,3,FALSE)</f>
        <v>BEBIDAS</v>
      </c>
      <c r="I1733" s="21" t="str">
        <f>VLOOKUP($E1733,[1]Productos!A:P,4,FALSE)</f>
        <v>CERVEZAS</v>
      </c>
      <c r="K1733" s="1">
        <v>3000</v>
      </c>
      <c r="L1733" s="1">
        <v>3000</v>
      </c>
      <c r="M1733" s="21">
        <v>5</v>
      </c>
      <c r="N1733" s="21" t="e">
        <f>VLOOKUP(M1733,[1]!tbl_empleados[#Data],4,0)&amp;" "&amp;VLOOKUP(M1733,[1]!tbl_empleados[#Data],5,0)</f>
        <v>#REF!</v>
      </c>
      <c r="O1733">
        <f t="shared" si="158"/>
        <v>2024</v>
      </c>
      <c r="P1733" t="str">
        <f t="shared" si="159"/>
        <v>mayo</v>
      </c>
    </row>
    <row r="1734" spans="1:16" x14ac:dyDescent="0.3">
      <c r="A1734" t="s">
        <v>604</v>
      </c>
      <c r="B1734" s="21">
        <v>10</v>
      </c>
      <c r="C1734" s="77">
        <v>45443</v>
      </c>
      <c r="D1734" s="78">
        <v>0.93611111111111101</v>
      </c>
      <c r="E1734" s="21">
        <v>39</v>
      </c>
      <c r="F1734">
        <v>2</v>
      </c>
      <c r="G1734" t="str">
        <f>VLOOKUP($E1734,[1]Productos!A:P,2,FALSE)</f>
        <v>CORONITA</v>
      </c>
      <c r="H1734" s="21" t="str">
        <f>VLOOKUP($E1734,[1]Productos!A:P,3,FALSE)</f>
        <v>BEBIDAS</v>
      </c>
      <c r="I1734" s="21" t="str">
        <f>VLOOKUP($E1734,[1]Productos!A:P,4,FALSE)</f>
        <v>CERVEZAS</v>
      </c>
      <c r="K1734" s="1">
        <v>4000</v>
      </c>
      <c r="L1734" s="1">
        <v>8000</v>
      </c>
      <c r="M1734" s="21">
        <v>5</v>
      </c>
      <c r="N1734" s="21" t="e">
        <f>VLOOKUP(M1734,[1]!tbl_empleados[#Data],4,0)&amp;" "&amp;VLOOKUP(M1734,[1]!tbl_empleados[#Data],5,0)</f>
        <v>#REF!</v>
      </c>
      <c r="O1734">
        <f t="shared" si="158"/>
        <v>2024</v>
      </c>
      <c r="P1734" t="str">
        <f t="shared" si="159"/>
        <v>mayo</v>
      </c>
    </row>
    <row r="1735" spans="1:16" x14ac:dyDescent="0.3">
      <c r="A1735" t="s">
        <v>604</v>
      </c>
      <c r="B1735" s="21">
        <v>10</v>
      </c>
      <c r="C1735" s="77">
        <v>45443</v>
      </c>
      <c r="D1735" s="78">
        <v>0.93611111111111101</v>
      </c>
      <c r="E1735" s="21">
        <v>47</v>
      </c>
      <c r="F1735">
        <v>1</v>
      </c>
      <c r="G1735" t="str">
        <f>VLOOKUP($E1735,[1]Productos!A:P,2,FALSE)</f>
        <v>MICHELADA</v>
      </c>
      <c r="H1735" s="21" t="str">
        <f>VLOOKUP($E1735,[1]Productos!A:P,3,FALSE)</f>
        <v>BEBIDAS</v>
      </c>
      <c r="I1735" s="21" t="str">
        <f>VLOOKUP($E1735,[1]Productos!A:P,4,FALSE)</f>
        <v>CERVEZAS</v>
      </c>
      <c r="K1735" s="1">
        <v>2000</v>
      </c>
      <c r="L1735" s="1">
        <v>2000</v>
      </c>
      <c r="M1735" s="21">
        <v>5</v>
      </c>
      <c r="N1735" s="21" t="e">
        <f>VLOOKUP(M1735,[1]!tbl_empleados[#Data],4,0)&amp;" "&amp;VLOOKUP(M1735,[1]!tbl_empleados[#Data],5,0)</f>
        <v>#REF!</v>
      </c>
      <c r="O1735">
        <f t="shared" si="158"/>
        <v>2024</v>
      </c>
      <c r="P1735" t="str">
        <f t="shared" si="159"/>
        <v>mayo</v>
      </c>
    </row>
    <row r="1736" spans="1:16" x14ac:dyDescent="0.3">
      <c r="A1736" t="s">
        <v>604</v>
      </c>
      <c r="B1736" s="21">
        <v>10</v>
      </c>
      <c r="C1736" s="77">
        <v>45443</v>
      </c>
      <c r="D1736" s="78">
        <v>0.95416666666666661</v>
      </c>
      <c r="E1736" s="21">
        <v>39</v>
      </c>
      <c r="F1736">
        <v>2</v>
      </c>
      <c r="G1736" t="str">
        <f>VLOOKUP($E1736,[1]Productos!A:P,2,FALSE)</f>
        <v>CORONITA</v>
      </c>
      <c r="H1736" s="21" t="str">
        <f>VLOOKUP($E1736,[1]Productos!A:P,3,FALSE)</f>
        <v>BEBIDAS</v>
      </c>
      <c r="I1736" s="21" t="str">
        <f>VLOOKUP($E1736,[1]Productos!A:P,4,FALSE)</f>
        <v>CERVEZAS</v>
      </c>
      <c r="K1736" s="1">
        <v>4000</v>
      </c>
      <c r="L1736" s="1">
        <v>8000</v>
      </c>
      <c r="M1736" s="21">
        <v>5</v>
      </c>
      <c r="N1736" s="21" t="e">
        <f>VLOOKUP(M1736,[1]!tbl_empleados[#Data],4,0)&amp;" "&amp;VLOOKUP(M1736,[1]!tbl_empleados[#Data],5,0)</f>
        <v>#REF!</v>
      </c>
      <c r="O1736">
        <f t="shared" si="158"/>
        <v>2024</v>
      </c>
      <c r="P1736" t="str">
        <f t="shared" si="159"/>
        <v>mayo</v>
      </c>
    </row>
    <row r="1737" spans="1:16" x14ac:dyDescent="0.3">
      <c r="A1737" t="s">
        <v>604</v>
      </c>
      <c r="B1737" s="21">
        <v>10</v>
      </c>
      <c r="C1737" s="77">
        <v>45443</v>
      </c>
      <c r="D1737" s="78">
        <v>0.95416666666666661</v>
      </c>
      <c r="E1737" s="21">
        <v>39</v>
      </c>
      <c r="F1737">
        <v>1</v>
      </c>
      <c r="G1737" t="str">
        <f>VLOOKUP($E1737,[1]Productos!A:P,2,FALSE)</f>
        <v>CORONITA</v>
      </c>
      <c r="H1737" s="21" t="str">
        <f>VLOOKUP($E1737,[1]Productos!A:P,3,FALSE)</f>
        <v>BEBIDAS</v>
      </c>
      <c r="I1737" s="21" t="str">
        <f>VLOOKUP($E1737,[1]Productos!A:P,4,FALSE)</f>
        <v>CERVEZAS</v>
      </c>
      <c r="K1737" s="1">
        <v>4000</v>
      </c>
      <c r="L1737" s="1">
        <v>4000</v>
      </c>
      <c r="M1737" s="21">
        <v>5</v>
      </c>
      <c r="N1737" s="21" t="e">
        <f>VLOOKUP(M1737,[1]!tbl_empleados[#Data],4,0)&amp;" "&amp;VLOOKUP(M1737,[1]!tbl_empleados[#Data],5,0)</f>
        <v>#REF!</v>
      </c>
      <c r="O1737">
        <f t="shared" si="158"/>
        <v>2024</v>
      </c>
      <c r="P1737" t="str">
        <f t="shared" si="159"/>
        <v>mayo</v>
      </c>
    </row>
    <row r="1738" spans="1:16" x14ac:dyDescent="0.3">
      <c r="A1738" t="s">
        <v>604</v>
      </c>
      <c r="B1738" s="21">
        <v>10</v>
      </c>
      <c r="C1738" s="77">
        <v>45443</v>
      </c>
      <c r="D1738" s="78">
        <v>0.95416666666666661</v>
      </c>
      <c r="E1738" s="21">
        <v>47</v>
      </c>
      <c r="F1738">
        <v>1</v>
      </c>
      <c r="G1738" t="str">
        <f>VLOOKUP($E1738,[1]Productos!A:P,2,FALSE)</f>
        <v>MICHELADA</v>
      </c>
      <c r="H1738" s="21" t="str">
        <f>VLOOKUP($E1738,[1]Productos!A:P,3,FALSE)</f>
        <v>BEBIDAS</v>
      </c>
      <c r="I1738" s="21" t="str">
        <f>VLOOKUP($E1738,[1]Productos!A:P,4,FALSE)</f>
        <v>CERVEZAS</v>
      </c>
      <c r="K1738" s="1">
        <v>2000</v>
      </c>
      <c r="L1738" s="1">
        <v>2000</v>
      </c>
      <c r="M1738" s="21">
        <v>5</v>
      </c>
      <c r="N1738" s="21" t="e">
        <f>VLOOKUP(M1738,[1]!tbl_empleados[#Data],4,0)&amp;" "&amp;VLOOKUP(M1738,[1]!tbl_empleados[#Data],5,0)</f>
        <v>#REF!</v>
      </c>
      <c r="O1738">
        <f t="shared" si="158"/>
        <v>2024</v>
      </c>
      <c r="P1738" t="str">
        <f t="shared" si="159"/>
        <v>mayo</v>
      </c>
    </row>
    <row r="1739" spans="1:16" x14ac:dyDescent="0.3">
      <c r="A1739" t="s">
        <v>604</v>
      </c>
      <c r="B1739" s="21">
        <v>10</v>
      </c>
      <c r="C1739" s="77">
        <v>45443</v>
      </c>
      <c r="D1739" s="78">
        <v>0.96666666666666667</v>
      </c>
      <c r="E1739" s="21">
        <v>39</v>
      </c>
      <c r="F1739">
        <v>3</v>
      </c>
      <c r="G1739" t="str">
        <f>VLOOKUP($E1739,[1]Productos!A:P,2,FALSE)</f>
        <v>CORONITA</v>
      </c>
      <c r="H1739" s="21" t="str">
        <f>VLOOKUP($E1739,[1]Productos!A:P,3,FALSE)</f>
        <v>BEBIDAS</v>
      </c>
      <c r="I1739" s="21" t="str">
        <f>VLOOKUP($E1739,[1]Productos!A:P,4,FALSE)</f>
        <v>CERVEZAS</v>
      </c>
      <c r="K1739" s="1">
        <v>4000</v>
      </c>
      <c r="L1739" s="1">
        <v>12000</v>
      </c>
      <c r="M1739" s="21">
        <v>5</v>
      </c>
      <c r="N1739" s="21" t="e">
        <f>VLOOKUP(M1739,[1]!tbl_empleados[#Data],4,0)&amp;" "&amp;VLOOKUP(M1739,[1]!tbl_empleados[#Data],5,0)</f>
        <v>#REF!</v>
      </c>
      <c r="O1739">
        <f t="shared" si="158"/>
        <v>2024</v>
      </c>
      <c r="P1739" t="str">
        <f t="shared" si="159"/>
        <v>mayo</v>
      </c>
    </row>
    <row r="1740" spans="1:16" x14ac:dyDescent="0.3">
      <c r="A1740" t="s">
        <v>604</v>
      </c>
      <c r="B1740" s="21">
        <v>10</v>
      </c>
      <c r="C1740" s="77">
        <v>45443</v>
      </c>
      <c r="D1740" s="78">
        <v>0.99375000000000002</v>
      </c>
      <c r="E1740" s="21">
        <v>39</v>
      </c>
      <c r="F1740">
        <v>1</v>
      </c>
      <c r="G1740" t="str">
        <f>VLOOKUP($E1740,[1]Productos!A:P,2,FALSE)</f>
        <v>CORONITA</v>
      </c>
      <c r="H1740" s="21" t="str">
        <f>VLOOKUP($E1740,[1]Productos!A:P,3,FALSE)</f>
        <v>BEBIDAS</v>
      </c>
      <c r="I1740" s="21" t="str">
        <f>VLOOKUP($E1740,[1]Productos!A:P,4,FALSE)</f>
        <v>CERVEZAS</v>
      </c>
      <c r="K1740" s="1">
        <v>4000</v>
      </c>
      <c r="L1740" s="1">
        <v>4000</v>
      </c>
      <c r="M1740" s="21">
        <v>5</v>
      </c>
      <c r="N1740" s="21" t="e">
        <f>VLOOKUP(M1740,[1]!tbl_empleados[#Data],4,0)&amp;" "&amp;VLOOKUP(M1740,[1]!tbl_empleados[#Data],5,0)</f>
        <v>#REF!</v>
      </c>
      <c r="O1740">
        <f t="shared" si="158"/>
        <v>2024</v>
      </c>
      <c r="P1740" t="str">
        <f t="shared" si="159"/>
        <v>mayo</v>
      </c>
    </row>
    <row r="1741" spans="1:16" x14ac:dyDescent="0.3">
      <c r="A1741" t="s">
        <v>604</v>
      </c>
      <c r="B1741" s="21">
        <v>10</v>
      </c>
      <c r="C1741" s="77">
        <v>45443</v>
      </c>
      <c r="D1741" s="78">
        <v>0.99444444444444446</v>
      </c>
      <c r="E1741" s="21">
        <v>39</v>
      </c>
      <c r="F1741">
        <v>3</v>
      </c>
      <c r="G1741" t="str">
        <f>VLOOKUP($E1741,[1]Productos!A:P,2,FALSE)</f>
        <v>CORONITA</v>
      </c>
      <c r="H1741" s="21" t="str">
        <f>VLOOKUP($E1741,[1]Productos!A:P,3,FALSE)</f>
        <v>BEBIDAS</v>
      </c>
      <c r="I1741" s="21" t="str">
        <f>VLOOKUP($E1741,[1]Productos!A:P,4,FALSE)</f>
        <v>CERVEZAS</v>
      </c>
      <c r="K1741" s="1">
        <v>4000</v>
      </c>
      <c r="L1741" s="1">
        <v>12000</v>
      </c>
      <c r="M1741" s="21">
        <v>5</v>
      </c>
      <c r="N1741" s="21" t="e">
        <f>VLOOKUP(M1741,[1]!tbl_empleados[#Data],4,0)&amp;" "&amp;VLOOKUP(M1741,[1]!tbl_empleados[#Data],5,0)</f>
        <v>#REF!</v>
      </c>
      <c r="O1741">
        <f t="shared" si="158"/>
        <v>2024</v>
      </c>
      <c r="P1741" t="str">
        <f t="shared" si="159"/>
        <v>mayo</v>
      </c>
    </row>
    <row r="1742" spans="1:16" x14ac:dyDescent="0.3">
      <c r="A1742" t="s">
        <v>604</v>
      </c>
      <c r="B1742" s="21">
        <v>10</v>
      </c>
      <c r="C1742" s="77">
        <v>45444</v>
      </c>
      <c r="D1742" s="78">
        <v>9.0277777777777787E-3</v>
      </c>
      <c r="E1742" s="21">
        <v>39</v>
      </c>
      <c r="F1742">
        <v>3</v>
      </c>
      <c r="G1742" t="str">
        <f>VLOOKUP($E1742,[1]Productos!A:P,2,FALSE)</f>
        <v>CORONITA</v>
      </c>
      <c r="H1742" s="21" t="str">
        <f>VLOOKUP($E1742,[1]Productos!A:P,3,FALSE)</f>
        <v>BEBIDAS</v>
      </c>
      <c r="I1742" s="21" t="str">
        <f>VLOOKUP($E1742,[1]Productos!A:P,4,FALSE)</f>
        <v>CERVEZAS</v>
      </c>
      <c r="K1742" s="1">
        <v>4000</v>
      </c>
      <c r="L1742" s="1">
        <v>12000</v>
      </c>
      <c r="M1742" s="21">
        <v>5</v>
      </c>
      <c r="N1742" s="21" t="e">
        <f>VLOOKUP(M1742,[1]!tbl_empleados[#Data],4,0)&amp;" "&amp;VLOOKUP(M1742,[1]!tbl_empleados[#Data],5,0)</f>
        <v>#REF!</v>
      </c>
      <c r="O1742">
        <f t="shared" si="158"/>
        <v>2024</v>
      </c>
      <c r="P1742" t="str">
        <f t="shared" si="159"/>
        <v>junio</v>
      </c>
    </row>
    <row r="1743" spans="1:16" x14ac:dyDescent="0.3">
      <c r="A1743" t="s">
        <v>604</v>
      </c>
      <c r="B1743" s="21">
        <v>10</v>
      </c>
      <c r="C1743" s="77">
        <v>45444</v>
      </c>
      <c r="D1743" s="78">
        <v>3.5416666666666666E-2</v>
      </c>
      <c r="E1743" s="21">
        <v>39</v>
      </c>
      <c r="F1743">
        <v>3</v>
      </c>
      <c r="G1743" t="str">
        <f>VLOOKUP($E1743,[1]Productos!A:P,2,FALSE)</f>
        <v>CORONITA</v>
      </c>
      <c r="H1743" s="21" t="str">
        <f>VLOOKUP($E1743,[1]Productos!A:P,3,FALSE)</f>
        <v>BEBIDAS</v>
      </c>
      <c r="I1743" s="21" t="str">
        <f>VLOOKUP($E1743,[1]Productos!A:P,4,FALSE)</f>
        <v>CERVEZAS</v>
      </c>
      <c r="K1743" s="1">
        <v>4000</v>
      </c>
      <c r="L1743" s="1">
        <v>12000</v>
      </c>
      <c r="M1743" s="21">
        <v>5</v>
      </c>
      <c r="N1743" s="21" t="e">
        <f>VLOOKUP(M1743,[1]!tbl_empleados[#Data],4,0)&amp;" "&amp;VLOOKUP(M1743,[1]!tbl_empleados[#Data],5,0)</f>
        <v>#REF!</v>
      </c>
      <c r="O1743">
        <f t="shared" si="158"/>
        <v>2024</v>
      </c>
      <c r="P1743" t="str">
        <f t="shared" si="159"/>
        <v>junio</v>
      </c>
    </row>
    <row r="1744" spans="1:16" x14ac:dyDescent="0.3">
      <c r="A1744" t="s">
        <v>604</v>
      </c>
      <c r="B1744" s="21">
        <v>10</v>
      </c>
      <c r="C1744" s="77">
        <v>45444</v>
      </c>
      <c r="D1744" s="78">
        <v>5.486111111111111E-2</v>
      </c>
      <c r="E1744" s="21">
        <v>47</v>
      </c>
      <c r="F1744">
        <v>3</v>
      </c>
      <c r="G1744" t="str">
        <f>VLOOKUP($E1744,[1]Productos!A:P,2,FALSE)</f>
        <v>MICHELADA</v>
      </c>
      <c r="H1744" s="21" t="str">
        <f>VLOOKUP($E1744,[1]Productos!A:P,3,FALSE)</f>
        <v>BEBIDAS</v>
      </c>
      <c r="I1744" s="21" t="str">
        <f>VLOOKUP($E1744,[1]Productos!A:P,4,FALSE)</f>
        <v>CERVEZAS</v>
      </c>
      <c r="K1744" s="1">
        <v>2000</v>
      </c>
      <c r="L1744" s="1">
        <v>6000</v>
      </c>
      <c r="M1744" s="21">
        <v>5</v>
      </c>
      <c r="N1744" s="21" t="e">
        <f>VLOOKUP(M1744,[1]!tbl_empleados[#Data],4,0)&amp;" "&amp;VLOOKUP(M1744,[1]!tbl_empleados[#Data],5,0)</f>
        <v>#REF!</v>
      </c>
      <c r="O1744">
        <f t="shared" si="158"/>
        <v>2024</v>
      </c>
      <c r="P1744" t="str">
        <f t="shared" si="159"/>
        <v>junio</v>
      </c>
    </row>
    <row r="1745" spans="1:16" x14ac:dyDescent="0.3">
      <c r="A1745" t="s">
        <v>604</v>
      </c>
      <c r="B1745" s="21">
        <v>10</v>
      </c>
      <c r="C1745" s="77">
        <v>45444</v>
      </c>
      <c r="D1745" s="78">
        <v>5.6944444444444443E-2</v>
      </c>
      <c r="E1745" s="21">
        <v>39</v>
      </c>
      <c r="F1745">
        <v>3</v>
      </c>
      <c r="G1745" t="str">
        <f>VLOOKUP($E1745,[1]Productos!A:P,2,FALSE)</f>
        <v>CORONITA</v>
      </c>
      <c r="H1745" s="21" t="str">
        <f>VLOOKUP($E1745,[1]Productos!A:P,3,FALSE)</f>
        <v>BEBIDAS</v>
      </c>
      <c r="I1745" s="21" t="str">
        <f>VLOOKUP($E1745,[1]Productos!A:P,4,FALSE)</f>
        <v>CERVEZAS</v>
      </c>
      <c r="K1745" s="1">
        <v>4000</v>
      </c>
      <c r="L1745" s="1">
        <v>12000</v>
      </c>
      <c r="M1745" s="21">
        <v>5</v>
      </c>
      <c r="N1745" s="21" t="e">
        <f>VLOOKUP(M1745,[1]!tbl_empleados[#Data],4,0)&amp;" "&amp;VLOOKUP(M1745,[1]!tbl_empleados[#Data],5,0)</f>
        <v>#REF!</v>
      </c>
      <c r="O1745">
        <f t="shared" si="158"/>
        <v>2024</v>
      </c>
      <c r="P1745" t="str">
        <f t="shared" si="159"/>
        <v>junio</v>
      </c>
    </row>
    <row r="1746" spans="1:16" x14ac:dyDescent="0.3">
      <c r="A1746" t="s">
        <v>600</v>
      </c>
      <c r="B1746" s="21">
        <v>1</v>
      </c>
      <c r="C1746" s="77">
        <v>45444</v>
      </c>
      <c r="D1746" s="78">
        <v>5.7638888888888885E-2</v>
      </c>
      <c r="E1746" s="21">
        <v>90</v>
      </c>
      <c r="F1746">
        <v>1</v>
      </c>
      <c r="G1746" t="str">
        <f>VLOOKUP($E1746,[1]Productos!A:P,2,FALSE)</f>
        <v>SHOT OLD PARR 12 AÑOS</v>
      </c>
      <c r="H1746" s="21" t="str">
        <f>VLOOKUP($E1746,[1]Productos!A:P,3,FALSE)</f>
        <v>LICORES</v>
      </c>
      <c r="I1746" s="21" t="str">
        <f>VLOOKUP($E1746,[1]Productos!A:P,4,FALSE)</f>
        <v>WHISKY</v>
      </c>
      <c r="K1746" s="1">
        <v>17000</v>
      </c>
      <c r="L1746" s="1">
        <v>17000</v>
      </c>
      <c r="M1746" s="21">
        <v>5</v>
      </c>
      <c r="N1746" s="21" t="e">
        <f>VLOOKUP(M1746,[1]!tbl_empleados[#Data],4,0)&amp;" "&amp;VLOOKUP(M1746,[1]!tbl_empleados[#Data],5,0)</f>
        <v>#REF!</v>
      </c>
      <c r="O1746">
        <f t="shared" si="158"/>
        <v>2024</v>
      </c>
      <c r="P1746" t="str">
        <f t="shared" si="159"/>
        <v>junio</v>
      </c>
    </row>
    <row r="1747" spans="1:16" x14ac:dyDescent="0.3">
      <c r="A1747" t="s">
        <v>605</v>
      </c>
      <c r="B1747" s="21">
        <v>8</v>
      </c>
      <c r="C1747" s="77">
        <v>45444</v>
      </c>
      <c r="D1747" s="78">
        <v>7.9166666666666663E-2</v>
      </c>
      <c r="E1747" s="21">
        <v>38</v>
      </c>
      <c r="F1747">
        <v>49</v>
      </c>
      <c r="G1747" t="str">
        <f>VLOOKUP($E1747,[1]Productos!A:P,2,FALSE)</f>
        <v>COSTEÑITA</v>
      </c>
      <c r="H1747" s="21" t="str">
        <f>VLOOKUP($E1747,[1]Productos!A:P,3,FALSE)</f>
        <v>BEBIDAS</v>
      </c>
      <c r="I1747" s="21" t="str">
        <f>VLOOKUP($E1747,[1]Productos!A:P,4,FALSE)</f>
        <v>CERVEZAS</v>
      </c>
      <c r="K1747" s="1">
        <v>3000</v>
      </c>
      <c r="L1747" s="1">
        <v>147000</v>
      </c>
      <c r="M1747" s="21">
        <v>5</v>
      </c>
      <c r="N1747" s="21" t="e">
        <f>VLOOKUP(M1747,[1]!tbl_empleados[#Data],4,0)&amp;" "&amp;VLOOKUP(M1747,[1]!tbl_empleados[#Data],5,0)</f>
        <v>#REF!</v>
      </c>
      <c r="O1747">
        <f>YEAR(C1747)</f>
        <v>2024</v>
      </c>
      <c r="P1747" t="str">
        <f>TEXT((C1747),"mmmm")</f>
        <v>junio</v>
      </c>
    </row>
    <row r="1748" spans="1:16" x14ac:dyDescent="0.3">
      <c r="A1748" t="s">
        <v>606</v>
      </c>
      <c r="B1748" s="21">
        <v>4</v>
      </c>
      <c r="C1748" s="77">
        <v>45444</v>
      </c>
      <c r="D1748" s="78">
        <v>8.2638888888888887E-2</v>
      </c>
      <c r="E1748" s="21">
        <v>420</v>
      </c>
      <c r="F1748">
        <v>2</v>
      </c>
      <c r="G1748" t="str">
        <f>VLOOKUP($E1748,[1]Productos!A:P,2,FALSE)</f>
        <v>CUBETAZO DE HEINEKEN</v>
      </c>
      <c r="H1748" s="21" t="str">
        <f>VLOOKUP($E1748,[1]Productos!A:P,3,FALSE)</f>
        <v>PROMOCIONES</v>
      </c>
      <c r="I1748" s="21" t="str">
        <f>VLOOKUP($E1748,[1]Productos!A:P,4,FALSE)</f>
        <v>CERVEZAS</v>
      </c>
      <c r="K1748" s="1">
        <v>28000</v>
      </c>
      <c r="L1748" s="1">
        <v>56000</v>
      </c>
      <c r="M1748" s="21">
        <v>5</v>
      </c>
      <c r="N1748" s="21" t="e">
        <f>VLOOKUP(M1748,[1]!tbl_empleados[#Data],4,0)&amp;" "&amp;VLOOKUP(M1748,[1]!tbl_empleados[#Data],5,0)</f>
        <v>#REF!</v>
      </c>
      <c r="O1748">
        <f>YEAR(C1748)</f>
        <v>2024</v>
      </c>
      <c r="P1748" t="str">
        <f>TEXT((C1748),"mmmm")</f>
        <v>junio</v>
      </c>
    </row>
    <row r="1749" spans="1:16" x14ac:dyDescent="0.3">
      <c r="A1749" t="s">
        <v>607</v>
      </c>
      <c r="B1749" s="21">
        <v>10</v>
      </c>
      <c r="C1749" s="77">
        <v>45444</v>
      </c>
      <c r="D1749" s="78">
        <v>7.7083333333333337E-2</v>
      </c>
      <c r="E1749" s="21">
        <v>39</v>
      </c>
      <c r="F1749">
        <v>24</v>
      </c>
      <c r="G1749" t="str">
        <f>VLOOKUP($E1749,[1]Productos!A:P,2,FALSE)</f>
        <v>CORONITA</v>
      </c>
      <c r="H1749" s="21" t="str">
        <f>VLOOKUP($E1749,[1]Productos!A:P,3,FALSE)</f>
        <v>BEBIDAS</v>
      </c>
      <c r="I1749" s="21" t="str">
        <f>VLOOKUP($E1749,[1]Productos!A:P,4,FALSE)</f>
        <v>CERVEZAS</v>
      </c>
      <c r="K1749" s="1">
        <v>4000</v>
      </c>
      <c r="L1749" s="1">
        <v>96000</v>
      </c>
      <c r="M1749" s="21">
        <v>5</v>
      </c>
      <c r="N1749" s="21" t="e">
        <f>VLOOKUP(M1749,[1]!tbl_empleados[#Data],4,0)&amp;" "&amp;VLOOKUP(M1749,[1]!tbl_empleados[#Data],5,0)</f>
        <v>#REF!</v>
      </c>
      <c r="O1749">
        <f t="shared" ref="O1749:O1766" si="160">YEAR(C1749)</f>
        <v>2024</v>
      </c>
      <c r="P1749" t="str">
        <f t="shared" ref="P1749:P1766" si="161">TEXT((C1749),"mmmm")</f>
        <v>junio</v>
      </c>
    </row>
    <row r="1750" spans="1:16" x14ac:dyDescent="0.3">
      <c r="A1750" t="s">
        <v>607</v>
      </c>
      <c r="B1750" s="21">
        <v>10</v>
      </c>
      <c r="C1750" s="77">
        <v>45444</v>
      </c>
      <c r="D1750" s="78">
        <v>7.7083333333333337E-2</v>
      </c>
      <c r="E1750" s="21">
        <v>47</v>
      </c>
      <c r="F1750">
        <v>5</v>
      </c>
      <c r="G1750" t="str">
        <f>VLOOKUP($E1750,[1]Productos!A:P,2,FALSE)</f>
        <v>MICHELADA</v>
      </c>
      <c r="H1750" s="21" t="str">
        <f>VLOOKUP($E1750,[1]Productos!A:P,3,FALSE)</f>
        <v>BEBIDAS</v>
      </c>
      <c r="I1750" s="21" t="str">
        <f>VLOOKUP($E1750,[1]Productos!A:P,4,FALSE)</f>
        <v>CERVEZAS</v>
      </c>
      <c r="K1750" s="1">
        <v>2000</v>
      </c>
      <c r="L1750" s="1">
        <v>10000</v>
      </c>
      <c r="M1750" s="21">
        <v>5</v>
      </c>
      <c r="N1750" s="21" t="e">
        <f>VLOOKUP(M1750,[1]!tbl_empleados[#Data],4,0)&amp;" "&amp;VLOOKUP(M1750,[1]!tbl_empleados[#Data],5,0)</f>
        <v>#REF!</v>
      </c>
      <c r="O1750">
        <f t="shared" si="160"/>
        <v>2024</v>
      </c>
      <c r="P1750" t="str">
        <f t="shared" si="161"/>
        <v>junio</v>
      </c>
    </row>
    <row r="1751" spans="1:16" x14ac:dyDescent="0.3">
      <c r="A1751" t="s">
        <v>607</v>
      </c>
      <c r="B1751" s="21">
        <v>10</v>
      </c>
      <c r="C1751" s="77">
        <v>45444</v>
      </c>
      <c r="D1751" s="78">
        <v>9.4444444444444442E-2</v>
      </c>
      <c r="E1751" s="21">
        <v>39</v>
      </c>
      <c r="F1751">
        <v>1</v>
      </c>
      <c r="G1751" t="str">
        <f>VLOOKUP($E1751,[1]Productos!A:P,2,FALSE)</f>
        <v>CORONITA</v>
      </c>
      <c r="H1751" s="21" t="str">
        <f>VLOOKUP($E1751,[1]Productos!A:P,3,FALSE)</f>
        <v>BEBIDAS</v>
      </c>
      <c r="I1751" s="21" t="str">
        <f>VLOOKUP($E1751,[1]Productos!A:P,4,FALSE)</f>
        <v>CERVEZAS</v>
      </c>
      <c r="K1751" s="1">
        <v>4000</v>
      </c>
      <c r="L1751" s="1">
        <v>4000</v>
      </c>
      <c r="M1751" s="21">
        <v>5</v>
      </c>
      <c r="N1751" s="21" t="e">
        <f>VLOOKUP(M1751,[1]!tbl_empleados[#Data],4,0)&amp;" "&amp;VLOOKUP(M1751,[1]!tbl_empleados[#Data],5,0)</f>
        <v>#REF!</v>
      </c>
      <c r="O1751">
        <f t="shared" si="160"/>
        <v>2024</v>
      </c>
      <c r="P1751" t="str">
        <f t="shared" si="161"/>
        <v>junio</v>
      </c>
    </row>
    <row r="1752" spans="1:16" x14ac:dyDescent="0.3">
      <c r="A1752" t="s">
        <v>608</v>
      </c>
      <c r="B1752" s="21">
        <v>5</v>
      </c>
      <c r="C1752" s="77">
        <v>45444</v>
      </c>
      <c r="D1752" s="78">
        <v>8.5416666666666655E-2</v>
      </c>
      <c r="E1752" s="21">
        <v>38</v>
      </c>
      <c r="F1752">
        <v>3</v>
      </c>
      <c r="G1752" t="str">
        <f>VLOOKUP($E1752,[1]Productos!A:P,2,FALSE)</f>
        <v>COSTEÑITA</v>
      </c>
      <c r="H1752" s="21" t="str">
        <f>VLOOKUP($E1752,[1]Productos!A:P,3,FALSE)</f>
        <v>BEBIDAS</v>
      </c>
      <c r="I1752" s="21" t="str">
        <f>VLOOKUP($E1752,[1]Productos!A:P,4,FALSE)</f>
        <v>CERVEZAS</v>
      </c>
      <c r="K1752" s="1">
        <v>3000</v>
      </c>
      <c r="L1752" s="1">
        <v>9000</v>
      </c>
      <c r="M1752" s="21">
        <v>5</v>
      </c>
      <c r="N1752" s="21" t="e">
        <f>VLOOKUP(M1752,[1]!tbl_empleados[#Data],4,0)&amp;" "&amp;VLOOKUP(M1752,[1]!tbl_empleados[#Data],5,0)</f>
        <v>#REF!</v>
      </c>
      <c r="O1752">
        <f t="shared" si="160"/>
        <v>2024</v>
      </c>
      <c r="P1752" t="str">
        <f t="shared" si="161"/>
        <v>junio</v>
      </c>
    </row>
    <row r="1753" spans="1:16" x14ac:dyDescent="0.3">
      <c r="A1753" t="s">
        <v>608</v>
      </c>
      <c r="B1753" s="21">
        <v>5</v>
      </c>
      <c r="C1753" s="77">
        <v>45444</v>
      </c>
      <c r="D1753" s="78">
        <v>8.5416666666666655E-2</v>
      </c>
      <c r="E1753" s="21">
        <v>44</v>
      </c>
      <c r="F1753">
        <v>2</v>
      </c>
      <c r="G1753" t="str">
        <f>VLOOKUP($E1753,[1]Productos!A:P,2,FALSE)</f>
        <v>HEINEKEN</v>
      </c>
      <c r="H1753" s="21" t="str">
        <f>VLOOKUP($E1753,[1]Productos!A:P,3,FALSE)</f>
        <v>BEBIDAS</v>
      </c>
      <c r="I1753" s="21" t="str">
        <f>VLOOKUP($E1753,[1]Productos!A:P,4,FALSE)</f>
        <v>CERVEZAS</v>
      </c>
      <c r="K1753" s="1">
        <v>4000</v>
      </c>
      <c r="L1753" s="1">
        <v>8000</v>
      </c>
      <c r="M1753" s="21">
        <v>5</v>
      </c>
      <c r="N1753" s="21" t="e">
        <f>VLOOKUP(M1753,[1]!tbl_empleados[#Data],4,0)&amp;" "&amp;VLOOKUP(M1753,[1]!tbl_empleados[#Data],5,0)</f>
        <v>#REF!</v>
      </c>
      <c r="O1753">
        <f t="shared" si="160"/>
        <v>2024</v>
      </c>
      <c r="P1753" t="str">
        <f t="shared" si="161"/>
        <v>junio</v>
      </c>
    </row>
    <row r="1754" spans="1:16" x14ac:dyDescent="0.3">
      <c r="A1754" t="s">
        <v>608</v>
      </c>
      <c r="B1754" s="21">
        <v>5</v>
      </c>
      <c r="C1754" s="77">
        <v>45444</v>
      </c>
      <c r="D1754" s="78">
        <v>9.5833333333333326E-2</v>
      </c>
      <c r="E1754" s="21">
        <v>38</v>
      </c>
      <c r="F1754">
        <v>1</v>
      </c>
      <c r="G1754" t="str">
        <f>VLOOKUP($E1754,[1]Productos!A:P,2,FALSE)</f>
        <v>COSTEÑITA</v>
      </c>
      <c r="H1754" s="21" t="str">
        <f>VLOOKUP($E1754,[1]Productos!A:P,3,FALSE)</f>
        <v>BEBIDAS</v>
      </c>
      <c r="I1754" s="21" t="str">
        <f>VLOOKUP($E1754,[1]Productos!A:P,4,FALSE)</f>
        <v>CERVEZAS</v>
      </c>
      <c r="K1754" s="1">
        <v>3000</v>
      </c>
      <c r="L1754" s="1">
        <v>3000</v>
      </c>
      <c r="M1754" s="21">
        <v>5</v>
      </c>
      <c r="N1754" s="21" t="e">
        <f>VLOOKUP(M1754,[1]!tbl_empleados[#Data],4,0)&amp;" "&amp;VLOOKUP(M1754,[1]!tbl_empleados[#Data],5,0)</f>
        <v>#REF!</v>
      </c>
      <c r="O1754">
        <f t="shared" si="160"/>
        <v>2024</v>
      </c>
      <c r="P1754" t="str">
        <f t="shared" si="161"/>
        <v>junio</v>
      </c>
    </row>
    <row r="1755" spans="1:16" x14ac:dyDescent="0.3">
      <c r="A1755" t="s">
        <v>608</v>
      </c>
      <c r="B1755" s="21">
        <v>5</v>
      </c>
      <c r="C1755" s="77">
        <v>45444</v>
      </c>
      <c r="D1755" s="78">
        <v>9.9999999999999992E-2</v>
      </c>
      <c r="E1755" s="21">
        <v>38</v>
      </c>
      <c r="F1755">
        <v>1</v>
      </c>
      <c r="G1755" t="str">
        <f>VLOOKUP($E1755,[1]Productos!A:P,2,FALSE)</f>
        <v>COSTEÑITA</v>
      </c>
      <c r="H1755" s="21" t="str">
        <f>VLOOKUP($E1755,[1]Productos!A:P,3,FALSE)</f>
        <v>BEBIDAS</v>
      </c>
      <c r="I1755" s="21" t="str">
        <f>VLOOKUP($E1755,[1]Productos!A:P,4,FALSE)</f>
        <v>CERVEZAS</v>
      </c>
      <c r="K1755" s="1">
        <v>3000</v>
      </c>
      <c r="L1755" s="1">
        <v>3000</v>
      </c>
      <c r="M1755" s="21">
        <v>5</v>
      </c>
      <c r="N1755" s="21" t="e">
        <f>VLOOKUP(M1755,[1]!tbl_empleados[#Data],4,0)&amp;" "&amp;VLOOKUP(M1755,[1]!tbl_empleados[#Data],5,0)</f>
        <v>#REF!</v>
      </c>
      <c r="O1755">
        <f t="shared" si="160"/>
        <v>2024</v>
      </c>
      <c r="P1755" t="str">
        <f t="shared" si="161"/>
        <v>junio</v>
      </c>
    </row>
    <row r="1756" spans="1:16" x14ac:dyDescent="0.3">
      <c r="A1756" t="s">
        <v>608</v>
      </c>
      <c r="B1756" s="21">
        <v>5</v>
      </c>
      <c r="C1756" s="77">
        <v>45444</v>
      </c>
      <c r="D1756" s="78">
        <v>0.10069444444444443</v>
      </c>
      <c r="E1756" s="21">
        <v>38</v>
      </c>
      <c r="F1756">
        <v>1</v>
      </c>
      <c r="G1756" t="str">
        <f>VLOOKUP($E1756,[1]Productos!A:P,2,FALSE)</f>
        <v>COSTEÑITA</v>
      </c>
      <c r="H1756" s="21" t="str">
        <f>VLOOKUP($E1756,[1]Productos!A:P,3,FALSE)</f>
        <v>BEBIDAS</v>
      </c>
      <c r="I1756" s="21" t="str">
        <f>VLOOKUP($E1756,[1]Productos!A:P,4,FALSE)</f>
        <v>CERVEZAS</v>
      </c>
      <c r="K1756" s="1">
        <v>3000</v>
      </c>
      <c r="L1756" s="1">
        <v>3000</v>
      </c>
      <c r="M1756" s="21">
        <v>5</v>
      </c>
      <c r="N1756" s="21" t="e">
        <f>VLOOKUP(M1756,[1]!tbl_empleados[#Data],4,0)&amp;" "&amp;VLOOKUP(M1756,[1]!tbl_empleados[#Data],5,0)</f>
        <v>#REF!</v>
      </c>
      <c r="O1756">
        <f t="shared" si="160"/>
        <v>2024</v>
      </c>
      <c r="P1756" t="str">
        <f t="shared" si="161"/>
        <v>junio</v>
      </c>
    </row>
    <row r="1757" spans="1:16" x14ac:dyDescent="0.3">
      <c r="A1757" t="s">
        <v>609</v>
      </c>
      <c r="B1757" s="21">
        <v>1</v>
      </c>
      <c r="C1757" s="77">
        <v>45444</v>
      </c>
      <c r="D1757" s="78">
        <v>0.1013888888888889</v>
      </c>
      <c r="E1757" s="21">
        <v>38</v>
      </c>
      <c r="F1757">
        <v>3</v>
      </c>
      <c r="G1757" t="str">
        <f>VLOOKUP($E1757,[1]Productos!A:P,2,FALSE)</f>
        <v>COSTEÑITA</v>
      </c>
      <c r="H1757" s="21" t="str">
        <f>VLOOKUP($E1757,[1]Productos!A:P,3,FALSE)</f>
        <v>BEBIDAS</v>
      </c>
      <c r="I1757" s="21" t="str">
        <f>VLOOKUP($E1757,[1]Productos!A:P,4,FALSE)</f>
        <v>CERVEZAS</v>
      </c>
      <c r="K1757" s="1">
        <v>3000</v>
      </c>
      <c r="L1757" s="1">
        <v>9000</v>
      </c>
      <c r="M1757" s="21">
        <v>5</v>
      </c>
      <c r="N1757" s="21" t="e">
        <f>VLOOKUP(M1757,[1]!tbl_empleados[#Data],4,0)&amp;" "&amp;VLOOKUP(M1757,[1]!tbl_empleados[#Data],5,0)</f>
        <v>#REF!</v>
      </c>
      <c r="O1757">
        <f t="shared" si="160"/>
        <v>2024</v>
      </c>
      <c r="P1757" t="str">
        <f t="shared" si="161"/>
        <v>junio</v>
      </c>
    </row>
    <row r="1758" spans="1:16" x14ac:dyDescent="0.3">
      <c r="A1758" t="s">
        <v>609</v>
      </c>
      <c r="B1758" s="21">
        <v>1</v>
      </c>
      <c r="C1758" s="77">
        <v>45444</v>
      </c>
      <c r="D1758" s="78">
        <v>0.1013888888888889</v>
      </c>
      <c r="E1758" s="21">
        <v>67</v>
      </c>
      <c r="F1758">
        <v>1</v>
      </c>
      <c r="G1758" t="str">
        <f>VLOOKUP($E1758,[1]Productos!A:P,2,FALSE)</f>
        <v>WHISKY BUCHANANS MASTER (750ML)</v>
      </c>
      <c r="H1758" s="21" t="str">
        <f>VLOOKUP($E1758,[1]Productos!A:P,3,FALSE)</f>
        <v>LICORES</v>
      </c>
      <c r="I1758" s="21" t="str">
        <f>VLOOKUP($E1758,[1]Productos!A:P,4,FALSE)</f>
        <v>WHISKY</v>
      </c>
      <c r="K1758" s="1">
        <v>250000</v>
      </c>
      <c r="L1758" s="1">
        <v>250000</v>
      </c>
      <c r="M1758" s="21">
        <v>5</v>
      </c>
      <c r="N1758" s="21" t="e">
        <f>VLOOKUP(M1758,[1]!tbl_empleados[#Data],4,0)&amp;" "&amp;VLOOKUP(M1758,[1]!tbl_empleados[#Data],5,0)</f>
        <v>#REF!</v>
      </c>
      <c r="O1758">
        <f t="shared" si="160"/>
        <v>2024</v>
      </c>
      <c r="P1758" t="str">
        <f t="shared" si="161"/>
        <v>junio</v>
      </c>
    </row>
    <row r="1759" spans="1:16" x14ac:dyDescent="0.3">
      <c r="A1759" t="s">
        <v>609</v>
      </c>
      <c r="B1759" s="21">
        <v>1</v>
      </c>
      <c r="C1759" s="77">
        <v>45444</v>
      </c>
      <c r="D1759" s="78">
        <v>0.1013888888888889</v>
      </c>
      <c r="E1759" s="21">
        <v>30</v>
      </c>
      <c r="F1759">
        <v>2</v>
      </c>
      <c r="G1759" t="str">
        <f>VLOOKUP($E1759,[1]Productos!A:P,2,FALSE)</f>
        <v>SODA</v>
      </c>
      <c r="H1759" s="21" t="str">
        <f>VLOOKUP($E1759,[1]Productos!A:P,3,FALSE)</f>
        <v>BEBIDAS</v>
      </c>
      <c r="I1759" s="21" t="str">
        <f>VLOOKUP($E1759,[1]Productos!A:P,4,FALSE)</f>
        <v>OTROS</v>
      </c>
      <c r="K1759" s="1">
        <v>4000</v>
      </c>
      <c r="L1759" s="1">
        <v>8000</v>
      </c>
      <c r="M1759" s="21">
        <v>5</v>
      </c>
      <c r="N1759" s="21" t="e">
        <f>VLOOKUP(M1759,[1]!tbl_empleados[#Data],4,0)&amp;" "&amp;VLOOKUP(M1759,[1]!tbl_empleados[#Data],5,0)</f>
        <v>#REF!</v>
      </c>
      <c r="O1759">
        <f t="shared" si="160"/>
        <v>2024</v>
      </c>
      <c r="P1759" t="str">
        <f t="shared" si="161"/>
        <v>junio</v>
      </c>
    </row>
    <row r="1760" spans="1:16" x14ac:dyDescent="0.3">
      <c r="A1760" t="s">
        <v>609</v>
      </c>
      <c r="B1760" s="21">
        <v>1</v>
      </c>
      <c r="C1760" s="77">
        <v>45444</v>
      </c>
      <c r="D1760" s="78">
        <v>0.10277777777777779</v>
      </c>
      <c r="E1760" s="21">
        <v>38</v>
      </c>
      <c r="F1760">
        <v>22</v>
      </c>
      <c r="G1760" t="str">
        <f>VLOOKUP($E1760,[1]Productos!A:P,2,FALSE)</f>
        <v>COSTEÑITA</v>
      </c>
      <c r="H1760" s="21" t="str">
        <f>VLOOKUP($E1760,[1]Productos!A:P,3,FALSE)</f>
        <v>BEBIDAS</v>
      </c>
      <c r="I1760" s="21" t="str">
        <f>VLOOKUP($E1760,[1]Productos!A:P,4,FALSE)</f>
        <v>CERVEZAS</v>
      </c>
      <c r="K1760" s="1">
        <v>3000</v>
      </c>
      <c r="L1760" s="1">
        <v>66000</v>
      </c>
      <c r="M1760" s="21">
        <v>5</v>
      </c>
      <c r="N1760" s="21" t="e">
        <f>VLOOKUP(M1760,[1]!tbl_empleados[#Data],4,0)&amp;" "&amp;VLOOKUP(M1760,[1]!tbl_empleados[#Data],5,0)</f>
        <v>#REF!</v>
      </c>
      <c r="O1760">
        <f t="shared" si="160"/>
        <v>2024</v>
      </c>
      <c r="P1760" t="str">
        <f t="shared" si="161"/>
        <v>junio</v>
      </c>
    </row>
    <row r="1761" spans="1:16" x14ac:dyDescent="0.3">
      <c r="A1761" t="s">
        <v>610</v>
      </c>
      <c r="B1761" s="21">
        <v>1</v>
      </c>
      <c r="C1761" s="77">
        <v>45444</v>
      </c>
      <c r="D1761" s="78">
        <v>0.10416666666666667</v>
      </c>
      <c r="E1761" s="21">
        <v>91</v>
      </c>
      <c r="F1761">
        <v>1</v>
      </c>
      <c r="G1761" t="str">
        <f>VLOOKUP($E1761,[1]Productos!A:P,2,FALSE)</f>
        <v>SMIRNOFF</v>
      </c>
      <c r="H1761" s="21" t="str">
        <f>VLOOKUP($E1761,[1]Productos!A:P,3,FALSE)</f>
        <v>BEBIDAS</v>
      </c>
      <c r="I1761" s="21" t="str">
        <f>VLOOKUP($E1761,[1]Productos!A:P,4,FALSE)</f>
        <v>CERVEZAS</v>
      </c>
      <c r="K1761" s="1">
        <v>12000</v>
      </c>
      <c r="L1761" s="1">
        <v>12000</v>
      </c>
      <c r="M1761" s="21">
        <v>5</v>
      </c>
      <c r="N1761" s="21" t="e">
        <f>VLOOKUP(M1761,[1]!tbl_empleados[#Data],4,0)&amp;" "&amp;VLOOKUP(M1761,[1]!tbl_empleados[#Data],5,0)</f>
        <v>#REF!</v>
      </c>
      <c r="O1761">
        <f t="shared" si="160"/>
        <v>2024</v>
      </c>
      <c r="P1761" t="str">
        <f t="shared" si="161"/>
        <v>junio</v>
      </c>
    </row>
    <row r="1762" spans="1:16" x14ac:dyDescent="0.3">
      <c r="A1762" t="s">
        <v>610</v>
      </c>
      <c r="B1762" s="21">
        <v>1</v>
      </c>
      <c r="C1762" s="77">
        <v>45444</v>
      </c>
      <c r="D1762" s="78">
        <v>0.10416666666666667</v>
      </c>
      <c r="E1762" s="21">
        <v>47</v>
      </c>
      <c r="F1762">
        <v>1</v>
      </c>
      <c r="G1762" t="str">
        <f>VLOOKUP($E1762,[1]Productos!A:P,2,FALSE)</f>
        <v>MICHELADA</v>
      </c>
      <c r="H1762" s="21" t="str">
        <f>VLOOKUP($E1762,[1]Productos!A:P,3,FALSE)</f>
        <v>BEBIDAS</v>
      </c>
      <c r="I1762" s="21" t="str">
        <f>VLOOKUP($E1762,[1]Productos!A:P,4,FALSE)</f>
        <v>CERVEZAS</v>
      </c>
      <c r="K1762" s="1">
        <v>2000</v>
      </c>
      <c r="L1762" s="1">
        <v>2000</v>
      </c>
      <c r="M1762" s="21">
        <v>5</v>
      </c>
      <c r="N1762" s="21" t="e">
        <f>VLOOKUP(M1762,[1]!tbl_empleados[#Data],4,0)&amp;" "&amp;VLOOKUP(M1762,[1]!tbl_empleados[#Data],5,0)</f>
        <v>#REF!</v>
      </c>
      <c r="O1762">
        <f t="shared" si="160"/>
        <v>2024</v>
      </c>
      <c r="P1762" t="str">
        <f t="shared" si="161"/>
        <v>junio</v>
      </c>
    </row>
    <row r="1763" spans="1:16" x14ac:dyDescent="0.3">
      <c r="A1763" t="s">
        <v>610</v>
      </c>
      <c r="B1763" s="21">
        <v>1</v>
      </c>
      <c r="C1763" s="77">
        <v>45444</v>
      </c>
      <c r="D1763" s="78">
        <v>0.10416666666666667</v>
      </c>
      <c r="E1763" s="21">
        <v>29</v>
      </c>
      <c r="F1763">
        <v>1</v>
      </c>
      <c r="G1763" t="str">
        <f>VLOOKUP($E1763,[1]Productos!A:P,2,FALSE)</f>
        <v>AGUA</v>
      </c>
      <c r="H1763" s="21" t="str">
        <f>VLOOKUP($E1763,[1]Productos!A:P,3,FALSE)</f>
        <v>BEBIDAS</v>
      </c>
      <c r="I1763" s="21" t="str">
        <f>VLOOKUP($E1763,[1]Productos!A:P,4,FALSE)</f>
        <v>OTROS</v>
      </c>
      <c r="K1763" s="1">
        <v>2000</v>
      </c>
      <c r="L1763" s="1">
        <v>2000</v>
      </c>
      <c r="M1763" s="21">
        <v>5</v>
      </c>
      <c r="N1763" s="21" t="e">
        <f>VLOOKUP(M1763,[1]!tbl_empleados[#Data],4,0)&amp;" "&amp;VLOOKUP(M1763,[1]!tbl_empleados[#Data],5,0)</f>
        <v>#REF!</v>
      </c>
      <c r="O1763">
        <f t="shared" si="160"/>
        <v>2024</v>
      </c>
      <c r="P1763" t="str">
        <f t="shared" si="161"/>
        <v>junio</v>
      </c>
    </row>
    <row r="1764" spans="1:16" x14ac:dyDescent="0.3">
      <c r="A1764" t="s">
        <v>610</v>
      </c>
      <c r="B1764" s="21">
        <v>1</v>
      </c>
      <c r="C1764" s="77">
        <v>45444</v>
      </c>
      <c r="D1764" s="78">
        <v>0.10486111111111111</v>
      </c>
      <c r="E1764" s="21">
        <v>38</v>
      </c>
      <c r="F1764">
        <v>13</v>
      </c>
      <c r="G1764" t="str">
        <f>VLOOKUP($E1764,[1]Productos!A:P,2,FALSE)</f>
        <v>COSTEÑITA</v>
      </c>
      <c r="H1764" s="21" t="str">
        <f>VLOOKUP($E1764,[1]Productos!A:P,3,FALSE)</f>
        <v>BEBIDAS</v>
      </c>
      <c r="I1764" s="21" t="str">
        <f>VLOOKUP($E1764,[1]Productos!A:P,4,FALSE)</f>
        <v>CERVEZAS</v>
      </c>
      <c r="K1764" s="1">
        <v>3000</v>
      </c>
      <c r="L1764" s="1">
        <v>39000</v>
      </c>
      <c r="M1764" s="21">
        <v>5</v>
      </c>
      <c r="N1764" s="21" t="e">
        <f>VLOOKUP(M1764,[1]!tbl_empleados[#Data],4,0)&amp;" "&amp;VLOOKUP(M1764,[1]!tbl_empleados[#Data],5,0)</f>
        <v>#REF!</v>
      </c>
      <c r="O1764">
        <f t="shared" si="160"/>
        <v>2024</v>
      </c>
      <c r="P1764" t="str">
        <f t="shared" si="161"/>
        <v>junio</v>
      </c>
    </row>
    <row r="1765" spans="1:16" x14ac:dyDescent="0.3">
      <c r="A1765" t="s">
        <v>611</v>
      </c>
      <c r="B1765" s="21">
        <v>14</v>
      </c>
      <c r="C1765" s="77">
        <v>45444</v>
      </c>
      <c r="D1765" s="78">
        <v>0.62222222222222223</v>
      </c>
      <c r="E1765" s="21">
        <v>40</v>
      </c>
      <c r="F1765">
        <v>2</v>
      </c>
      <c r="G1765" t="str">
        <f>VLOOKUP($E1765,[1]Productos!A:P,2,FALSE)</f>
        <v>AGUILA NEGRA</v>
      </c>
      <c r="H1765" s="21" t="str">
        <f>VLOOKUP($E1765,[1]Productos!A:P,3,FALSE)</f>
        <v>BEBIDAS</v>
      </c>
      <c r="I1765" s="21" t="str">
        <f>VLOOKUP($E1765,[1]Productos!A:P,4,FALSE)</f>
        <v>CERVEZAS</v>
      </c>
      <c r="K1765" s="1">
        <v>3500</v>
      </c>
      <c r="L1765" s="1">
        <v>7000</v>
      </c>
      <c r="M1765" s="21">
        <v>5</v>
      </c>
      <c r="N1765" s="21" t="e">
        <f>VLOOKUP(M1765,[1]!tbl_empleados[#Data],4,0)&amp;" "&amp;VLOOKUP(M1765,[1]!tbl_empleados[#Data],5,0)</f>
        <v>#REF!</v>
      </c>
      <c r="O1765">
        <f t="shared" si="160"/>
        <v>2024</v>
      </c>
      <c r="P1765" t="str">
        <f t="shared" si="161"/>
        <v>junio</v>
      </c>
    </row>
    <row r="1766" spans="1:16" x14ac:dyDescent="0.3">
      <c r="A1766" t="s">
        <v>611</v>
      </c>
      <c r="B1766" s="21">
        <v>14</v>
      </c>
      <c r="C1766" s="77">
        <v>45444</v>
      </c>
      <c r="D1766" s="78">
        <v>0.62222222222222223</v>
      </c>
      <c r="E1766" s="21">
        <v>47</v>
      </c>
      <c r="F1766">
        <v>2</v>
      </c>
      <c r="G1766" t="str">
        <f>VLOOKUP($E1766,[1]Productos!A:P,2,FALSE)</f>
        <v>MICHELADA</v>
      </c>
      <c r="H1766" s="21" t="str">
        <f>VLOOKUP($E1766,[1]Productos!A:P,3,FALSE)</f>
        <v>BEBIDAS</v>
      </c>
      <c r="I1766" s="21" t="str">
        <f>VLOOKUP($E1766,[1]Productos!A:P,4,FALSE)</f>
        <v>CERVEZAS</v>
      </c>
      <c r="K1766" s="1">
        <v>2000</v>
      </c>
      <c r="L1766" s="1">
        <v>4000</v>
      </c>
      <c r="M1766" s="21">
        <v>5</v>
      </c>
      <c r="N1766" s="21" t="e">
        <f>VLOOKUP(M1766,[1]!tbl_empleados[#Data],4,0)&amp;" "&amp;VLOOKUP(M1766,[1]!tbl_empleados[#Data],5,0)</f>
        <v>#REF!</v>
      </c>
      <c r="O1766">
        <f t="shared" si="160"/>
        <v>2024</v>
      </c>
      <c r="P1766" t="str">
        <f t="shared" si="161"/>
        <v>junio</v>
      </c>
    </row>
    <row r="1767" spans="1:16" x14ac:dyDescent="0.3">
      <c r="A1767" t="s">
        <v>612</v>
      </c>
      <c r="B1767" s="21">
        <v>14</v>
      </c>
      <c r="C1767" s="77">
        <v>45444</v>
      </c>
      <c r="D1767" s="78">
        <v>0.65277777777777779</v>
      </c>
      <c r="E1767" s="21">
        <v>40</v>
      </c>
      <c r="F1767">
        <v>2</v>
      </c>
      <c r="G1767" t="str">
        <f>VLOOKUP($E1767,[1]Productos!A:P,2,FALSE)</f>
        <v>AGUILA NEGRA</v>
      </c>
      <c r="H1767" s="21" t="str">
        <f>VLOOKUP($E1767,[1]Productos!A:P,3,FALSE)</f>
        <v>BEBIDAS</v>
      </c>
      <c r="I1767" s="21" t="str">
        <f>VLOOKUP($E1767,[1]Productos!A:P,4,FALSE)</f>
        <v>CERVEZAS</v>
      </c>
      <c r="K1767" s="1">
        <v>3500</v>
      </c>
      <c r="L1767" s="1">
        <v>7000</v>
      </c>
      <c r="M1767" s="21">
        <v>5</v>
      </c>
      <c r="N1767" s="21" t="e">
        <f>VLOOKUP(M1767,[1]!tbl_empleados[#Data],4,0)&amp;" "&amp;VLOOKUP(M1767,[1]!tbl_empleados[#Data],5,0)</f>
        <v>#REF!</v>
      </c>
      <c r="O1767">
        <f>YEAR(C1767)</f>
        <v>2024</v>
      </c>
      <c r="P1767" t="str">
        <f>TEXT((C1767),"mmmm")</f>
        <v>junio</v>
      </c>
    </row>
    <row r="1768" spans="1:16" x14ac:dyDescent="0.3">
      <c r="A1768" t="s">
        <v>613</v>
      </c>
      <c r="B1768" s="21">
        <v>19</v>
      </c>
      <c r="C1768" s="77">
        <v>45444</v>
      </c>
      <c r="D1768" s="78">
        <v>0.65486111111111112</v>
      </c>
      <c r="E1768" s="21">
        <v>46</v>
      </c>
      <c r="F1768">
        <v>6</v>
      </c>
      <c r="G1768" t="str">
        <f>VLOOKUP($E1768,[1]Productos!A:P,2,FALSE)</f>
        <v>BUDWEISER</v>
      </c>
      <c r="H1768" s="21" t="str">
        <f>VLOOKUP($E1768,[1]Productos!A:P,3,FALSE)</f>
        <v>BEBIDAS</v>
      </c>
      <c r="I1768" s="21" t="str">
        <f>VLOOKUP($E1768,[1]Productos!A:P,4,FALSE)</f>
        <v>CERVEZAS</v>
      </c>
      <c r="K1768" s="1">
        <v>3000</v>
      </c>
      <c r="L1768" s="1">
        <v>18000</v>
      </c>
      <c r="M1768" s="21">
        <v>5</v>
      </c>
      <c r="N1768" s="21" t="e">
        <f>VLOOKUP(M1768,[1]!tbl_empleados[#Data],4,0)&amp;" "&amp;VLOOKUP(M1768,[1]!tbl_empleados[#Data],5,0)</f>
        <v>#REF!</v>
      </c>
      <c r="O1768">
        <f t="shared" ref="O1768:O1797" si="162">YEAR(C1768)</f>
        <v>2024</v>
      </c>
      <c r="P1768" t="str">
        <f t="shared" ref="P1768:P1797" si="163">TEXT((C1768),"mmmm")</f>
        <v>junio</v>
      </c>
    </row>
    <row r="1769" spans="1:16" x14ac:dyDescent="0.3">
      <c r="A1769" t="s">
        <v>613</v>
      </c>
      <c r="B1769" s="21">
        <v>19</v>
      </c>
      <c r="C1769" s="77">
        <v>45444</v>
      </c>
      <c r="D1769" s="78">
        <v>0.65486111111111112</v>
      </c>
      <c r="E1769" s="21">
        <v>46</v>
      </c>
      <c r="F1769">
        <v>6</v>
      </c>
      <c r="G1769" t="str">
        <f>VLOOKUP($E1769,[1]Productos!A:P,2,FALSE)</f>
        <v>BUDWEISER</v>
      </c>
      <c r="H1769" s="21" t="str">
        <f>VLOOKUP($E1769,[1]Productos!A:P,3,FALSE)</f>
        <v>BEBIDAS</v>
      </c>
      <c r="I1769" s="21" t="str">
        <f>VLOOKUP($E1769,[1]Productos!A:P,4,FALSE)</f>
        <v>CERVEZAS</v>
      </c>
      <c r="K1769" s="1">
        <v>3000</v>
      </c>
      <c r="L1769" s="1">
        <v>18000</v>
      </c>
      <c r="M1769" s="21">
        <v>5</v>
      </c>
      <c r="N1769" s="21" t="e">
        <f>VLOOKUP(M1769,[1]!tbl_empleados[#Data],4,0)&amp;" "&amp;VLOOKUP(M1769,[1]!tbl_empleados[#Data],5,0)</f>
        <v>#REF!</v>
      </c>
      <c r="O1769">
        <f t="shared" si="162"/>
        <v>2024</v>
      </c>
      <c r="P1769" t="str">
        <f t="shared" si="163"/>
        <v>junio</v>
      </c>
    </row>
    <row r="1770" spans="1:16" x14ac:dyDescent="0.3">
      <c r="A1770" t="s">
        <v>614</v>
      </c>
      <c r="B1770" s="21">
        <v>9</v>
      </c>
      <c r="C1770" s="77">
        <v>45444</v>
      </c>
      <c r="D1770" s="78">
        <v>0.6020833333333333</v>
      </c>
      <c r="E1770" s="21">
        <v>42</v>
      </c>
      <c r="F1770">
        <v>1</v>
      </c>
      <c r="G1770" t="str">
        <f>VLOOKUP($E1770,[1]Productos!A:P,2,FALSE)</f>
        <v>CLUB COLOMBIA</v>
      </c>
      <c r="H1770" s="21" t="str">
        <f>VLOOKUP($E1770,[1]Productos!A:P,3,FALSE)</f>
        <v>BEBIDAS</v>
      </c>
      <c r="I1770" s="21" t="str">
        <f>VLOOKUP($E1770,[1]Productos!A:P,4,FALSE)</f>
        <v>CERVEZAS</v>
      </c>
      <c r="K1770" s="1">
        <v>5000</v>
      </c>
      <c r="L1770" s="1">
        <v>5000</v>
      </c>
      <c r="M1770" s="21">
        <v>5</v>
      </c>
      <c r="N1770" s="21" t="e">
        <f>VLOOKUP(M1770,[1]!tbl_empleados[#Data],4,0)&amp;" "&amp;VLOOKUP(M1770,[1]!tbl_empleados[#Data],5,0)</f>
        <v>#REF!</v>
      </c>
      <c r="O1770">
        <f t="shared" si="162"/>
        <v>2024</v>
      </c>
      <c r="P1770" t="str">
        <f t="shared" si="163"/>
        <v>junio</v>
      </c>
    </row>
    <row r="1771" spans="1:16" x14ac:dyDescent="0.3">
      <c r="A1771" t="s">
        <v>614</v>
      </c>
      <c r="B1771" s="21">
        <v>9</v>
      </c>
      <c r="C1771" s="77">
        <v>45444</v>
      </c>
      <c r="D1771" s="78">
        <v>0.61041666666666672</v>
      </c>
      <c r="E1771" s="21">
        <v>40</v>
      </c>
      <c r="F1771">
        <v>1</v>
      </c>
      <c r="G1771" t="str">
        <f>VLOOKUP($E1771,[1]Productos!A:P,2,FALSE)</f>
        <v>AGUILA NEGRA</v>
      </c>
      <c r="H1771" s="21" t="str">
        <f>VLOOKUP($E1771,[1]Productos!A:P,3,FALSE)</f>
        <v>BEBIDAS</v>
      </c>
      <c r="I1771" s="21" t="str">
        <f>VLOOKUP($E1771,[1]Productos!A:P,4,FALSE)</f>
        <v>CERVEZAS</v>
      </c>
      <c r="K1771" s="1">
        <v>3500</v>
      </c>
      <c r="L1771" s="1">
        <v>3500</v>
      </c>
      <c r="M1771" s="21">
        <v>5</v>
      </c>
      <c r="N1771" s="21" t="e">
        <f>VLOOKUP(M1771,[1]!tbl_empleados[#Data],4,0)&amp;" "&amp;VLOOKUP(M1771,[1]!tbl_empleados[#Data],5,0)</f>
        <v>#REF!</v>
      </c>
      <c r="O1771">
        <f t="shared" si="162"/>
        <v>2024</v>
      </c>
      <c r="P1771" t="str">
        <f t="shared" si="163"/>
        <v>junio</v>
      </c>
    </row>
    <row r="1772" spans="1:16" x14ac:dyDescent="0.3">
      <c r="A1772" t="s">
        <v>614</v>
      </c>
      <c r="B1772" s="21">
        <v>9</v>
      </c>
      <c r="C1772" s="77">
        <v>45444</v>
      </c>
      <c r="D1772" s="78">
        <v>0.63472222222222219</v>
      </c>
      <c r="E1772" s="21">
        <v>40</v>
      </c>
      <c r="F1772">
        <v>3</v>
      </c>
      <c r="G1772" t="str">
        <f>VLOOKUP($E1772,[1]Productos!A:P,2,FALSE)</f>
        <v>AGUILA NEGRA</v>
      </c>
      <c r="H1772" s="21" t="str">
        <f>VLOOKUP($E1772,[1]Productos!A:P,3,FALSE)</f>
        <v>BEBIDAS</v>
      </c>
      <c r="I1772" s="21" t="str">
        <f>VLOOKUP($E1772,[1]Productos!A:P,4,FALSE)</f>
        <v>CERVEZAS</v>
      </c>
      <c r="K1772" s="1">
        <v>3500</v>
      </c>
      <c r="L1772" s="1">
        <v>10500</v>
      </c>
      <c r="M1772" s="21">
        <v>5</v>
      </c>
      <c r="N1772" s="21" t="e">
        <f>VLOOKUP(M1772,[1]!tbl_empleados[#Data],4,0)&amp;" "&amp;VLOOKUP(M1772,[1]!tbl_empleados[#Data],5,0)</f>
        <v>#REF!</v>
      </c>
      <c r="O1772">
        <f t="shared" si="162"/>
        <v>2024</v>
      </c>
      <c r="P1772" t="str">
        <f t="shared" si="163"/>
        <v>junio</v>
      </c>
    </row>
    <row r="1773" spans="1:16" x14ac:dyDescent="0.3">
      <c r="A1773" t="s">
        <v>614</v>
      </c>
      <c r="B1773" s="21">
        <v>9</v>
      </c>
      <c r="C1773" s="77">
        <v>45444</v>
      </c>
      <c r="D1773" s="78">
        <v>0.66388888888888886</v>
      </c>
      <c r="E1773" s="21">
        <v>40</v>
      </c>
      <c r="F1773">
        <v>1</v>
      </c>
      <c r="G1773" t="str">
        <f>VLOOKUP($E1773,[1]Productos!A:P,2,FALSE)</f>
        <v>AGUILA NEGRA</v>
      </c>
      <c r="H1773" s="21" t="str">
        <f>VLOOKUP($E1773,[1]Productos!A:P,3,FALSE)</f>
        <v>BEBIDAS</v>
      </c>
      <c r="I1773" s="21" t="str">
        <f>VLOOKUP($E1773,[1]Productos!A:P,4,FALSE)</f>
        <v>CERVEZAS</v>
      </c>
      <c r="K1773" s="1">
        <v>3500</v>
      </c>
      <c r="L1773" s="1">
        <v>3500</v>
      </c>
      <c r="M1773" s="21">
        <v>5</v>
      </c>
      <c r="N1773" s="21" t="e">
        <f>VLOOKUP(M1773,[1]!tbl_empleados[#Data],4,0)&amp;" "&amp;VLOOKUP(M1773,[1]!tbl_empleados[#Data],5,0)</f>
        <v>#REF!</v>
      </c>
      <c r="O1773">
        <f t="shared" si="162"/>
        <v>2024</v>
      </c>
      <c r="P1773" t="str">
        <f t="shared" si="163"/>
        <v>junio</v>
      </c>
    </row>
    <row r="1774" spans="1:16" x14ac:dyDescent="0.3">
      <c r="A1774" t="s">
        <v>614</v>
      </c>
      <c r="B1774" s="21">
        <v>9</v>
      </c>
      <c r="C1774" s="77">
        <v>45444</v>
      </c>
      <c r="D1774" s="78">
        <v>0.68472222222222223</v>
      </c>
      <c r="E1774" s="21">
        <v>40</v>
      </c>
      <c r="F1774">
        <v>1</v>
      </c>
      <c r="G1774" t="str">
        <f>VLOOKUP($E1774,[1]Productos!A:P,2,FALSE)</f>
        <v>AGUILA NEGRA</v>
      </c>
      <c r="H1774" s="21" t="str">
        <f>VLOOKUP($E1774,[1]Productos!A:P,3,FALSE)</f>
        <v>BEBIDAS</v>
      </c>
      <c r="I1774" s="21" t="str">
        <f>VLOOKUP($E1774,[1]Productos!A:P,4,FALSE)</f>
        <v>CERVEZAS</v>
      </c>
      <c r="K1774" s="1">
        <v>3500</v>
      </c>
      <c r="L1774" s="1">
        <v>3500</v>
      </c>
      <c r="M1774" s="21">
        <v>5</v>
      </c>
      <c r="N1774" s="21" t="e">
        <f>VLOOKUP(M1774,[1]!tbl_empleados[#Data],4,0)&amp;" "&amp;VLOOKUP(M1774,[1]!tbl_empleados[#Data],5,0)</f>
        <v>#REF!</v>
      </c>
      <c r="O1774">
        <f t="shared" si="162"/>
        <v>2024</v>
      </c>
      <c r="P1774" t="str">
        <f t="shared" si="163"/>
        <v>junio</v>
      </c>
    </row>
    <row r="1775" spans="1:16" x14ac:dyDescent="0.3">
      <c r="A1775" t="s">
        <v>615</v>
      </c>
      <c r="B1775" s="21">
        <v>20</v>
      </c>
      <c r="C1775" s="77">
        <v>45444</v>
      </c>
      <c r="D1775" s="78">
        <v>0.57777777777777783</v>
      </c>
      <c r="E1775" s="21">
        <v>40</v>
      </c>
      <c r="F1775">
        <v>3</v>
      </c>
      <c r="G1775" t="str">
        <f>VLOOKUP($E1775,[1]Productos!A:P,2,FALSE)</f>
        <v>AGUILA NEGRA</v>
      </c>
      <c r="H1775" s="21" t="str">
        <f>VLOOKUP($E1775,[1]Productos!A:P,3,FALSE)</f>
        <v>BEBIDAS</v>
      </c>
      <c r="I1775" s="21" t="str">
        <f>VLOOKUP($E1775,[1]Productos!A:P,4,FALSE)</f>
        <v>CERVEZAS</v>
      </c>
      <c r="K1775" s="1">
        <v>3500</v>
      </c>
      <c r="L1775" s="1">
        <v>10500</v>
      </c>
      <c r="M1775" s="21">
        <v>5</v>
      </c>
      <c r="N1775" s="21" t="e">
        <f>VLOOKUP(M1775,[1]!tbl_empleados[#Data],4,0)&amp;" "&amp;VLOOKUP(M1775,[1]!tbl_empleados[#Data],5,0)</f>
        <v>#REF!</v>
      </c>
      <c r="O1775">
        <f t="shared" si="162"/>
        <v>2024</v>
      </c>
      <c r="P1775" t="str">
        <f t="shared" si="163"/>
        <v>junio</v>
      </c>
    </row>
    <row r="1776" spans="1:16" x14ac:dyDescent="0.3">
      <c r="A1776" t="s">
        <v>615</v>
      </c>
      <c r="B1776" s="21">
        <v>20</v>
      </c>
      <c r="C1776" s="77">
        <v>45444</v>
      </c>
      <c r="D1776" s="78">
        <v>0.59513888888888888</v>
      </c>
      <c r="E1776" s="21">
        <v>40</v>
      </c>
      <c r="F1776">
        <v>3</v>
      </c>
      <c r="G1776" t="str">
        <f>VLOOKUP($E1776,[1]Productos!A:P,2,FALSE)</f>
        <v>AGUILA NEGRA</v>
      </c>
      <c r="H1776" s="21" t="str">
        <f>VLOOKUP($E1776,[1]Productos!A:P,3,FALSE)</f>
        <v>BEBIDAS</v>
      </c>
      <c r="I1776" s="21" t="str">
        <f>VLOOKUP($E1776,[1]Productos!A:P,4,FALSE)</f>
        <v>CERVEZAS</v>
      </c>
      <c r="K1776" s="1">
        <v>3500</v>
      </c>
      <c r="L1776" s="1">
        <v>10500</v>
      </c>
      <c r="M1776" s="21">
        <v>5</v>
      </c>
      <c r="N1776" s="21" t="e">
        <f>VLOOKUP(M1776,[1]!tbl_empleados[#Data],4,0)&amp;" "&amp;VLOOKUP(M1776,[1]!tbl_empleados[#Data],5,0)</f>
        <v>#REF!</v>
      </c>
      <c r="O1776">
        <f t="shared" si="162"/>
        <v>2024</v>
      </c>
      <c r="P1776" t="str">
        <f t="shared" si="163"/>
        <v>junio</v>
      </c>
    </row>
    <row r="1777" spans="1:16" x14ac:dyDescent="0.3">
      <c r="A1777" t="s">
        <v>615</v>
      </c>
      <c r="B1777" s="21">
        <v>20</v>
      </c>
      <c r="C1777" s="77">
        <v>45444</v>
      </c>
      <c r="D1777" s="78">
        <v>0.61041666666666672</v>
      </c>
      <c r="E1777" s="21">
        <v>40</v>
      </c>
      <c r="F1777">
        <v>3</v>
      </c>
      <c r="G1777" t="str">
        <f>VLOOKUP($E1777,[1]Productos!A:P,2,FALSE)</f>
        <v>AGUILA NEGRA</v>
      </c>
      <c r="H1777" s="21" t="str">
        <f>VLOOKUP($E1777,[1]Productos!A:P,3,FALSE)</f>
        <v>BEBIDAS</v>
      </c>
      <c r="I1777" s="21" t="str">
        <f>VLOOKUP($E1777,[1]Productos!A:P,4,FALSE)</f>
        <v>CERVEZAS</v>
      </c>
      <c r="K1777" s="1">
        <v>3500</v>
      </c>
      <c r="L1777" s="1">
        <v>10500</v>
      </c>
      <c r="M1777" s="21">
        <v>5</v>
      </c>
      <c r="N1777" s="21" t="e">
        <f>VLOOKUP(M1777,[1]!tbl_empleados[#Data],4,0)&amp;" "&amp;VLOOKUP(M1777,[1]!tbl_empleados[#Data],5,0)</f>
        <v>#REF!</v>
      </c>
      <c r="O1777">
        <f t="shared" si="162"/>
        <v>2024</v>
      </c>
      <c r="P1777" t="str">
        <f t="shared" si="163"/>
        <v>junio</v>
      </c>
    </row>
    <row r="1778" spans="1:16" x14ac:dyDescent="0.3">
      <c r="A1778" t="s">
        <v>615</v>
      </c>
      <c r="B1778" s="21">
        <v>20</v>
      </c>
      <c r="C1778" s="77">
        <v>45444</v>
      </c>
      <c r="D1778" s="78">
        <v>0.64236111111111105</v>
      </c>
      <c r="E1778" s="21">
        <v>40</v>
      </c>
      <c r="F1778">
        <v>3</v>
      </c>
      <c r="G1778" t="str">
        <f>VLOOKUP($E1778,[1]Productos!A:P,2,FALSE)</f>
        <v>AGUILA NEGRA</v>
      </c>
      <c r="H1778" s="21" t="str">
        <f>VLOOKUP($E1778,[1]Productos!A:P,3,FALSE)</f>
        <v>BEBIDAS</v>
      </c>
      <c r="I1778" s="21" t="str">
        <f>VLOOKUP($E1778,[1]Productos!A:P,4,FALSE)</f>
        <v>CERVEZAS</v>
      </c>
      <c r="K1778" s="1">
        <v>3500</v>
      </c>
      <c r="L1778" s="1">
        <v>10500</v>
      </c>
      <c r="M1778" s="21">
        <v>5</v>
      </c>
      <c r="N1778" s="21" t="e">
        <f>VLOOKUP(M1778,[1]!tbl_empleados[#Data],4,0)&amp;" "&amp;VLOOKUP(M1778,[1]!tbl_empleados[#Data],5,0)</f>
        <v>#REF!</v>
      </c>
      <c r="O1778">
        <f t="shared" si="162"/>
        <v>2024</v>
      </c>
      <c r="P1778" t="str">
        <f t="shared" si="163"/>
        <v>junio</v>
      </c>
    </row>
    <row r="1779" spans="1:16" x14ac:dyDescent="0.3">
      <c r="A1779" t="s">
        <v>615</v>
      </c>
      <c r="B1779" s="21">
        <v>20</v>
      </c>
      <c r="C1779" s="77">
        <v>45444</v>
      </c>
      <c r="D1779" s="78">
        <v>0.65555555555555556</v>
      </c>
      <c r="E1779" s="21">
        <v>40</v>
      </c>
      <c r="F1779">
        <v>1</v>
      </c>
      <c r="G1779" t="str">
        <f>VLOOKUP($E1779,[1]Productos!A:P,2,FALSE)</f>
        <v>AGUILA NEGRA</v>
      </c>
      <c r="H1779" s="21" t="str">
        <f>VLOOKUP($E1779,[1]Productos!A:P,3,FALSE)</f>
        <v>BEBIDAS</v>
      </c>
      <c r="I1779" s="21" t="str">
        <f>VLOOKUP($E1779,[1]Productos!A:P,4,FALSE)</f>
        <v>CERVEZAS</v>
      </c>
      <c r="K1779" s="1">
        <v>3500</v>
      </c>
      <c r="L1779" s="1">
        <v>3500</v>
      </c>
      <c r="M1779" s="21">
        <v>5</v>
      </c>
      <c r="N1779" s="21" t="e">
        <f>VLOOKUP(M1779,[1]!tbl_empleados[#Data],4,0)&amp;" "&amp;VLOOKUP(M1779,[1]!tbl_empleados[#Data],5,0)</f>
        <v>#REF!</v>
      </c>
      <c r="O1779">
        <f t="shared" si="162"/>
        <v>2024</v>
      </c>
      <c r="P1779" t="str">
        <f t="shared" si="163"/>
        <v>junio</v>
      </c>
    </row>
    <row r="1780" spans="1:16" x14ac:dyDescent="0.3">
      <c r="A1780" t="s">
        <v>615</v>
      </c>
      <c r="B1780" s="21">
        <v>20</v>
      </c>
      <c r="C1780" s="77">
        <v>45444</v>
      </c>
      <c r="D1780" s="78">
        <v>0.66388888888888886</v>
      </c>
      <c r="E1780" s="21">
        <v>40</v>
      </c>
      <c r="F1780">
        <v>3</v>
      </c>
      <c r="G1780" t="str">
        <f>VLOOKUP($E1780,[1]Productos!A:P,2,FALSE)</f>
        <v>AGUILA NEGRA</v>
      </c>
      <c r="H1780" s="21" t="str">
        <f>VLOOKUP($E1780,[1]Productos!A:P,3,FALSE)</f>
        <v>BEBIDAS</v>
      </c>
      <c r="I1780" s="21" t="str">
        <f>VLOOKUP($E1780,[1]Productos!A:P,4,FALSE)</f>
        <v>CERVEZAS</v>
      </c>
      <c r="K1780" s="1">
        <v>3500</v>
      </c>
      <c r="L1780" s="1">
        <v>10500</v>
      </c>
      <c r="M1780" s="21">
        <v>5</v>
      </c>
      <c r="N1780" s="21" t="e">
        <f>VLOOKUP(M1780,[1]!tbl_empleados[#Data],4,0)&amp;" "&amp;VLOOKUP(M1780,[1]!tbl_empleados[#Data],5,0)</f>
        <v>#REF!</v>
      </c>
      <c r="O1780">
        <f t="shared" si="162"/>
        <v>2024</v>
      </c>
      <c r="P1780" t="str">
        <f t="shared" si="163"/>
        <v>junio</v>
      </c>
    </row>
    <row r="1781" spans="1:16" x14ac:dyDescent="0.3">
      <c r="A1781" t="s">
        <v>615</v>
      </c>
      <c r="B1781" s="21">
        <v>20</v>
      </c>
      <c r="C1781" s="77">
        <v>45444</v>
      </c>
      <c r="D1781" s="78">
        <v>0.68472222222222223</v>
      </c>
      <c r="E1781" s="21">
        <v>40</v>
      </c>
      <c r="F1781">
        <v>3</v>
      </c>
      <c r="G1781" t="str">
        <f>VLOOKUP($E1781,[1]Productos!A:P,2,FALSE)</f>
        <v>AGUILA NEGRA</v>
      </c>
      <c r="H1781" s="21" t="str">
        <f>VLOOKUP($E1781,[1]Productos!A:P,3,FALSE)</f>
        <v>BEBIDAS</v>
      </c>
      <c r="I1781" s="21" t="str">
        <f>VLOOKUP($E1781,[1]Productos!A:P,4,FALSE)</f>
        <v>CERVEZAS</v>
      </c>
      <c r="K1781" s="1">
        <v>3500</v>
      </c>
      <c r="L1781" s="1">
        <v>10500</v>
      </c>
      <c r="M1781" s="21">
        <v>5</v>
      </c>
      <c r="N1781" s="21" t="e">
        <f>VLOOKUP(M1781,[1]!tbl_empleados[#Data],4,0)&amp;" "&amp;VLOOKUP(M1781,[1]!tbl_empleados[#Data],5,0)</f>
        <v>#REF!</v>
      </c>
      <c r="O1781">
        <f t="shared" si="162"/>
        <v>2024</v>
      </c>
      <c r="P1781" t="str">
        <f t="shared" si="163"/>
        <v>junio</v>
      </c>
    </row>
    <row r="1782" spans="1:16" x14ac:dyDescent="0.3">
      <c r="A1782" t="s">
        <v>615</v>
      </c>
      <c r="B1782" s="21">
        <v>20</v>
      </c>
      <c r="C1782" s="77">
        <v>45444</v>
      </c>
      <c r="D1782" s="78">
        <v>0.69305555555555554</v>
      </c>
      <c r="E1782" s="21">
        <v>45</v>
      </c>
      <c r="F1782">
        <v>5</v>
      </c>
      <c r="G1782" t="str">
        <f>VLOOKUP($E1782,[1]Productos!A:P,2,FALSE)</f>
        <v>POKER</v>
      </c>
      <c r="H1782" s="21" t="str">
        <f>VLOOKUP($E1782,[1]Productos!A:P,3,FALSE)</f>
        <v>BEBIDAS</v>
      </c>
      <c r="I1782" s="21" t="str">
        <f>VLOOKUP($E1782,[1]Productos!A:P,4,FALSE)</f>
        <v>CERVEZAS</v>
      </c>
      <c r="K1782" s="1">
        <v>3000</v>
      </c>
      <c r="L1782" s="1">
        <v>15000</v>
      </c>
      <c r="M1782" s="21">
        <v>5</v>
      </c>
      <c r="N1782" s="21" t="e">
        <f>VLOOKUP(M1782,[1]!tbl_empleados[#Data],4,0)&amp;" "&amp;VLOOKUP(M1782,[1]!tbl_empleados[#Data],5,0)</f>
        <v>#REF!</v>
      </c>
      <c r="O1782">
        <f t="shared" si="162"/>
        <v>2024</v>
      </c>
      <c r="P1782" t="str">
        <f t="shared" si="163"/>
        <v>junio</v>
      </c>
    </row>
    <row r="1783" spans="1:16" x14ac:dyDescent="0.3">
      <c r="A1783" t="s">
        <v>615</v>
      </c>
      <c r="B1783" s="21">
        <v>20</v>
      </c>
      <c r="C1783" s="77">
        <v>45444</v>
      </c>
      <c r="D1783" s="78">
        <v>0.70208333333333339</v>
      </c>
      <c r="E1783" s="21">
        <v>45</v>
      </c>
      <c r="F1783">
        <v>6</v>
      </c>
      <c r="G1783" t="str">
        <f>VLOOKUP($E1783,[1]Productos!A:P,2,FALSE)</f>
        <v>POKER</v>
      </c>
      <c r="H1783" s="21" t="str">
        <f>VLOOKUP($E1783,[1]Productos!A:P,3,FALSE)</f>
        <v>BEBIDAS</v>
      </c>
      <c r="I1783" s="21" t="str">
        <f>VLOOKUP($E1783,[1]Productos!A:P,4,FALSE)</f>
        <v>CERVEZAS</v>
      </c>
      <c r="K1783" s="1">
        <v>3000</v>
      </c>
      <c r="L1783" s="1">
        <v>18000</v>
      </c>
      <c r="M1783" s="21">
        <v>5</v>
      </c>
      <c r="N1783" s="21" t="e">
        <f>VLOOKUP(M1783,[1]!tbl_empleados[#Data],4,0)&amp;" "&amp;VLOOKUP(M1783,[1]!tbl_empleados[#Data],5,0)</f>
        <v>#REF!</v>
      </c>
      <c r="O1783">
        <f t="shared" si="162"/>
        <v>2024</v>
      </c>
      <c r="P1783" t="str">
        <f t="shared" si="163"/>
        <v>junio</v>
      </c>
    </row>
    <row r="1784" spans="1:16" x14ac:dyDescent="0.3">
      <c r="A1784" t="s">
        <v>616</v>
      </c>
      <c r="B1784" s="21">
        <v>18</v>
      </c>
      <c r="C1784" s="77">
        <v>45444</v>
      </c>
      <c r="D1784" s="78">
        <v>0.63888888888888895</v>
      </c>
      <c r="E1784" s="21">
        <v>40</v>
      </c>
      <c r="F1784">
        <v>1</v>
      </c>
      <c r="G1784" t="str">
        <f>VLOOKUP($E1784,[1]Productos!A:P,2,FALSE)</f>
        <v>AGUILA NEGRA</v>
      </c>
      <c r="H1784" s="21" t="str">
        <f>VLOOKUP($E1784,[1]Productos!A:P,3,FALSE)</f>
        <v>BEBIDAS</v>
      </c>
      <c r="I1784" s="21" t="str">
        <f>VLOOKUP($E1784,[1]Productos!A:P,4,FALSE)</f>
        <v>CERVEZAS</v>
      </c>
      <c r="K1784" s="1">
        <v>3500</v>
      </c>
      <c r="L1784" s="1">
        <v>3500</v>
      </c>
      <c r="M1784" s="21">
        <v>5</v>
      </c>
      <c r="N1784" s="21" t="e">
        <f>VLOOKUP(M1784,[1]!tbl_empleados[#Data],4,0)&amp;" "&amp;VLOOKUP(M1784,[1]!tbl_empleados[#Data],5,0)</f>
        <v>#REF!</v>
      </c>
      <c r="O1784">
        <f t="shared" si="162"/>
        <v>2024</v>
      </c>
      <c r="P1784" t="str">
        <f t="shared" si="163"/>
        <v>junio</v>
      </c>
    </row>
    <row r="1785" spans="1:16" x14ac:dyDescent="0.3">
      <c r="A1785" t="s">
        <v>616</v>
      </c>
      <c r="B1785" s="21">
        <v>18</v>
      </c>
      <c r="C1785" s="77">
        <v>45444</v>
      </c>
      <c r="D1785" s="78">
        <v>0.63888888888888895</v>
      </c>
      <c r="E1785" s="21">
        <v>47</v>
      </c>
      <c r="F1785">
        <v>1</v>
      </c>
      <c r="G1785" t="str">
        <f>VLOOKUP($E1785,[1]Productos!A:P,2,FALSE)</f>
        <v>MICHELADA</v>
      </c>
      <c r="H1785" s="21" t="str">
        <f>VLOOKUP($E1785,[1]Productos!A:P,3,FALSE)</f>
        <v>BEBIDAS</v>
      </c>
      <c r="I1785" s="21" t="str">
        <f>VLOOKUP($E1785,[1]Productos!A:P,4,FALSE)</f>
        <v>CERVEZAS</v>
      </c>
      <c r="K1785" s="1">
        <v>2000</v>
      </c>
      <c r="L1785" s="1">
        <v>2000</v>
      </c>
      <c r="M1785" s="21">
        <v>5</v>
      </c>
      <c r="N1785" s="21" t="e">
        <f>VLOOKUP(M1785,[1]!tbl_empleados[#Data],4,0)&amp;" "&amp;VLOOKUP(M1785,[1]!tbl_empleados[#Data],5,0)</f>
        <v>#REF!</v>
      </c>
      <c r="O1785">
        <f t="shared" si="162"/>
        <v>2024</v>
      </c>
      <c r="P1785" t="str">
        <f t="shared" si="163"/>
        <v>junio</v>
      </c>
    </row>
    <row r="1786" spans="1:16" x14ac:dyDescent="0.3">
      <c r="A1786" t="s">
        <v>616</v>
      </c>
      <c r="B1786" s="21">
        <v>18</v>
      </c>
      <c r="C1786" s="77">
        <v>45444</v>
      </c>
      <c r="D1786" s="78">
        <v>0.64236111111111105</v>
      </c>
      <c r="E1786" s="21">
        <v>40</v>
      </c>
      <c r="F1786">
        <v>1</v>
      </c>
      <c r="G1786" t="str">
        <f>VLOOKUP($E1786,[1]Productos!A:P,2,FALSE)</f>
        <v>AGUILA NEGRA</v>
      </c>
      <c r="H1786" s="21" t="str">
        <f>VLOOKUP($E1786,[1]Productos!A:P,3,FALSE)</f>
        <v>BEBIDAS</v>
      </c>
      <c r="I1786" s="21" t="str">
        <f>VLOOKUP($E1786,[1]Productos!A:P,4,FALSE)</f>
        <v>CERVEZAS</v>
      </c>
      <c r="K1786" s="1">
        <v>3500</v>
      </c>
      <c r="L1786" s="1">
        <v>3500</v>
      </c>
      <c r="M1786" s="21">
        <v>5</v>
      </c>
      <c r="N1786" s="21" t="e">
        <f>VLOOKUP(M1786,[1]!tbl_empleados[#Data],4,0)&amp;" "&amp;VLOOKUP(M1786,[1]!tbl_empleados[#Data],5,0)</f>
        <v>#REF!</v>
      </c>
      <c r="O1786">
        <f t="shared" si="162"/>
        <v>2024</v>
      </c>
      <c r="P1786" t="str">
        <f t="shared" si="163"/>
        <v>junio</v>
      </c>
    </row>
    <row r="1787" spans="1:16" x14ac:dyDescent="0.3">
      <c r="A1787" t="s">
        <v>616</v>
      </c>
      <c r="B1787" s="21">
        <v>18</v>
      </c>
      <c r="C1787" s="77">
        <v>45444</v>
      </c>
      <c r="D1787" s="78">
        <v>0.64236111111111105</v>
      </c>
      <c r="E1787" s="21">
        <v>47</v>
      </c>
      <c r="F1787">
        <v>1</v>
      </c>
      <c r="G1787" t="str">
        <f>VLOOKUP($E1787,[1]Productos!A:P,2,FALSE)</f>
        <v>MICHELADA</v>
      </c>
      <c r="H1787" s="21" t="str">
        <f>VLOOKUP($E1787,[1]Productos!A:P,3,FALSE)</f>
        <v>BEBIDAS</v>
      </c>
      <c r="I1787" s="21" t="str">
        <f>VLOOKUP($E1787,[1]Productos!A:P,4,FALSE)</f>
        <v>CERVEZAS</v>
      </c>
      <c r="K1787" s="1">
        <v>2000</v>
      </c>
      <c r="L1787" s="1">
        <v>2000</v>
      </c>
      <c r="M1787" s="21">
        <v>5</v>
      </c>
      <c r="N1787" s="21" t="e">
        <f>VLOOKUP(M1787,[1]!tbl_empleados[#Data],4,0)&amp;" "&amp;VLOOKUP(M1787,[1]!tbl_empleados[#Data],5,0)</f>
        <v>#REF!</v>
      </c>
      <c r="O1787">
        <f t="shared" si="162"/>
        <v>2024</v>
      </c>
      <c r="P1787" t="str">
        <f t="shared" si="163"/>
        <v>junio</v>
      </c>
    </row>
    <row r="1788" spans="1:16" x14ac:dyDescent="0.3">
      <c r="A1788" t="s">
        <v>616</v>
      </c>
      <c r="B1788" s="21">
        <v>18</v>
      </c>
      <c r="C1788" s="77">
        <v>45444</v>
      </c>
      <c r="D1788" s="78">
        <v>0.6645833333333333</v>
      </c>
      <c r="E1788" s="21">
        <v>40</v>
      </c>
      <c r="F1788">
        <v>1</v>
      </c>
      <c r="G1788" t="str">
        <f>VLOOKUP($E1788,[1]Productos!A:P,2,FALSE)</f>
        <v>AGUILA NEGRA</v>
      </c>
      <c r="H1788" s="21" t="str">
        <f>VLOOKUP($E1788,[1]Productos!A:P,3,FALSE)</f>
        <v>BEBIDAS</v>
      </c>
      <c r="I1788" s="21" t="str">
        <f>VLOOKUP($E1788,[1]Productos!A:P,4,FALSE)</f>
        <v>CERVEZAS</v>
      </c>
      <c r="K1788" s="1">
        <v>3500</v>
      </c>
      <c r="L1788" s="1">
        <v>3500</v>
      </c>
      <c r="M1788" s="21">
        <v>5</v>
      </c>
      <c r="N1788" s="21" t="e">
        <f>VLOOKUP(M1788,[1]!tbl_empleados[#Data],4,0)&amp;" "&amp;VLOOKUP(M1788,[1]!tbl_empleados[#Data],5,0)</f>
        <v>#REF!</v>
      </c>
      <c r="O1788">
        <f t="shared" si="162"/>
        <v>2024</v>
      </c>
      <c r="P1788" t="str">
        <f t="shared" si="163"/>
        <v>junio</v>
      </c>
    </row>
    <row r="1789" spans="1:16" x14ac:dyDescent="0.3">
      <c r="A1789" t="s">
        <v>616</v>
      </c>
      <c r="B1789" s="21">
        <v>18</v>
      </c>
      <c r="C1789" s="77">
        <v>45444</v>
      </c>
      <c r="D1789" s="78">
        <v>0.68472222222222223</v>
      </c>
      <c r="E1789" s="21">
        <v>40</v>
      </c>
      <c r="F1789">
        <v>1</v>
      </c>
      <c r="G1789" t="str">
        <f>VLOOKUP($E1789,[1]Productos!A:P,2,FALSE)</f>
        <v>AGUILA NEGRA</v>
      </c>
      <c r="H1789" s="21" t="str">
        <f>VLOOKUP($E1789,[1]Productos!A:P,3,FALSE)</f>
        <v>BEBIDAS</v>
      </c>
      <c r="I1789" s="21" t="str">
        <f>VLOOKUP($E1789,[1]Productos!A:P,4,FALSE)</f>
        <v>CERVEZAS</v>
      </c>
      <c r="K1789" s="1">
        <v>3500</v>
      </c>
      <c r="L1789" s="1">
        <v>3500</v>
      </c>
      <c r="M1789" s="21">
        <v>5</v>
      </c>
      <c r="N1789" s="21" t="e">
        <f>VLOOKUP(M1789,[1]!tbl_empleados[#Data],4,0)&amp;" "&amp;VLOOKUP(M1789,[1]!tbl_empleados[#Data],5,0)</f>
        <v>#REF!</v>
      </c>
      <c r="O1789">
        <f t="shared" si="162"/>
        <v>2024</v>
      </c>
      <c r="P1789" t="str">
        <f t="shared" si="163"/>
        <v>junio</v>
      </c>
    </row>
    <row r="1790" spans="1:16" x14ac:dyDescent="0.3">
      <c r="A1790" t="s">
        <v>617</v>
      </c>
      <c r="B1790" s="21">
        <v>5</v>
      </c>
      <c r="C1790" s="77">
        <v>45444</v>
      </c>
      <c r="D1790" s="78">
        <v>0.59583333333333333</v>
      </c>
      <c r="E1790" s="21">
        <v>38</v>
      </c>
      <c r="F1790">
        <v>2</v>
      </c>
      <c r="G1790" t="str">
        <f>VLOOKUP($E1790,[1]Productos!A:P,2,FALSE)</f>
        <v>COSTEÑITA</v>
      </c>
      <c r="H1790" s="21" t="str">
        <f>VLOOKUP($E1790,[1]Productos!A:P,3,FALSE)</f>
        <v>BEBIDAS</v>
      </c>
      <c r="I1790" s="21" t="str">
        <f>VLOOKUP($E1790,[1]Productos!A:P,4,FALSE)</f>
        <v>CERVEZAS</v>
      </c>
      <c r="K1790" s="1">
        <v>3000</v>
      </c>
      <c r="L1790" s="1">
        <v>6000</v>
      </c>
      <c r="M1790" s="21">
        <v>5</v>
      </c>
      <c r="N1790" s="21" t="e">
        <f>VLOOKUP(M1790,[1]!tbl_empleados[#Data],4,0)&amp;" "&amp;VLOOKUP(M1790,[1]!tbl_empleados[#Data],5,0)</f>
        <v>#REF!</v>
      </c>
      <c r="O1790">
        <f t="shared" si="162"/>
        <v>2024</v>
      </c>
      <c r="P1790" t="str">
        <f t="shared" si="163"/>
        <v>junio</v>
      </c>
    </row>
    <row r="1791" spans="1:16" x14ac:dyDescent="0.3">
      <c r="A1791" t="s">
        <v>617</v>
      </c>
      <c r="B1791" s="21">
        <v>5</v>
      </c>
      <c r="C1791" s="77">
        <v>45444</v>
      </c>
      <c r="D1791" s="78">
        <v>0.61111111111111105</v>
      </c>
      <c r="E1791" s="21">
        <v>38</v>
      </c>
      <c r="F1791">
        <v>2</v>
      </c>
      <c r="G1791" t="str">
        <f>VLOOKUP($E1791,[1]Productos!A:P,2,FALSE)</f>
        <v>COSTEÑITA</v>
      </c>
      <c r="H1791" s="21" t="str">
        <f>VLOOKUP($E1791,[1]Productos!A:P,3,FALSE)</f>
        <v>BEBIDAS</v>
      </c>
      <c r="I1791" s="21" t="str">
        <f>VLOOKUP($E1791,[1]Productos!A:P,4,FALSE)</f>
        <v>CERVEZAS</v>
      </c>
      <c r="K1791" s="1">
        <v>3000</v>
      </c>
      <c r="L1791" s="1">
        <v>6000</v>
      </c>
      <c r="M1791" s="21">
        <v>5</v>
      </c>
      <c r="N1791" s="21" t="e">
        <f>VLOOKUP(M1791,[1]!tbl_empleados[#Data],4,0)&amp;" "&amp;VLOOKUP(M1791,[1]!tbl_empleados[#Data],5,0)</f>
        <v>#REF!</v>
      </c>
      <c r="O1791">
        <f t="shared" si="162"/>
        <v>2024</v>
      </c>
      <c r="P1791" t="str">
        <f t="shared" si="163"/>
        <v>junio</v>
      </c>
    </row>
    <row r="1792" spans="1:16" x14ac:dyDescent="0.3">
      <c r="A1792" t="s">
        <v>617</v>
      </c>
      <c r="B1792" s="21">
        <v>5</v>
      </c>
      <c r="C1792" s="77">
        <v>45444</v>
      </c>
      <c r="D1792" s="78">
        <v>0.61597222222222225</v>
      </c>
      <c r="E1792" s="21">
        <v>38</v>
      </c>
      <c r="F1792">
        <v>1</v>
      </c>
      <c r="G1792" t="str">
        <f>VLOOKUP($E1792,[1]Productos!A:P,2,FALSE)</f>
        <v>COSTEÑITA</v>
      </c>
      <c r="H1792" s="21" t="str">
        <f>VLOOKUP($E1792,[1]Productos!A:P,3,FALSE)</f>
        <v>BEBIDAS</v>
      </c>
      <c r="I1792" s="21" t="str">
        <f>VLOOKUP($E1792,[1]Productos!A:P,4,FALSE)</f>
        <v>CERVEZAS</v>
      </c>
      <c r="K1792" s="1">
        <v>3000</v>
      </c>
      <c r="L1792" s="1">
        <v>3000</v>
      </c>
      <c r="M1792" s="21">
        <v>5</v>
      </c>
      <c r="N1792" s="21" t="e">
        <f>VLOOKUP(M1792,[1]!tbl_empleados[#Data],4,0)&amp;" "&amp;VLOOKUP(M1792,[1]!tbl_empleados[#Data],5,0)</f>
        <v>#REF!</v>
      </c>
      <c r="O1792">
        <f t="shared" si="162"/>
        <v>2024</v>
      </c>
      <c r="P1792" t="str">
        <f t="shared" si="163"/>
        <v>junio</v>
      </c>
    </row>
    <row r="1793" spans="1:16" x14ac:dyDescent="0.3">
      <c r="A1793" t="s">
        <v>617</v>
      </c>
      <c r="B1793" s="21">
        <v>5</v>
      </c>
      <c r="C1793" s="77">
        <v>45444</v>
      </c>
      <c r="D1793" s="78">
        <v>0.6381944444444444</v>
      </c>
      <c r="E1793" s="21">
        <v>38</v>
      </c>
      <c r="F1793">
        <v>2</v>
      </c>
      <c r="G1793" t="str">
        <f>VLOOKUP($E1793,[1]Productos!A:P,2,FALSE)</f>
        <v>COSTEÑITA</v>
      </c>
      <c r="H1793" s="21" t="str">
        <f>VLOOKUP($E1793,[1]Productos!A:P,3,FALSE)</f>
        <v>BEBIDAS</v>
      </c>
      <c r="I1793" s="21" t="str">
        <f>VLOOKUP($E1793,[1]Productos!A:P,4,FALSE)</f>
        <v>CERVEZAS</v>
      </c>
      <c r="K1793" s="1">
        <v>3000</v>
      </c>
      <c r="L1793" s="1">
        <v>6000</v>
      </c>
      <c r="M1793" s="21">
        <v>5</v>
      </c>
      <c r="N1793" s="21" t="e">
        <f>VLOOKUP(M1793,[1]!tbl_empleados[#Data],4,0)&amp;" "&amp;VLOOKUP(M1793,[1]!tbl_empleados[#Data],5,0)</f>
        <v>#REF!</v>
      </c>
      <c r="O1793">
        <f t="shared" si="162"/>
        <v>2024</v>
      </c>
      <c r="P1793" t="str">
        <f t="shared" si="163"/>
        <v>junio</v>
      </c>
    </row>
    <row r="1794" spans="1:16" x14ac:dyDescent="0.3">
      <c r="A1794" t="s">
        <v>617</v>
      </c>
      <c r="B1794" s="21">
        <v>5</v>
      </c>
      <c r="C1794" s="77">
        <v>45444</v>
      </c>
      <c r="D1794" s="78">
        <v>0.63888888888888895</v>
      </c>
      <c r="E1794" s="21">
        <v>38</v>
      </c>
      <c r="F1794">
        <v>2</v>
      </c>
      <c r="G1794" t="str">
        <f>VLOOKUP($E1794,[1]Productos!A:P,2,FALSE)</f>
        <v>COSTEÑITA</v>
      </c>
      <c r="H1794" s="21" t="str">
        <f>VLOOKUP($E1794,[1]Productos!A:P,3,FALSE)</f>
        <v>BEBIDAS</v>
      </c>
      <c r="I1794" s="21" t="str">
        <f>VLOOKUP($E1794,[1]Productos!A:P,4,FALSE)</f>
        <v>CERVEZAS</v>
      </c>
      <c r="K1794" s="1">
        <v>3000</v>
      </c>
      <c r="L1794" s="1">
        <v>6000</v>
      </c>
      <c r="M1794" s="21">
        <v>5</v>
      </c>
      <c r="N1794" s="21" t="e">
        <f>VLOOKUP(M1794,[1]!tbl_empleados[#Data],4,0)&amp;" "&amp;VLOOKUP(M1794,[1]!tbl_empleados[#Data],5,0)</f>
        <v>#REF!</v>
      </c>
      <c r="O1794">
        <f t="shared" si="162"/>
        <v>2024</v>
      </c>
      <c r="P1794" t="str">
        <f t="shared" si="163"/>
        <v>junio</v>
      </c>
    </row>
    <row r="1795" spans="1:16" x14ac:dyDescent="0.3">
      <c r="A1795" t="s">
        <v>617</v>
      </c>
      <c r="B1795" s="21">
        <v>5</v>
      </c>
      <c r="C1795" s="77">
        <v>45444</v>
      </c>
      <c r="D1795" s="78">
        <v>0.65694444444444444</v>
      </c>
      <c r="E1795" s="21">
        <v>38</v>
      </c>
      <c r="F1795">
        <v>3</v>
      </c>
      <c r="G1795" t="str">
        <f>VLOOKUP($E1795,[1]Productos!A:P,2,FALSE)</f>
        <v>COSTEÑITA</v>
      </c>
      <c r="H1795" s="21" t="str">
        <f>VLOOKUP($E1795,[1]Productos!A:P,3,FALSE)</f>
        <v>BEBIDAS</v>
      </c>
      <c r="I1795" s="21" t="str">
        <f>VLOOKUP($E1795,[1]Productos!A:P,4,FALSE)</f>
        <v>CERVEZAS</v>
      </c>
      <c r="K1795" s="1">
        <v>3000</v>
      </c>
      <c r="L1795" s="1">
        <v>9000</v>
      </c>
      <c r="M1795" s="21">
        <v>5</v>
      </c>
      <c r="N1795" s="21" t="e">
        <f>VLOOKUP(M1795,[1]!tbl_empleados[#Data],4,0)&amp;" "&amp;VLOOKUP(M1795,[1]!tbl_empleados[#Data],5,0)</f>
        <v>#REF!</v>
      </c>
      <c r="O1795">
        <f t="shared" si="162"/>
        <v>2024</v>
      </c>
      <c r="P1795" t="str">
        <f t="shared" si="163"/>
        <v>junio</v>
      </c>
    </row>
    <row r="1796" spans="1:16" x14ac:dyDescent="0.3">
      <c r="A1796" t="s">
        <v>617</v>
      </c>
      <c r="B1796" s="21">
        <v>5</v>
      </c>
      <c r="C1796" s="77">
        <v>45444</v>
      </c>
      <c r="D1796" s="78">
        <v>0.68541666666666667</v>
      </c>
      <c r="E1796" s="21">
        <v>38</v>
      </c>
      <c r="F1796">
        <v>3</v>
      </c>
      <c r="G1796" t="str">
        <f>VLOOKUP($E1796,[1]Productos!A:P,2,FALSE)</f>
        <v>COSTEÑITA</v>
      </c>
      <c r="H1796" s="21" t="str">
        <f>VLOOKUP($E1796,[1]Productos!A:P,3,FALSE)</f>
        <v>BEBIDAS</v>
      </c>
      <c r="I1796" s="21" t="str">
        <f>VLOOKUP($E1796,[1]Productos!A:P,4,FALSE)</f>
        <v>CERVEZAS</v>
      </c>
      <c r="K1796" s="1">
        <v>3000</v>
      </c>
      <c r="L1796" s="1">
        <v>9000</v>
      </c>
      <c r="M1796" s="21">
        <v>5</v>
      </c>
      <c r="N1796" s="21" t="e">
        <f>VLOOKUP(M1796,[1]!tbl_empleados[#Data],4,0)&amp;" "&amp;VLOOKUP(M1796,[1]!tbl_empleados[#Data],5,0)</f>
        <v>#REF!</v>
      </c>
      <c r="O1796">
        <f t="shared" si="162"/>
        <v>2024</v>
      </c>
      <c r="P1796" t="str">
        <f t="shared" si="163"/>
        <v>junio</v>
      </c>
    </row>
    <row r="1797" spans="1:16" x14ac:dyDescent="0.3">
      <c r="A1797" t="s">
        <v>617</v>
      </c>
      <c r="B1797" s="21">
        <v>5</v>
      </c>
      <c r="C1797" s="77">
        <v>45444</v>
      </c>
      <c r="D1797" s="78">
        <v>0.70624999999999993</v>
      </c>
      <c r="E1797" s="21">
        <v>38</v>
      </c>
      <c r="F1797">
        <v>3</v>
      </c>
      <c r="G1797" t="str">
        <f>VLOOKUP($E1797,[1]Productos!A:P,2,FALSE)</f>
        <v>COSTEÑITA</v>
      </c>
      <c r="H1797" s="21" t="str">
        <f>VLOOKUP($E1797,[1]Productos!A:P,3,FALSE)</f>
        <v>BEBIDAS</v>
      </c>
      <c r="I1797" s="21" t="str">
        <f>VLOOKUP($E1797,[1]Productos!A:P,4,FALSE)</f>
        <v>CERVEZAS</v>
      </c>
      <c r="K1797" s="1">
        <v>3000</v>
      </c>
      <c r="L1797" s="1">
        <v>9000</v>
      </c>
      <c r="M1797" s="21">
        <v>5</v>
      </c>
      <c r="N1797" s="21" t="e">
        <f>VLOOKUP(M1797,[1]!tbl_empleados[#Data],4,0)&amp;" "&amp;VLOOKUP(M1797,[1]!tbl_empleados[#Data],5,0)</f>
        <v>#REF!</v>
      </c>
      <c r="O1797">
        <f t="shared" si="162"/>
        <v>2024</v>
      </c>
      <c r="P1797" t="str">
        <f t="shared" si="163"/>
        <v>junio</v>
      </c>
    </row>
    <row r="1798" spans="1:16" x14ac:dyDescent="0.3">
      <c r="A1798" t="s">
        <v>618</v>
      </c>
      <c r="B1798" s="21">
        <v>18</v>
      </c>
      <c r="C1798" s="77">
        <v>45444</v>
      </c>
      <c r="D1798" s="78">
        <v>0.7270833333333333</v>
      </c>
      <c r="E1798" s="21">
        <v>45</v>
      </c>
      <c r="F1798">
        <v>5</v>
      </c>
      <c r="G1798" t="str">
        <f>VLOOKUP($E1798,[1]Productos!A:P,2,FALSE)</f>
        <v>POKER</v>
      </c>
      <c r="H1798" s="21" t="str">
        <f>VLOOKUP($E1798,[1]Productos!A:P,3,FALSE)</f>
        <v>BEBIDAS</v>
      </c>
      <c r="I1798" s="21" t="str">
        <f>VLOOKUP($E1798,[1]Productos!A:P,4,FALSE)</f>
        <v>CERVEZAS</v>
      </c>
      <c r="K1798" s="1">
        <v>3000</v>
      </c>
      <c r="L1798" s="1">
        <v>15000</v>
      </c>
      <c r="M1798" s="21">
        <v>5</v>
      </c>
      <c r="N1798" s="21" t="e">
        <f>VLOOKUP(M1798,[1]!tbl_empleados[#Data],4,0)&amp;" "&amp;VLOOKUP(M1798,[1]!tbl_empleados[#Data],5,0)</f>
        <v>#REF!</v>
      </c>
      <c r="O1798">
        <f>YEAR(C1798)</f>
        <v>2024</v>
      </c>
      <c r="P1798" t="str">
        <f>TEXT((C1798),"mmmm")</f>
        <v>junio</v>
      </c>
    </row>
    <row r="1799" spans="1:16" x14ac:dyDescent="0.3">
      <c r="A1799" t="s">
        <v>619</v>
      </c>
      <c r="B1799" s="21">
        <v>3</v>
      </c>
      <c r="C1799" s="77">
        <v>45444</v>
      </c>
      <c r="D1799" s="78">
        <v>0.59027777777777779</v>
      </c>
      <c r="E1799" s="21">
        <v>53</v>
      </c>
      <c r="F1799">
        <v>1</v>
      </c>
      <c r="G1799" t="str">
        <f>VLOOKUP($E1799,[1]Productos!A:P,2,FALSE)</f>
        <v>AGUARDIENTE AMARILLO</v>
      </c>
      <c r="H1799" s="21" t="str">
        <f>VLOOKUP($E1799,[1]Productos!A:P,3,FALSE)</f>
        <v>LICORES</v>
      </c>
      <c r="I1799" s="21" t="str">
        <f>VLOOKUP($E1799,[1]Productos!A:P,4,FALSE)</f>
        <v>AGUARDIENTE</v>
      </c>
      <c r="K1799" s="1">
        <v>75000</v>
      </c>
      <c r="L1799" s="1">
        <v>75000</v>
      </c>
      <c r="M1799" s="21">
        <v>5</v>
      </c>
      <c r="N1799" s="21" t="e">
        <f>VLOOKUP(M1799,[1]!tbl_empleados[#Data],4,0)&amp;" "&amp;VLOOKUP(M1799,[1]!tbl_empleados[#Data],5,0)</f>
        <v>#REF!</v>
      </c>
      <c r="O1799">
        <f>YEAR(C1799)</f>
        <v>2024</v>
      </c>
      <c r="P1799" t="str">
        <f>TEXT((C1799),"mmmm")</f>
        <v>junio</v>
      </c>
    </row>
    <row r="1800" spans="1:16" x14ac:dyDescent="0.3">
      <c r="A1800" t="s">
        <v>620</v>
      </c>
      <c r="B1800" s="21">
        <v>17</v>
      </c>
      <c r="C1800" s="77">
        <v>45444</v>
      </c>
      <c r="D1800" s="78">
        <v>0.60763888888888895</v>
      </c>
      <c r="E1800" s="21">
        <v>38</v>
      </c>
      <c r="F1800">
        <v>1</v>
      </c>
      <c r="G1800" t="str">
        <f>VLOOKUP($E1800,[1]Productos!A:P,2,FALSE)</f>
        <v>COSTEÑITA</v>
      </c>
      <c r="H1800" s="21" t="str">
        <f>VLOOKUP($E1800,[1]Productos!A:P,3,FALSE)</f>
        <v>BEBIDAS</v>
      </c>
      <c r="I1800" s="21" t="str">
        <f>VLOOKUP($E1800,[1]Productos!A:P,4,FALSE)</f>
        <v>CERVEZAS</v>
      </c>
      <c r="K1800" s="1">
        <v>3000</v>
      </c>
      <c r="L1800" s="1">
        <v>3000</v>
      </c>
      <c r="M1800" s="21">
        <v>5</v>
      </c>
      <c r="N1800" s="21" t="e">
        <f>VLOOKUP(M1800,[1]!tbl_empleados[#Data],4,0)&amp;" "&amp;VLOOKUP(M1800,[1]!tbl_empleados[#Data],5,0)</f>
        <v>#REF!</v>
      </c>
      <c r="O1800">
        <f>YEAR(C1800)</f>
        <v>2024</v>
      </c>
      <c r="P1800" t="str">
        <f>TEXT((C1800),"mmmm")</f>
        <v>junio</v>
      </c>
    </row>
    <row r="1801" spans="1:16" x14ac:dyDescent="0.3">
      <c r="A1801" t="s">
        <v>621</v>
      </c>
      <c r="B1801" s="21">
        <v>5</v>
      </c>
      <c r="C1801" s="77">
        <v>45444</v>
      </c>
      <c r="D1801" s="78">
        <v>0.73819444444444438</v>
      </c>
      <c r="E1801" s="21">
        <v>38</v>
      </c>
      <c r="F1801">
        <v>2</v>
      </c>
      <c r="G1801" t="str">
        <f>VLOOKUP($E1801,[1]Productos!A:P,2,FALSE)</f>
        <v>COSTEÑITA</v>
      </c>
      <c r="H1801" s="21" t="str">
        <f>VLOOKUP($E1801,[1]Productos!A:P,3,FALSE)</f>
        <v>BEBIDAS</v>
      </c>
      <c r="I1801" s="21" t="str">
        <f>VLOOKUP($E1801,[1]Productos!A:P,4,FALSE)</f>
        <v>CERVEZAS</v>
      </c>
      <c r="K1801" s="1">
        <v>3000</v>
      </c>
      <c r="L1801" s="1">
        <v>6000</v>
      </c>
      <c r="M1801" s="21">
        <v>5</v>
      </c>
      <c r="N1801" s="21" t="e">
        <f>VLOOKUP(M1801,[1]!tbl_empleados[#Data],4,0)&amp;" "&amp;VLOOKUP(M1801,[1]!tbl_empleados[#Data],5,0)</f>
        <v>#REF!</v>
      </c>
      <c r="O1801">
        <f t="shared" ref="O1801:O1861" si="164">YEAR(C1801)</f>
        <v>2024</v>
      </c>
      <c r="P1801" t="str">
        <f t="shared" ref="P1801:P1861" si="165">TEXT((C1801),"mmmm")</f>
        <v>junio</v>
      </c>
    </row>
    <row r="1802" spans="1:16" x14ac:dyDescent="0.3">
      <c r="A1802" t="s">
        <v>622</v>
      </c>
      <c r="B1802" s="21">
        <v>7</v>
      </c>
      <c r="C1802" s="77">
        <v>45444</v>
      </c>
      <c r="D1802" s="78">
        <v>0.60138888888888886</v>
      </c>
      <c r="E1802" s="21">
        <v>414</v>
      </c>
      <c r="F1802">
        <v>1</v>
      </c>
      <c r="G1802" t="str">
        <f>VLOOKUP($E1802,[1]Productos!A:P,2,FALSE)</f>
        <v>CUBETAZO DE COSTEÑITA</v>
      </c>
      <c r="H1802" s="21" t="str">
        <f>VLOOKUP($E1802,[1]Productos!A:P,3,FALSE)</f>
        <v>PROMOCIONES</v>
      </c>
      <c r="I1802" s="21" t="str">
        <f>VLOOKUP($E1802,[1]Productos!A:P,4,FALSE)</f>
        <v>CERVEZAS</v>
      </c>
      <c r="K1802" s="1">
        <v>20000</v>
      </c>
      <c r="L1802" s="1">
        <v>20000</v>
      </c>
      <c r="M1802" s="21">
        <v>5</v>
      </c>
      <c r="N1802" s="21" t="e">
        <f>VLOOKUP(M1802,[1]!tbl_empleados[#Data],4,0)&amp;" "&amp;VLOOKUP(M1802,[1]!tbl_empleados[#Data],5,0)</f>
        <v>#REF!</v>
      </c>
      <c r="O1802">
        <f t="shared" si="164"/>
        <v>2024</v>
      </c>
      <c r="P1802" t="str">
        <f t="shared" si="165"/>
        <v>junio</v>
      </c>
    </row>
    <row r="1803" spans="1:16" x14ac:dyDescent="0.3">
      <c r="A1803" t="s">
        <v>622</v>
      </c>
      <c r="B1803" s="21">
        <v>7</v>
      </c>
      <c r="C1803" s="77">
        <v>45444</v>
      </c>
      <c r="D1803" s="78">
        <v>0.61249999999999993</v>
      </c>
      <c r="E1803" s="21">
        <v>21</v>
      </c>
      <c r="F1803">
        <v>1</v>
      </c>
      <c r="G1803" t="str">
        <f>VLOOKUP($E1803,[1]Productos!A:P,2,FALSE)</f>
        <v>NATURAL</v>
      </c>
      <c r="H1803" s="21" t="str">
        <f>VLOOKUP($E1803,[1]Productos!A:P,3,FALSE)</f>
        <v>BEBIDAS</v>
      </c>
      <c r="I1803" s="21" t="str">
        <f>VLOOKUP($E1803,[1]Productos!A:P,4,FALSE)</f>
        <v>LIMONADAS</v>
      </c>
      <c r="K1803" s="1">
        <v>6000</v>
      </c>
      <c r="L1803" s="1">
        <v>6000</v>
      </c>
      <c r="M1803" s="21">
        <v>5</v>
      </c>
      <c r="N1803" s="21" t="e">
        <f>VLOOKUP(M1803,[1]!tbl_empleados[#Data],4,0)&amp;" "&amp;VLOOKUP(M1803,[1]!tbl_empleados[#Data],5,0)</f>
        <v>#REF!</v>
      </c>
      <c r="O1803">
        <f t="shared" si="164"/>
        <v>2024</v>
      </c>
      <c r="P1803" t="str">
        <f t="shared" si="165"/>
        <v>junio</v>
      </c>
    </row>
    <row r="1804" spans="1:16" x14ac:dyDescent="0.3">
      <c r="A1804" t="s">
        <v>622</v>
      </c>
      <c r="B1804" s="21">
        <v>7</v>
      </c>
      <c r="C1804" s="77">
        <v>45444</v>
      </c>
      <c r="D1804" s="78">
        <v>0.63541666666666663</v>
      </c>
      <c r="E1804" s="21">
        <v>38</v>
      </c>
      <c r="F1804">
        <v>2</v>
      </c>
      <c r="G1804" t="str">
        <f>VLOOKUP($E1804,[1]Productos!A:P,2,FALSE)</f>
        <v>COSTEÑITA</v>
      </c>
      <c r="H1804" s="21" t="str">
        <f>VLOOKUP($E1804,[1]Productos!A:P,3,FALSE)</f>
        <v>BEBIDAS</v>
      </c>
      <c r="I1804" s="21" t="str">
        <f>VLOOKUP($E1804,[1]Productos!A:P,4,FALSE)</f>
        <v>CERVEZAS</v>
      </c>
      <c r="K1804" s="1">
        <v>3000</v>
      </c>
      <c r="L1804" s="1">
        <v>6000</v>
      </c>
      <c r="M1804" s="21">
        <v>5</v>
      </c>
      <c r="N1804" s="21" t="e">
        <f>VLOOKUP(M1804,[1]!tbl_empleados[#Data],4,0)&amp;" "&amp;VLOOKUP(M1804,[1]!tbl_empleados[#Data],5,0)</f>
        <v>#REF!</v>
      </c>
      <c r="O1804">
        <f t="shared" si="164"/>
        <v>2024</v>
      </c>
      <c r="P1804" t="str">
        <f t="shared" si="165"/>
        <v>junio</v>
      </c>
    </row>
    <row r="1805" spans="1:16" x14ac:dyDescent="0.3">
      <c r="A1805" t="s">
        <v>622</v>
      </c>
      <c r="B1805" s="21">
        <v>7</v>
      </c>
      <c r="C1805" s="77">
        <v>45444</v>
      </c>
      <c r="D1805" s="78">
        <v>0.67847222222222225</v>
      </c>
      <c r="E1805" s="21">
        <v>44</v>
      </c>
      <c r="F1805">
        <v>2</v>
      </c>
      <c r="G1805" t="str">
        <f>VLOOKUP($E1805,[1]Productos!A:P,2,FALSE)</f>
        <v>HEINEKEN</v>
      </c>
      <c r="H1805" s="21" t="str">
        <f>VLOOKUP($E1805,[1]Productos!A:P,3,FALSE)</f>
        <v>BEBIDAS</v>
      </c>
      <c r="I1805" s="21" t="str">
        <f>VLOOKUP($E1805,[1]Productos!A:P,4,FALSE)</f>
        <v>CERVEZAS</v>
      </c>
      <c r="K1805" s="1">
        <v>4000</v>
      </c>
      <c r="L1805" s="1">
        <v>8000</v>
      </c>
      <c r="M1805" s="21">
        <v>5</v>
      </c>
      <c r="N1805" s="21" t="e">
        <f>VLOOKUP(M1805,[1]!tbl_empleados[#Data],4,0)&amp;" "&amp;VLOOKUP(M1805,[1]!tbl_empleados[#Data],5,0)</f>
        <v>#REF!</v>
      </c>
      <c r="O1805">
        <f t="shared" si="164"/>
        <v>2024</v>
      </c>
      <c r="P1805" t="str">
        <f t="shared" si="165"/>
        <v>junio</v>
      </c>
    </row>
    <row r="1806" spans="1:16" x14ac:dyDescent="0.3">
      <c r="A1806" t="s">
        <v>622</v>
      </c>
      <c r="B1806" s="21">
        <v>7</v>
      </c>
      <c r="C1806" s="77">
        <v>45444</v>
      </c>
      <c r="D1806" s="78">
        <v>0.6791666666666667</v>
      </c>
      <c r="E1806" s="21">
        <v>38</v>
      </c>
      <c r="F1806">
        <v>3</v>
      </c>
      <c r="G1806" t="str">
        <f>VLOOKUP($E1806,[1]Productos!A:P,2,FALSE)</f>
        <v>COSTEÑITA</v>
      </c>
      <c r="H1806" s="21" t="str">
        <f>VLOOKUP($E1806,[1]Productos!A:P,3,FALSE)</f>
        <v>BEBIDAS</v>
      </c>
      <c r="I1806" s="21" t="str">
        <f>VLOOKUP($E1806,[1]Productos!A:P,4,FALSE)</f>
        <v>CERVEZAS</v>
      </c>
      <c r="K1806" s="1">
        <v>3000</v>
      </c>
      <c r="L1806" s="1">
        <v>9000</v>
      </c>
      <c r="M1806" s="21">
        <v>5</v>
      </c>
      <c r="N1806" s="21" t="e">
        <f>VLOOKUP(M1806,[1]!tbl_empleados[#Data],4,0)&amp;" "&amp;VLOOKUP(M1806,[1]!tbl_empleados[#Data],5,0)</f>
        <v>#REF!</v>
      </c>
      <c r="O1806">
        <f t="shared" si="164"/>
        <v>2024</v>
      </c>
      <c r="P1806" t="str">
        <f t="shared" si="165"/>
        <v>junio</v>
      </c>
    </row>
    <row r="1807" spans="1:16" x14ac:dyDescent="0.3">
      <c r="A1807" t="s">
        <v>622</v>
      </c>
      <c r="B1807" s="21">
        <v>7</v>
      </c>
      <c r="C1807" s="77">
        <v>45444</v>
      </c>
      <c r="D1807" s="78">
        <v>0.6791666666666667</v>
      </c>
      <c r="E1807" s="21">
        <v>38</v>
      </c>
      <c r="F1807">
        <v>3</v>
      </c>
      <c r="G1807" t="str">
        <f>VLOOKUP($E1807,[1]Productos!A:P,2,FALSE)</f>
        <v>COSTEÑITA</v>
      </c>
      <c r="H1807" s="21" t="str">
        <f>VLOOKUP($E1807,[1]Productos!A:P,3,FALSE)</f>
        <v>BEBIDAS</v>
      </c>
      <c r="I1807" s="21" t="str">
        <f>VLOOKUP($E1807,[1]Productos!A:P,4,FALSE)</f>
        <v>CERVEZAS</v>
      </c>
      <c r="K1807" s="1">
        <v>3000</v>
      </c>
      <c r="L1807" s="1">
        <v>9000</v>
      </c>
      <c r="M1807" s="21">
        <v>5</v>
      </c>
      <c r="N1807" s="21" t="e">
        <f>VLOOKUP(M1807,[1]!tbl_empleados[#Data],4,0)&amp;" "&amp;VLOOKUP(M1807,[1]!tbl_empleados[#Data],5,0)</f>
        <v>#REF!</v>
      </c>
      <c r="O1807">
        <f t="shared" si="164"/>
        <v>2024</v>
      </c>
      <c r="P1807" t="str">
        <f t="shared" si="165"/>
        <v>junio</v>
      </c>
    </row>
    <row r="1808" spans="1:16" x14ac:dyDescent="0.3">
      <c r="A1808" t="s">
        <v>622</v>
      </c>
      <c r="B1808" s="21">
        <v>7</v>
      </c>
      <c r="C1808" s="77">
        <v>45444</v>
      </c>
      <c r="D1808" s="78">
        <v>0.6791666666666667</v>
      </c>
      <c r="E1808" s="21">
        <v>38</v>
      </c>
      <c r="F1808">
        <v>3</v>
      </c>
      <c r="G1808" t="str">
        <f>VLOOKUP($E1808,[1]Productos!A:P,2,FALSE)</f>
        <v>COSTEÑITA</v>
      </c>
      <c r="H1808" s="21" t="str">
        <f>VLOOKUP($E1808,[1]Productos!A:P,3,FALSE)</f>
        <v>BEBIDAS</v>
      </c>
      <c r="I1808" s="21" t="str">
        <f>VLOOKUP($E1808,[1]Productos!A:P,4,FALSE)</f>
        <v>CERVEZAS</v>
      </c>
      <c r="K1808" s="1">
        <v>3000</v>
      </c>
      <c r="L1808" s="1">
        <v>9000</v>
      </c>
      <c r="M1808" s="21">
        <v>5</v>
      </c>
      <c r="N1808" s="21" t="e">
        <f>VLOOKUP(M1808,[1]!tbl_empleados[#Data],4,0)&amp;" "&amp;VLOOKUP(M1808,[1]!tbl_empleados[#Data],5,0)</f>
        <v>#REF!</v>
      </c>
      <c r="O1808">
        <f t="shared" si="164"/>
        <v>2024</v>
      </c>
      <c r="P1808" t="str">
        <f t="shared" si="165"/>
        <v>junio</v>
      </c>
    </row>
    <row r="1809" spans="1:16" x14ac:dyDescent="0.3">
      <c r="A1809" t="s">
        <v>622</v>
      </c>
      <c r="B1809" s="21">
        <v>7</v>
      </c>
      <c r="C1809" s="77">
        <v>45444</v>
      </c>
      <c r="D1809" s="78">
        <v>0.6875</v>
      </c>
      <c r="E1809" s="21">
        <v>44</v>
      </c>
      <c r="F1809">
        <v>1</v>
      </c>
      <c r="G1809" t="str">
        <f>VLOOKUP($E1809,[1]Productos!A:P,2,FALSE)</f>
        <v>HEINEKEN</v>
      </c>
      <c r="H1809" s="21" t="str">
        <f>VLOOKUP($E1809,[1]Productos!A:P,3,FALSE)</f>
        <v>BEBIDAS</v>
      </c>
      <c r="I1809" s="21" t="str">
        <f>VLOOKUP($E1809,[1]Productos!A:P,4,FALSE)</f>
        <v>CERVEZAS</v>
      </c>
      <c r="K1809" s="1">
        <v>4000</v>
      </c>
      <c r="L1809" s="1">
        <v>4000</v>
      </c>
      <c r="M1809" s="21">
        <v>5</v>
      </c>
      <c r="N1809" s="21" t="e">
        <f>VLOOKUP(M1809,[1]!tbl_empleados[#Data],4,0)&amp;" "&amp;VLOOKUP(M1809,[1]!tbl_empleados[#Data],5,0)</f>
        <v>#REF!</v>
      </c>
      <c r="O1809">
        <f t="shared" si="164"/>
        <v>2024</v>
      </c>
      <c r="P1809" t="str">
        <f t="shared" si="165"/>
        <v>junio</v>
      </c>
    </row>
    <row r="1810" spans="1:16" x14ac:dyDescent="0.3">
      <c r="A1810" t="s">
        <v>622</v>
      </c>
      <c r="B1810" s="21">
        <v>7</v>
      </c>
      <c r="C1810" s="77">
        <v>45444</v>
      </c>
      <c r="D1810" s="78">
        <v>0.6875</v>
      </c>
      <c r="E1810" s="21">
        <v>38</v>
      </c>
      <c r="F1810">
        <v>2</v>
      </c>
      <c r="G1810" t="str">
        <f>VLOOKUP($E1810,[1]Productos!A:P,2,FALSE)</f>
        <v>COSTEÑITA</v>
      </c>
      <c r="H1810" s="21" t="str">
        <f>VLOOKUP($E1810,[1]Productos!A:P,3,FALSE)</f>
        <v>BEBIDAS</v>
      </c>
      <c r="I1810" s="21" t="str">
        <f>VLOOKUP($E1810,[1]Productos!A:P,4,FALSE)</f>
        <v>CERVEZAS</v>
      </c>
      <c r="K1810" s="1">
        <v>3000</v>
      </c>
      <c r="L1810" s="1">
        <v>6000</v>
      </c>
      <c r="M1810" s="21">
        <v>5</v>
      </c>
      <c r="N1810" s="21" t="e">
        <f>VLOOKUP(M1810,[1]!tbl_empleados[#Data],4,0)&amp;" "&amp;VLOOKUP(M1810,[1]!tbl_empleados[#Data],5,0)</f>
        <v>#REF!</v>
      </c>
      <c r="O1810">
        <f t="shared" si="164"/>
        <v>2024</v>
      </c>
      <c r="P1810" t="str">
        <f t="shared" si="165"/>
        <v>junio</v>
      </c>
    </row>
    <row r="1811" spans="1:16" x14ac:dyDescent="0.3">
      <c r="A1811" t="s">
        <v>622</v>
      </c>
      <c r="B1811" s="21">
        <v>7</v>
      </c>
      <c r="C1811" s="77">
        <v>45444</v>
      </c>
      <c r="D1811" s="78">
        <v>0.70833333333333337</v>
      </c>
      <c r="E1811" s="21">
        <v>44</v>
      </c>
      <c r="F1811">
        <v>1</v>
      </c>
      <c r="G1811" t="str">
        <f>VLOOKUP($E1811,[1]Productos!A:P,2,FALSE)</f>
        <v>HEINEKEN</v>
      </c>
      <c r="H1811" s="21" t="str">
        <f>VLOOKUP($E1811,[1]Productos!A:P,3,FALSE)</f>
        <v>BEBIDAS</v>
      </c>
      <c r="I1811" s="21" t="str">
        <f>VLOOKUP($E1811,[1]Productos!A:P,4,FALSE)</f>
        <v>CERVEZAS</v>
      </c>
      <c r="K1811" s="1">
        <v>4000</v>
      </c>
      <c r="L1811" s="1">
        <v>4000</v>
      </c>
      <c r="M1811" s="21">
        <v>5</v>
      </c>
      <c r="N1811" s="21" t="e">
        <f>VLOOKUP(M1811,[1]!tbl_empleados[#Data],4,0)&amp;" "&amp;VLOOKUP(M1811,[1]!tbl_empleados[#Data],5,0)</f>
        <v>#REF!</v>
      </c>
      <c r="O1811">
        <f t="shared" si="164"/>
        <v>2024</v>
      </c>
      <c r="P1811" t="str">
        <f t="shared" si="165"/>
        <v>junio</v>
      </c>
    </row>
    <row r="1812" spans="1:16" x14ac:dyDescent="0.3">
      <c r="A1812" t="s">
        <v>622</v>
      </c>
      <c r="B1812" s="21">
        <v>7</v>
      </c>
      <c r="C1812" s="77">
        <v>45444</v>
      </c>
      <c r="D1812" s="78">
        <v>0.70833333333333337</v>
      </c>
      <c r="E1812" s="21">
        <v>38</v>
      </c>
      <c r="F1812">
        <v>3</v>
      </c>
      <c r="G1812" t="str">
        <f>VLOOKUP($E1812,[1]Productos!A:P,2,FALSE)</f>
        <v>COSTEÑITA</v>
      </c>
      <c r="H1812" s="21" t="str">
        <f>VLOOKUP($E1812,[1]Productos!A:P,3,FALSE)</f>
        <v>BEBIDAS</v>
      </c>
      <c r="I1812" s="21" t="str">
        <f>VLOOKUP($E1812,[1]Productos!A:P,4,FALSE)</f>
        <v>CERVEZAS</v>
      </c>
      <c r="K1812" s="1">
        <v>3000</v>
      </c>
      <c r="L1812" s="1">
        <v>9000</v>
      </c>
      <c r="M1812" s="21">
        <v>5</v>
      </c>
      <c r="N1812" s="21" t="e">
        <f>VLOOKUP(M1812,[1]!tbl_empleados[#Data],4,0)&amp;" "&amp;VLOOKUP(M1812,[1]!tbl_empleados[#Data],5,0)</f>
        <v>#REF!</v>
      </c>
      <c r="O1812">
        <f t="shared" si="164"/>
        <v>2024</v>
      </c>
      <c r="P1812" t="str">
        <f t="shared" si="165"/>
        <v>junio</v>
      </c>
    </row>
    <row r="1813" spans="1:16" x14ac:dyDescent="0.3">
      <c r="A1813" t="s">
        <v>622</v>
      </c>
      <c r="B1813" s="21">
        <v>7</v>
      </c>
      <c r="C1813" s="77">
        <v>45444</v>
      </c>
      <c r="D1813" s="78">
        <v>0.7090277777777777</v>
      </c>
      <c r="E1813" s="21">
        <v>38</v>
      </c>
      <c r="F1813">
        <v>1</v>
      </c>
      <c r="G1813" t="str">
        <f>VLOOKUP($E1813,[1]Productos!A:P,2,FALSE)</f>
        <v>COSTEÑITA</v>
      </c>
      <c r="H1813" s="21" t="str">
        <f>VLOOKUP($E1813,[1]Productos!A:P,3,FALSE)</f>
        <v>BEBIDAS</v>
      </c>
      <c r="I1813" s="21" t="str">
        <f>VLOOKUP($E1813,[1]Productos!A:P,4,FALSE)</f>
        <v>CERVEZAS</v>
      </c>
      <c r="K1813" s="1">
        <v>3000</v>
      </c>
      <c r="L1813" s="1">
        <v>3000</v>
      </c>
      <c r="M1813" s="21">
        <v>5</v>
      </c>
      <c r="N1813" s="21" t="e">
        <f>VLOOKUP(M1813,[1]!tbl_empleados[#Data],4,0)&amp;" "&amp;VLOOKUP(M1813,[1]!tbl_empleados[#Data],5,0)</f>
        <v>#REF!</v>
      </c>
      <c r="O1813">
        <f t="shared" si="164"/>
        <v>2024</v>
      </c>
      <c r="P1813" t="str">
        <f t="shared" si="165"/>
        <v>junio</v>
      </c>
    </row>
    <row r="1814" spans="1:16" x14ac:dyDescent="0.3">
      <c r="A1814" t="s">
        <v>622</v>
      </c>
      <c r="B1814" s="21">
        <v>7</v>
      </c>
      <c r="C1814" s="77">
        <v>45444</v>
      </c>
      <c r="D1814" s="78">
        <v>0.73263888888888884</v>
      </c>
      <c r="E1814" s="21">
        <v>44</v>
      </c>
      <c r="F1814">
        <v>1</v>
      </c>
      <c r="G1814" t="str">
        <f>VLOOKUP($E1814,[1]Productos!A:P,2,FALSE)</f>
        <v>HEINEKEN</v>
      </c>
      <c r="H1814" s="21" t="str">
        <f>VLOOKUP($E1814,[1]Productos!A:P,3,FALSE)</f>
        <v>BEBIDAS</v>
      </c>
      <c r="I1814" s="21" t="str">
        <f>VLOOKUP($E1814,[1]Productos!A:P,4,FALSE)</f>
        <v>CERVEZAS</v>
      </c>
      <c r="K1814" s="1">
        <v>4000</v>
      </c>
      <c r="L1814" s="1">
        <v>4000</v>
      </c>
      <c r="M1814" s="21">
        <v>5</v>
      </c>
      <c r="N1814" s="21" t="e">
        <f>VLOOKUP(M1814,[1]!tbl_empleados[#Data],4,0)&amp;" "&amp;VLOOKUP(M1814,[1]!tbl_empleados[#Data],5,0)</f>
        <v>#REF!</v>
      </c>
      <c r="O1814">
        <f t="shared" si="164"/>
        <v>2024</v>
      </c>
      <c r="P1814" t="str">
        <f t="shared" si="165"/>
        <v>junio</v>
      </c>
    </row>
    <row r="1815" spans="1:16" x14ac:dyDescent="0.3">
      <c r="A1815" t="s">
        <v>622</v>
      </c>
      <c r="B1815" s="21">
        <v>7</v>
      </c>
      <c r="C1815" s="77">
        <v>45444</v>
      </c>
      <c r="D1815" s="78">
        <v>0.73263888888888884</v>
      </c>
      <c r="E1815" s="21">
        <v>38</v>
      </c>
      <c r="F1815">
        <v>1</v>
      </c>
      <c r="G1815" t="str">
        <f>VLOOKUP($E1815,[1]Productos!A:P,2,FALSE)</f>
        <v>COSTEÑITA</v>
      </c>
      <c r="H1815" s="21" t="str">
        <f>VLOOKUP($E1815,[1]Productos!A:P,3,FALSE)</f>
        <v>BEBIDAS</v>
      </c>
      <c r="I1815" s="21" t="str">
        <f>VLOOKUP($E1815,[1]Productos!A:P,4,FALSE)</f>
        <v>CERVEZAS</v>
      </c>
      <c r="K1815" s="1">
        <v>3000</v>
      </c>
      <c r="L1815" s="1">
        <v>3000</v>
      </c>
      <c r="M1815" s="21">
        <v>5</v>
      </c>
      <c r="N1815" s="21" t="e">
        <f>VLOOKUP(M1815,[1]!tbl_empleados[#Data],4,0)&amp;" "&amp;VLOOKUP(M1815,[1]!tbl_empleados[#Data],5,0)</f>
        <v>#REF!</v>
      </c>
      <c r="O1815">
        <f t="shared" si="164"/>
        <v>2024</v>
      </c>
      <c r="P1815" t="str">
        <f t="shared" si="165"/>
        <v>junio</v>
      </c>
    </row>
    <row r="1816" spans="1:16" x14ac:dyDescent="0.3">
      <c r="A1816" t="s">
        <v>622</v>
      </c>
      <c r="B1816" s="21">
        <v>7</v>
      </c>
      <c r="C1816" s="77">
        <v>45444</v>
      </c>
      <c r="D1816" s="78">
        <v>0.73333333333333339</v>
      </c>
      <c r="E1816" s="21">
        <v>38</v>
      </c>
      <c r="F1816">
        <v>2</v>
      </c>
      <c r="G1816" t="str">
        <f>VLOOKUP($E1816,[1]Productos!A:P,2,FALSE)</f>
        <v>COSTEÑITA</v>
      </c>
      <c r="H1816" s="21" t="str">
        <f>VLOOKUP($E1816,[1]Productos!A:P,3,FALSE)</f>
        <v>BEBIDAS</v>
      </c>
      <c r="I1816" s="21" t="str">
        <f>VLOOKUP($E1816,[1]Productos!A:P,4,FALSE)</f>
        <v>CERVEZAS</v>
      </c>
      <c r="K1816" s="1">
        <v>3000</v>
      </c>
      <c r="L1816" s="1">
        <v>6000</v>
      </c>
      <c r="M1816" s="21">
        <v>5</v>
      </c>
      <c r="N1816" s="21" t="e">
        <f>VLOOKUP(M1816,[1]!tbl_empleados[#Data],4,0)&amp;" "&amp;VLOOKUP(M1816,[1]!tbl_empleados[#Data],5,0)</f>
        <v>#REF!</v>
      </c>
      <c r="O1816">
        <f t="shared" si="164"/>
        <v>2024</v>
      </c>
      <c r="P1816" t="str">
        <f t="shared" si="165"/>
        <v>junio</v>
      </c>
    </row>
    <row r="1817" spans="1:16" x14ac:dyDescent="0.3">
      <c r="A1817" t="s">
        <v>622</v>
      </c>
      <c r="B1817" s="21">
        <v>7</v>
      </c>
      <c r="C1817" s="77">
        <v>45444</v>
      </c>
      <c r="D1817" s="78">
        <v>0.74097222222222225</v>
      </c>
      <c r="E1817" s="21">
        <v>38</v>
      </c>
      <c r="F1817">
        <v>1</v>
      </c>
      <c r="G1817" t="str">
        <f>VLOOKUP($E1817,[1]Productos!A:P,2,FALSE)</f>
        <v>COSTEÑITA</v>
      </c>
      <c r="H1817" s="21" t="str">
        <f>VLOOKUP($E1817,[1]Productos!A:P,3,FALSE)</f>
        <v>BEBIDAS</v>
      </c>
      <c r="I1817" s="21" t="str">
        <f>VLOOKUP($E1817,[1]Productos!A:P,4,FALSE)</f>
        <v>CERVEZAS</v>
      </c>
      <c r="K1817" s="1">
        <v>3000</v>
      </c>
      <c r="L1817" s="1">
        <v>3000</v>
      </c>
      <c r="M1817" s="21">
        <v>5</v>
      </c>
      <c r="N1817" s="21" t="e">
        <f>VLOOKUP(M1817,[1]!tbl_empleados[#Data],4,0)&amp;" "&amp;VLOOKUP(M1817,[1]!tbl_empleados[#Data],5,0)</f>
        <v>#REF!</v>
      </c>
      <c r="O1817">
        <f t="shared" si="164"/>
        <v>2024</v>
      </c>
      <c r="P1817" t="str">
        <f t="shared" si="165"/>
        <v>junio</v>
      </c>
    </row>
    <row r="1818" spans="1:16" x14ac:dyDescent="0.3">
      <c r="A1818" t="s">
        <v>623</v>
      </c>
      <c r="B1818" s="21">
        <v>12</v>
      </c>
      <c r="C1818" s="77">
        <v>45444</v>
      </c>
      <c r="D1818" s="78">
        <v>0.65138888888888891</v>
      </c>
      <c r="E1818" s="21">
        <v>39</v>
      </c>
      <c r="F1818">
        <v>2</v>
      </c>
      <c r="G1818" t="str">
        <f>VLOOKUP($E1818,[1]Productos!A:P,2,FALSE)</f>
        <v>CORONITA</v>
      </c>
      <c r="H1818" s="21" t="str">
        <f>VLOOKUP($E1818,[1]Productos!A:P,3,FALSE)</f>
        <v>BEBIDAS</v>
      </c>
      <c r="I1818" s="21" t="str">
        <f>VLOOKUP($E1818,[1]Productos!A:P,4,FALSE)</f>
        <v>CERVEZAS</v>
      </c>
      <c r="K1818" s="1">
        <v>4000</v>
      </c>
      <c r="L1818" s="1">
        <v>8000</v>
      </c>
      <c r="M1818" s="21">
        <v>5</v>
      </c>
      <c r="N1818" s="21" t="e">
        <f>VLOOKUP(M1818,[1]!tbl_empleados[#Data],4,0)&amp;" "&amp;VLOOKUP(M1818,[1]!tbl_empleados[#Data],5,0)</f>
        <v>#REF!</v>
      </c>
      <c r="O1818">
        <f t="shared" si="164"/>
        <v>2024</v>
      </c>
      <c r="P1818" t="str">
        <f t="shared" si="165"/>
        <v>junio</v>
      </c>
    </row>
    <row r="1819" spans="1:16" x14ac:dyDescent="0.3">
      <c r="A1819" t="s">
        <v>623</v>
      </c>
      <c r="B1819" s="21">
        <v>12</v>
      </c>
      <c r="C1819" s="77">
        <v>45444</v>
      </c>
      <c r="D1819" s="78">
        <v>0.65138888888888891</v>
      </c>
      <c r="E1819" s="21">
        <v>47</v>
      </c>
      <c r="F1819">
        <v>2</v>
      </c>
      <c r="G1819" t="str">
        <f>VLOOKUP($E1819,[1]Productos!A:P,2,FALSE)</f>
        <v>MICHELADA</v>
      </c>
      <c r="H1819" s="21" t="str">
        <f>VLOOKUP($E1819,[1]Productos!A:P,3,FALSE)</f>
        <v>BEBIDAS</v>
      </c>
      <c r="I1819" s="21" t="str">
        <f>VLOOKUP($E1819,[1]Productos!A:P,4,FALSE)</f>
        <v>CERVEZAS</v>
      </c>
      <c r="K1819" s="1">
        <v>2000</v>
      </c>
      <c r="L1819" s="1">
        <v>4000</v>
      </c>
      <c r="M1819" s="21">
        <v>5</v>
      </c>
      <c r="N1819" s="21" t="e">
        <f>VLOOKUP(M1819,[1]!tbl_empleados[#Data],4,0)&amp;" "&amp;VLOOKUP(M1819,[1]!tbl_empleados[#Data],5,0)</f>
        <v>#REF!</v>
      </c>
      <c r="O1819">
        <f t="shared" si="164"/>
        <v>2024</v>
      </c>
      <c r="P1819" t="str">
        <f t="shared" si="165"/>
        <v>junio</v>
      </c>
    </row>
    <row r="1820" spans="1:16" x14ac:dyDescent="0.3">
      <c r="A1820" t="s">
        <v>623</v>
      </c>
      <c r="B1820" s="21">
        <v>12</v>
      </c>
      <c r="C1820" s="77">
        <v>45444</v>
      </c>
      <c r="D1820" s="78">
        <v>0.65277777777777779</v>
      </c>
      <c r="E1820" s="21">
        <v>85</v>
      </c>
      <c r="F1820">
        <v>1</v>
      </c>
      <c r="G1820" t="str">
        <f>VLOOKUP($E1820,[1]Productos!A:P,2,FALSE)</f>
        <v>SHOT TEQUILA DON JULIO BLANCO</v>
      </c>
      <c r="H1820" s="21" t="str">
        <f>VLOOKUP($E1820,[1]Productos!A:P,3,FALSE)</f>
        <v>LICORES</v>
      </c>
      <c r="I1820" s="21" t="str">
        <f>VLOOKUP($E1820,[1]Productos!A:P,4,FALSE)</f>
        <v>TEQUILA</v>
      </c>
      <c r="K1820" s="1">
        <v>30000</v>
      </c>
      <c r="L1820" s="1">
        <v>30000</v>
      </c>
      <c r="M1820" s="21">
        <v>5</v>
      </c>
      <c r="N1820" s="21" t="e">
        <f>VLOOKUP(M1820,[1]!tbl_empleados[#Data],4,0)&amp;" "&amp;VLOOKUP(M1820,[1]!tbl_empleados[#Data],5,0)</f>
        <v>#REF!</v>
      </c>
      <c r="O1820">
        <f t="shared" si="164"/>
        <v>2024</v>
      </c>
      <c r="P1820" t="str">
        <f t="shared" si="165"/>
        <v>junio</v>
      </c>
    </row>
    <row r="1821" spans="1:16" x14ac:dyDescent="0.3">
      <c r="A1821" t="s">
        <v>623</v>
      </c>
      <c r="B1821" s="21">
        <v>12</v>
      </c>
      <c r="C1821" s="77">
        <v>45444</v>
      </c>
      <c r="D1821" s="78">
        <v>0.72986111111111107</v>
      </c>
      <c r="E1821" s="21">
        <v>45</v>
      </c>
      <c r="F1821">
        <v>1</v>
      </c>
      <c r="G1821" t="str">
        <f>VLOOKUP($E1821,[1]Productos!A:P,2,FALSE)</f>
        <v>POKER</v>
      </c>
      <c r="H1821" s="21" t="str">
        <f>VLOOKUP($E1821,[1]Productos!A:P,3,FALSE)</f>
        <v>BEBIDAS</v>
      </c>
      <c r="I1821" s="21" t="str">
        <f>VLOOKUP($E1821,[1]Productos!A:P,4,FALSE)</f>
        <v>CERVEZAS</v>
      </c>
      <c r="K1821" s="1">
        <v>3000</v>
      </c>
      <c r="L1821" s="1">
        <v>3000</v>
      </c>
      <c r="M1821" s="21">
        <v>5</v>
      </c>
      <c r="N1821" s="21" t="e">
        <f>VLOOKUP(M1821,[1]!tbl_empleados[#Data],4,0)&amp;" "&amp;VLOOKUP(M1821,[1]!tbl_empleados[#Data],5,0)</f>
        <v>#REF!</v>
      </c>
      <c r="O1821">
        <f t="shared" si="164"/>
        <v>2024</v>
      </c>
      <c r="P1821" t="str">
        <f t="shared" si="165"/>
        <v>junio</v>
      </c>
    </row>
    <row r="1822" spans="1:16" x14ac:dyDescent="0.3">
      <c r="A1822" t="s">
        <v>623</v>
      </c>
      <c r="B1822" s="21">
        <v>12</v>
      </c>
      <c r="C1822" s="77">
        <v>45444</v>
      </c>
      <c r="D1822" s="78">
        <v>0.72986111111111107</v>
      </c>
      <c r="E1822" s="21">
        <v>39</v>
      </c>
      <c r="F1822">
        <v>1</v>
      </c>
      <c r="G1822" t="str">
        <f>VLOOKUP($E1822,[1]Productos!A:P,2,FALSE)</f>
        <v>CORONITA</v>
      </c>
      <c r="H1822" s="21" t="str">
        <f>VLOOKUP($E1822,[1]Productos!A:P,3,FALSE)</f>
        <v>BEBIDAS</v>
      </c>
      <c r="I1822" s="21" t="str">
        <f>VLOOKUP($E1822,[1]Productos!A:P,4,FALSE)</f>
        <v>CERVEZAS</v>
      </c>
      <c r="K1822" s="1">
        <v>4000</v>
      </c>
      <c r="L1822" s="1">
        <v>4000</v>
      </c>
      <c r="M1822" s="21">
        <v>5</v>
      </c>
      <c r="N1822" s="21" t="e">
        <f>VLOOKUP(M1822,[1]!tbl_empleados[#Data],4,0)&amp;" "&amp;VLOOKUP(M1822,[1]!tbl_empleados[#Data],5,0)</f>
        <v>#REF!</v>
      </c>
      <c r="O1822">
        <f t="shared" si="164"/>
        <v>2024</v>
      </c>
      <c r="P1822" t="str">
        <f t="shared" si="165"/>
        <v>junio</v>
      </c>
    </row>
    <row r="1823" spans="1:16" x14ac:dyDescent="0.3">
      <c r="A1823" t="s">
        <v>623</v>
      </c>
      <c r="B1823" s="21">
        <v>12</v>
      </c>
      <c r="C1823" s="77">
        <v>45444</v>
      </c>
      <c r="D1823" s="78">
        <v>0.72986111111111107</v>
      </c>
      <c r="E1823" s="21">
        <v>47</v>
      </c>
      <c r="F1823">
        <v>1</v>
      </c>
      <c r="G1823" t="str">
        <f>VLOOKUP($E1823,[1]Productos!A:P,2,FALSE)</f>
        <v>MICHELADA</v>
      </c>
      <c r="H1823" s="21" t="str">
        <f>VLOOKUP($E1823,[1]Productos!A:P,3,FALSE)</f>
        <v>BEBIDAS</v>
      </c>
      <c r="I1823" s="21" t="str">
        <f>VLOOKUP($E1823,[1]Productos!A:P,4,FALSE)</f>
        <v>CERVEZAS</v>
      </c>
      <c r="K1823" s="1">
        <v>2000</v>
      </c>
      <c r="L1823" s="1">
        <v>2000</v>
      </c>
      <c r="M1823" s="21">
        <v>5</v>
      </c>
      <c r="N1823" s="21" t="e">
        <f>VLOOKUP(M1823,[1]!tbl_empleados[#Data],4,0)&amp;" "&amp;VLOOKUP(M1823,[1]!tbl_empleados[#Data],5,0)</f>
        <v>#REF!</v>
      </c>
      <c r="O1823">
        <f t="shared" si="164"/>
        <v>2024</v>
      </c>
      <c r="P1823" t="str">
        <f t="shared" si="165"/>
        <v>junio</v>
      </c>
    </row>
    <row r="1824" spans="1:16" x14ac:dyDescent="0.3">
      <c r="A1824" t="s">
        <v>623</v>
      </c>
      <c r="B1824" s="21">
        <v>12</v>
      </c>
      <c r="C1824" s="77">
        <v>45444</v>
      </c>
      <c r="D1824" s="78">
        <v>0.72986111111111107</v>
      </c>
      <c r="E1824" s="21">
        <v>20</v>
      </c>
      <c r="F1824">
        <v>1</v>
      </c>
      <c r="G1824" t="str">
        <f>VLOOKUP($E1824,[1]Productos!A:P,2,FALSE)</f>
        <v>SODA TRADICIONAL</v>
      </c>
      <c r="H1824" s="21" t="str">
        <f>VLOOKUP($E1824,[1]Productos!A:P,3,FALSE)</f>
        <v>BEBIDAS</v>
      </c>
      <c r="I1824" s="21" t="str">
        <f>VLOOKUP($E1824,[1]Productos!A:P,4,FALSE)</f>
        <v>SODAS SABORIZADAS</v>
      </c>
      <c r="K1824" s="1">
        <v>10000</v>
      </c>
      <c r="L1824" s="1">
        <v>10000</v>
      </c>
      <c r="M1824" s="21">
        <v>5</v>
      </c>
      <c r="N1824" s="21" t="e">
        <f>VLOOKUP(M1824,[1]!tbl_empleados[#Data],4,0)&amp;" "&amp;VLOOKUP(M1824,[1]!tbl_empleados[#Data],5,0)</f>
        <v>#REF!</v>
      </c>
      <c r="O1824">
        <f t="shared" si="164"/>
        <v>2024</v>
      </c>
      <c r="P1824" t="str">
        <f t="shared" si="165"/>
        <v>junio</v>
      </c>
    </row>
    <row r="1825" spans="1:16" x14ac:dyDescent="0.3">
      <c r="A1825" t="s">
        <v>623</v>
      </c>
      <c r="B1825" s="21">
        <v>12</v>
      </c>
      <c r="C1825" s="77">
        <v>45444</v>
      </c>
      <c r="D1825" s="78">
        <v>0.73055555555555562</v>
      </c>
      <c r="E1825" s="21">
        <v>20</v>
      </c>
      <c r="F1825">
        <v>1</v>
      </c>
      <c r="G1825" t="str">
        <f>VLOOKUP($E1825,[1]Productos!A:P,2,FALSE)</f>
        <v>SODA TRADICIONAL</v>
      </c>
      <c r="H1825" s="21" t="str">
        <f>VLOOKUP($E1825,[1]Productos!A:P,3,FALSE)</f>
        <v>BEBIDAS</v>
      </c>
      <c r="I1825" s="21" t="str">
        <f>VLOOKUP($E1825,[1]Productos!A:P,4,FALSE)</f>
        <v>SODAS SABORIZADAS</v>
      </c>
      <c r="K1825" s="1">
        <v>10000</v>
      </c>
      <c r="L1825" s="1">
        <v>10000</v>
      </c>
      <c r="M1825" s="21">
        <v>5</v>
      </c>
      <c r="N1825" s="21" t="e">
        <f>VLOOKUP(M1825,[1]!tbl_empleados[#Data],4,0)&amp;" "&amp;VLOOKUP(M1825,[1]!tbl_empleados[#Data],5,0)</f>
        <v>#REF!</v>
      </c>
      <c r="O1825">
        <f t="shared" si="164"/>
        <v>2024</v>
      </c>
      <c r="P1825" t="str">
        <f t="shared" si="165"/>
        <v>junio</v>
      </c>
    </row>
    <row r="1826" spans="1:16" x14ac:dyDescent="0.3">
      <c r="A1826" t="s">
        <v>623</v>
      </c>
      <c r="B1826" s="21">
        <v>12</v>
      </c>
      <c r="C1826" s="77">
        <v>45444</v>
      </c>
      <c r="D1826" s="78">
        <v>0.73541666666666661</v>
      </c>
      <c r="E1826" s="21">
        <v>45</v>
      </c>
      <c r="F1826">
        <v>2</v>
      </c>
      <c r="G1826" t="str">
        <f>VLOOKUP($E1826,[1]Productos!A:P,2,FALSE)</f>
        <v>POKER</v>
      </c>
      <c r="H1826" s="21" t="str">
        <f>VLOOKUP($E1826,[1]Productos!A:P,3,FALSE)</f>
        <v>BEBIDAS</v>
      </c>
      <c r="I1826" s="21" t="str">
        <f>VLOOKUP($E1826,[1]Productos!A:P,4,FALSE)</f>
        <v>CERVEZAS</v>
      </c>
      <c r="K1826" s="1">
        <v>3000</v>
      </c>
      <c r="L1826" s="1">
        <v>6000</v>
      </c>
      <c r="M1826" s="21">
        <v>5</v>
      </c>
      <c r="N1826" s="21" t="e">
        <f>VLOOKUP(M1826,[1]!tbl_empleados[#Data],4,0)&amp;" "&amp;VLOOKUP(M1826,[1]!tbl_empleados[#Data],5,0)</f>
        <v>#REF!</v>
      </c>
      <c r="O1826">
        <f t="shared" si="164"/>
        <v>2024</v>
      </c>
      <c r="P1826" t="str">
        <f t="shared" si="165"/>
        <v>junio</v>
      </c>
    </row>
    <row r="1827" spans="1:16" x14ac:dyDescent="0.3">
      <c r="A1827" t="s">
        <v>624</v>
      </c>
      <c r="B1827" s="21">
        <v>16</v>
      </c>
      <c r="C1827" s="77">
        <v>45444</v>
      </c>
      <c r="D1827" s="78">
        <v>0.59097222222222223</v>
      </c>
      <c r="E1827" s="21">
        <v>60</v>
      </c>
      <c r="F1827">
        <v>1</v>
      </c>
      <c r="G1827" t="str">
        <f>VLOOKUP($E1827,[1]Productos!A:P,2,FALSE)</f>
        <v>JOSE CUERVO ESPECIAL REPOSADO</v>
      </c>
      <c r="H1827" s="21" t="str">
        <f>VLOOKUP($E1827,[1]Productos!A:P,3,FALSE)</f>
        <v>LICORES</v>
      </c>
      <c r="I1827" s="21" t="str">
        <f>VLOOKUP($E1827,[1]Productos!A:P,4,FALSE)</f>
        <v>TEQUILA</v>
      </c>
      <c r="K1827" s="1">
        <v>130000</v>
      </c>
      <c r="L1827" s="1">
        <v>130000</v>
      </c>
      <c r="M1827" s="21">
        <v>5</v>
      </c>
      <c r="N1827" s="21" t="e">
        <f>VLOOKUP(M1827,[1]!tbl_empleados[#Data],4,0)&amp;" "&amp;VLOOKUP(M1827,[1]!tbl_empleados[#Data],5,0)</f>
        <v>#REF!</v>
      </c>
      <c r="O1827">
        <f t="shared" si="164"/>
        <v>2024</v>
      </c>
      <c r="P1827" t="str">
        <f t="shared" si="165"/>
        <v>junio</v>
      </c>
    </row>
    <row r="1828" spans="1:16" x14ac:dyDescent="0.3">
      <c r="A1828" t="s">
        <v>624</v>
      </c>
      <c r="B1828" s="21">
        <v>16</v>
      </c>
      <c r="C1828" s="77">
        <v>45444</v>
      </c>
      <c r="D1828" s="78">
        <v>0.61249999999999993</v>
      </c>
      <c r="E1828" s="21">
        <v>30</v>
      </c>
      <c r="F1828">
        <v>1</v>
      </c>
      <c r="G1828" t="str">
        <f>VLOOKUP($E1828,[1]Productos!A:P,2,FALSE)</f>
        <v>SODA</v>
      </c>
      <c r="H1828" s="21" t="str">
        <f>VLOOKUP($E1828,[1]Productos!A:P,3,FALSE)</f>
        <v>BEBIDAS</v>
      </c>
      <c r="I1828" s="21" t="str">
        <f>VLOOKUP($E1828,[1]Productos!A:P,4,FALSE)</f>
        <v>OTROS</v>
      </c>
      <c r="K1828" s="1">
        <v>4000</v>
      </c>
      <c r="L1828" s="1">
        <v>4000</v>
      </c>
      <c r="M1828" s="21">
        <v>5</v>
      </c>
      <c r="N1828" s="21" t="e">
        <f>VLOOKUP(M1828,[1]!tbl_empleados[#Data],4,0)&amp;" "&amp;VLOOKUP(M1828,[1]!tbl_empleados[#Data],5,0)</f>
        <v>#REF!</v>
      </c>
      <c r="O1828">
        <f t="shared" si="164"/>
        <v>2024</v>
      </c>
      <c r="P1828" t="str">
        <f t="shared" si="165"/>
        <v>junio</v>
      </c>
    </row>
    <row r="1829" spans="1:16" x14ac:dyDescent="0.3">
      <c r="A1829" t="s">
        <v>624</v>
      </c>
      <c r="B1829" s="21">
        <v>16</v>
      </c>
      <c r="C1829" s="77">
        <v>45444</v>
      </c>
      <c r="D1829" s="78">
        <v>0.63958333333333328</v>
      </c>
      <c r="E1829" s="21">
        <v>44</v>
      </c>
      <c r="F1829">
        <v>1</v>
      </c>
      <c r="G1829" t="str">
        <f>VLOOKUP($E1829,[1]Productos!A:P,2,FALSE)</f>
        <v>HEINEKEN</v>
      </c>
      <c r="H1829" s="21" t="str">
        <f>VLOOKUP($E1829,[1]Productos!A:P,3,FALSE)</f>
        <v>BEBIDAS</v>
      </c>
      <c r="I1829" s="21" t="str">
        <f>VLOOKUP($E1829,[1]Productos!A:P,4,FALSE)</f>
        <v>CERVEZAS</v>
      </c>
      <c r="K1829" s="1">
        <v>4000</v>
      </c>
      <c r="L1829" s="1">
        <v>4000</v>
      </c>
      <c r="M1829" s="21">
        <v>5</v>
      </c>
      <c r="N1829" s="21" t="e">
        <f>VLOOKUP(M1829,[1]!tbl_empleados[#Data],4,0)&amp;" "&amp;VLOOKUP(M1829,[1]!tbl_empleados[#Data],5,0)</f>
        <v>#REF!</v>
      </c>
      <c r="O1829">
        <f t="shared" si="164"/>
        <v>2024</v>
      </c>
      <c r="P1829" t="str">
        <f t="shared" si="165"/>
        <v>junio</v>
      </c>
    </row>
    <row r="1830" spans="1:16" x14ac:dyDescent="0.3">
      <c r="A1830" t="s">
        <v>624</v>
      </c>
      <c r="B1830" s="21">
        <v>16</v>
      </c>
      <c r="C1830" s="77">
        <v>45444</v>
      </c>
      <c r="D1830" s="78">
        <v>0.63958333333333328</v>
      </c>
      <c r="E1830" s="21">
        <v>30</v>
      </c>
      <c r="F1830">
        <v>2</v>
      </c>
      <c r="G1830" t="str">
        <f>VLOOKUP($E1830,[1]Productos!A:P,2,FALSE)</f>
        <v>SODA</v>
      </c>
      <c r="H1830" s="21" t="str">
        <f>VLOOKUP($E1830,[1]Productos!A:P,3,FALSE)</f>
        <v>BEBIDAS</v>
      </c>
      <c r="I1830" s="21" t="str">
        <f>VLOOKUP($E1830,[1]Productos!A:P,4,FALSE)</f>
        <v>OTROS</v>
      </c>
      <c r="K1830" s="1">
        <v>4000</v>
      </c>
      <c r="L1830" s="1">
        <v>8000</v>
      </c>
      <c r="M1830" s="21">
        <v>5</v>
      </c>
      <c r="N1830" s="21" t="e">
        <f>VLOOKUP(M1830,[1]!tbl_empleados[#Data],4,0)&amp;" "&amp;VLOOKUP(M1830,[1]!tbl_empleados[#Data],5,0)</f>
        <v>#REF!</v>
      </c>
      <c r="O1830">
        <f t="shared" si="164"/>
        <v>2024</v>
      </c>
      <c r="P1830" t="str">
        <f t="shared" si="165"/>
        <v>junio</v>
      </c>
    </row>
    <row r="1831" spans="1:16" x14ac:dyDescent="0.3">
      <c r="A1831" t="s">
        <v>624</v>
      </c>
      <c r="B1831" s="21">
        <v>16</v>
      </c>
      <c r="C1831" s="77">
        <v>45444</v>
      </c>
      <c r="D1831" s="78">
        <v>0.7055555555555556</v>
      </c>
      <c r="E1831" s="21">
        <v>60</v>
      </c>
      <c r="F1831">
        <v>1</v>
      </c>
      <c r="G1831" t="str">
        <f>VLOOKUP($E1831,[1]Productos!A:P,2,FALSE)</f>
        <v>JOSE CUERVO ESPECIAL REPOSADO</v>
      </c>
      <c r="H1831" s="21" t="str">
        <f>VLOOKUP($E1831,[1]Productos!A:P,3,FALSE)</f>
        <v>LICORES</v>
      </c>
      <c r="I1831" s="21" t="str">
        <f>VLOOKUP($E1831,[1]Productos!A:P,4,FALSE)</f>
        <v>TEQUILA</v>
      </c>
      <c r="K1831" s="1">
        <v>130000</v>
      </c>
      <c r="L1831" s="1">
        <v>130000</v>
      </c>
      <c r="M1831" s="21">
        <v>5</v>
      </c>
      <c r="N1831" s="21" t="e">
        <f>VLOOKUP(M1831,[1]!tbl_empleados[#Data],4,0)&amp;" "&amp;VLOOKUP(M1831,[1]!tbl_empleados[#Data],5,0)</f>
        <v>#REF!</v>
      </c>
      <c r="O1831">
        <f t="shared" si="164"/>
        <v>2024</v>
      </c>
      <c r="P1831" t="str">
        <f t="shared" si="165"/>
        <v>junio</v>
      </c>
    </row>
    <row r="1832" spans="1:16" x14ac:dyDescent="0.3">
      <c r="A1832" t="s">
        <v>624</v>
      </c>
      <c r="B1832" s="21">
        <v>16</v>
      </c>
      <c r="C1832" s="77">
        <v>45444</v>
      </c>
      <c r="D1832" s="78">
        <v>0.70972222222222225</v>
      </c>
      <c r="E1832" s="21">
        <v>29</v>
      </c>
      <c r="F1832">
        <v>1</v>
      </c>
      <c r="G1832" t="str">
        <f>VLOOKUP($E1832,[1]Productos!A:P,2,FALSE)</f>
        <v>AGUA</v>
      </c>
      <c r="H1832" s="21" t="str">
        <f>VLOOKUP($E1832,[1]Productos!A:P,3,FALSE)</f>
        <v>BEBIDAS</v>
      </c>
      <c r="I1832" s="21" t="str">
        <f>VLOOKUP($E1832,[1]Productos!A:P,4,FALSE)</f>
        <v>OTROS</v>
      </c>
      <c r="K1832" s="1">
        <v>2000</v>
      </c>
      <c r="L1832" s="1">
        <v>2000</v>
      </c>
      <c r="M1832" s="21">
        <v>5</v>
      </c>
      <c r="N1832" s="21" t="e">
        <f>VLOOKUP(M1832,[1]!tbl_empleados[#Data],4,0)&amp;" "&amp;VLOOKUP(M1832,[1]!tbl_empleados[#Data],5,0)</f>
        <v>#REF!</v>
      </c>
      <c r="O1832">
        <f t="shared" si="164"/>
        <v>2024</v>
      </c>
      <c r="P1832" t="str">
        <f t="shared" si="165"/>
        <v>junio</v>
      </c>
    </row>
    <row r="1833" spans="1:16" x14ac:dyDescent="0.3">
      <c r="A1833" t="s">
        <v>624</v>
      </c>
      <c r="B1833" s="21">
        <v>16</v>
      </c>
      <c r="C1833" s="77">
        <v>45444</v>
      </c>
      <c r="D1833" s="78">
        <v>0.70972222222222225</v>
      </c>
      <c r="E1833" s="21">
        <v>29</v>
      </c>
      <c r="F1833">
        <v>1</v>
      </c>
      <c r="G1833" t="str">
        <f>VLOOKUP($E1833,[1]Productos!A:P,2,FALSE)</f>
        <v>AGUA</v>
      </c>
      <c r="H1833" s="21" t="str">
        <f>VLOOKUP($E1833,[1]Productos!A:P,3,FALSE)</f>
        <v>BEBIDAS</v>
      </c>
      <c r="I1833" s="21" t="str">
        <f>VLOOKUP($E1833,[1]Productos!A:P,4,FALSE)</f>
        <v>OTROS</v>
      </c>
      <c r="K1833" s="1">
        <v>2000</v>
      </c>
      <c r="L1833" s="1">
        <v>2000</v>
      </c>
      <c r="M1833" s="21">
        <v>5</v>
      </c>
      <c r="N1833" s="21" t="e">
        <f>VLOOKUP(M1833,[1]!tbl_empleados[#Data],4,0)&amp;" "&amp;VLOOKUP(M1833,[1]!tbl_empleados[#Data],5,0)</f>
        <v>#REF!</v>
      </c>
      <c r="O1833">
        <f t="shared" si="164"/>
        <v>2024</v>
      </c>
      <c r="P1833" t="str">
        <f t="shared" si="165"/>
        <v>junio</v>
      </c>
    </row>
    <row r="1834" spans="1:16" x14ac:dyDescent="0.3">
      <c r="A1834" t="s">
        <v>625</v>
      </c>
      <c r="B1834" s="21">
        <v>20</v>
      </c>
      <c r="C1834" s="77">
        <v>45444</v>
      </c>
      <c r="D1834" s="78">
        <v>0.74236111111111114</v>
      </c>
      <c r="E1834" s="21">
        <v>40</v>
      </c>
      <c r="F1834">
        <v>1</v>
      </c>
      <c r="G1834" t="str">
        <f>VLOOKUP($E1834,[1]Productos!A:P,2,FALSE)</f>
        <v>AGUILA NEGRA</v>
      </c>
      <c r="H1834" s="21" t="str">
        <f>VLOOKUP($E1834,[1]Productos!A:P,3,FALSE)</f>
        <v>BEBIDAS</v>
      </c>
      <c r="I1834" s="21" t="str">
        <f>VLOOKUP($E1834,[1]Productos!A:P,4,FALSE)</f>
        <v>CERVEZAS</v>
      </c>
      <c r="K1834" s="1">
        <v>3500</v>
      </c>
      <c r="L1834" s="1">
        <v>3500</v>
      </c>
      <c r="M1834" s="21">
        <v>5</v>
      </c>
      <c r="N1834" s="21" t="e">
        <f>VLOOKUP(M1834,[1]!tbl_empleados[#Data],4,0)&amp;" "&amp;VLOOKUP(M1834,[1]!tbl_empleados[#Data],5,0)</f>
        <v>#REF!</v>
      </c>
      <c r="O1834">
        <f t="shared" si="164"/>
        <v>2024</v>
      </c>
      <c r="P1834" t="str">
        <f t="shared" si="165"/>
        <v>junio</v>
      </c>
    </row>
    <row r="1835" spans="1:16" x14ac:dyDescent="0.3">
      <c r="A1835" t="s">
        <v>625</v>
      </c>
      <c r="B1835" s="21">
        <v>20</v>
      </c>
      <c r="C1835" s="77">
        <v>45444</v>
      </c>
      <c r="D1835" s="78">
        <v>0.74236111111111114</v>
      </c>
      <c r="E1835" s="21">
        <v>45</v>
      </c>
      <c r="F1835">
        <v>1</v>
      </c>
      <c r="G1835" t="str">
        <f>VLOOKUP($E1835,[1]Productos!A:P,2,FALSE)</f>
        <v>POKER</v>
      </c>
      <c r="H1835" s="21" t="str">
        <f>VLOOKUP($E1835,[1]Productos!A:P,3,FALSE)</f>
        <v>BEBIDAS</v>
      </c>
      <c r="I1835" s="21" t="str">
        <f>VLOOKUP($E1835,[1]Productos!A:P,4,FALSE)</f>
        <v>CERVEZAS</v>
      </c>
      <c r="K1835" s="1">
        <v>3000</v>
      </c>
      <c r="L1835" s="1">
        <v>3000</v>
      </c>
      <c r="M1835" s="21">
        <v>5</v>
      </c>
      <c r="N1835" s="21" t="e">
        <f>VLOOKUP(M1835,[1]!tbl_empleados[#Data],4,0)&amp;" "&amp;VLOOKUP(M1835,[1]!tbl_empleados[#Data],5,0)</f>
        <v>#REF!</v>
      </c>
      <c r="O1835">
        <f t="shared" si="164"/>
        <v>2024</v>
      </c>
      <c r="P1835" t="str">
        <f t="shared" si="165"/>
        <v>junio</v>
      </c>
    </row>
    <row r="1836" spans="1:16" x14ac:dyDescent="0.3">
      <c r="A1836" t="s">
        <v>621</v>
      </c>
      <c r="B1836" s="21">
        <v>5</v>
      </c>
      <c r="C1836" s="77">
        <v>45444</v>
      </c>
      <c r="D1836" s="78">
        <v>0.7597222222222223</v>
      </c>
      <c r="E1836" s="21">
        <v>38</v>
      </c>
      <c r="F1836">
        <v>5</v>
      </c>
      <c r="G1836" t="str">
        <f>VLOOKUP($E1836,[1]Productos!A:P,2,FALSE)</f>
        <v>COSTEÑITA</v>
      </c>
      <c r="H1836" s="21" t="str">
        <f>VLOOKUP($E1836,[1]Productos!A:P,3,FALSE)</f>
        <v>BEBIDAS</v>
      </c>
      <c r="I1836" s="21" t="str">
        <f>VLOOKUP($E1836,[1]Productos!A:P,4,FALSE)</f>
        <v>CERVEZAS</v>
      </c>
      <c r="K1836" s="1">
        <v>3000</v>
      </c>
      <c r="L1836" s="1">
        <v>15000</v>
      </c>
      <c r="M1836" s="21">
        <v>5</v>
      </c>
      <c r="N1836" s="21" t="e">
        <f>VLOOKUP(M1836,[1]!tbl_empleados[#Data],4,0)&amp;" "&amp;VLOOKUP(M1836,[1]!tbl_empleados[#Data],5,0)</f>
        <v>#REF!</v>
      </c>
      <c r="O1836">
        <f t="shared" si="164"/>
        <v>2024</v>
      </c>
      <c r="P1836" t="str">
        <f t="shared" si="165"/>
        <v>junio</v>
      </c>
    </row>
    <row r="1837" spans="1:16" x14ac:dyDescent="0.3">
      <c r="A1837" t="s">
        <v>626</v>
      </c>
      <c r="B1837">
        <v>3</v>
      </c>
      <c r="C1837" s="77">
        <v>45444</v>
      </c>
      <c r="D1837" s="78">
        <v>0.73125000000000007</v>
      </c>
      <c r="E1837" s="21">
        <v>38</v>
      </c>
      <c r="F1837">
        <v>3</v>
      </c>
      <c r="G1837" t="str">
        <f>VLOOKUP($E1837,[1]Productos!A:P,2,FALSE)</f>
        <v>COSTEÑITA</v>
      </c>
      <c r="H1837" s="21" t="str">
        <f>VLOOKUP($E1837,[1]Productos!A:P,3,FALSE)</f>
        <v>BEBIDAS</v>
      </c>
      <c r="I1837" s="21" t="str">
        <f>VLOOKUP($E1837,[1]Productos!A:P,4,FALSE)</f>
        <v>CERVEZAS</v>
      </c>
      <c r="K1837" s="1">
        <v>3000</v>
      </c>
      <c r="L1837" s="1">
        <v>9000</v>
      </c>
      <c r="M1837" s="21">
        <v>5</v>
      </c>
      <c r="N1837" s="21" t="e">
        <f>VLOOKUP(M1837,[1]!tbl_empleados[#Data],4,0)&amp;" "&amp;VLOOKUP(M1837,[1]!tbl_empleados[#Data],5,0)</f>
        <v>#REF!</v>
      </c>
      <c r="O1837">
        <f t="shared" si="164"/>
        <v>2024</v>
      </c>
      <c r="P1837" t="str">
        <f t="shared" si="165"/>
        <v>junio</v>
      </c>
    </row>
    <row r="1838" spans="1:16" x14ac:dyDescent="0.3">
      <c r="A1838" t="s">
        <v>626</v>
      </c>
      <c r="B1838">
        <v>3</v>
      </c>
      <c r="C1838" s="77">
        <v>45444</v>
      </c>
      <c r="D1838" s="78">
        <v>0.73819444444444438</v>
      </c>
      <c r="E1838" s="21">
        <v>38</v>
      </c>
      <c r="F1838">
        <v>3</v>
      </c>
      <c r="G1838" t="str">
        <f>VLOOKUP($E1838,[1]Productos!A:P,2,FALSE)</f>
        <v>COSTEÑITA</v>
      </c>
      <c r="H1838" s="21" t="str">
        <f>VLOOKUP($E1838,[1]Productos!A:P,3,FALSE)</f>
        <v>BEBIDAS</v>
      </c>
      <c r="I1838" s="21" t="str">
        <f>VLOOKUP($E1838,[1]Productos!A:P,4,FALSE)</f>
        <v>CERVEZAS</v>
      </c>
      <c r="K1838" s="1">
        <v>3000</v>
      </c>
      <c r="L1838" s="1">
        <v>9000</v>
      </c>
      <c r="M1838" s="21">
        <v>5</v>
      </c>
      <c r="N1838" s="21" t="e">
        <f>VLOOKUP(M1838,[1]!tbl_empleados[#Data],4,0)&amp;" "&amp;VLOOKUP(M1838,[1]!tbl_empleados[#Data],5,0)</f>
        <v>#REF!</v>
      </c>
      <c r="O1838">
        <f t="shared" si="164"/>
        <v>2024</v>
      </c>
      <c r="P1838" t="str">
        <f t="shared" si="165"/>
        <v>junio</v>
      </c>
    </row>
    <row r="1839" spans="1:16" x14ac:dyDescent="0.3">
      <c r="A1839" t="s">
        <v>626</v>
      </c>
      <c r="B1839">
        <v>3</v>
      </c>
      <c r="C1839" s="77">
        <v>45444</v>
      </c>
      <c r="D1839" s="78">
        <v>0.75694444444444453</v>
      </c>
      <c r="E1839" s="21">
        <v>38</v>
      </c>
      <c r="F1839">
        <v>3</v>
      </c>
      <c r="G1839" t="str">
        <f>VLOOKUP($E1839,[1]Productos!A:P,2,FALSE)</f>
        <v>COSTEÑITA</v>
      </c>
      <c r="H1839" s="21" t="str">
        <f>VLOOKUP($E1839,[1]Productos!A:P,3,FALSE)</f>
        <v>BEBIDAS</v>
      </c>
      <c r="I1839" s="21" t="str">
        <f>VLOOKUP($E1839,[1]Productos!A:P,4,FALSE)</f>
        <v>CERVEZAS</v>
      </c>
      <c r="K1839" s="1">
        <v>3000</v>
      </c>
      <c r="L1839" s="1">
        <v>9000</v>
      </c>
      <c r="M1839" s="21">
        <v>5</v>
      </c>
      <c r="N1839" s="21" t="e">
        <f>VLOOKUP(M1839,[1]!tbl_empleados[#Data],4,0)&amp;" "&amp;VLOOKUP(M1839,[1]!tbl_empleados[#Data],5,0)</f>
        <v>#REF!</v>
      </c>
      <c r="O1839">
        <f t="shared" si="164"/>
        <v>2024</v>
      </c>
      <c r="P1839" t="str">
        <f t="shared" si="165"/>
        <v>junio</v>
      </c>
    </row>
    <row r="1840" spans="1:16" x14ac:dyDescent="0.3">
      <c r="A1840" t="s">
        <v>627</v>
      </c>
      <c r="B1840">
        <v>2</v>
      </c>
      <c r="C1840" s="77">
        <v>45444</v>
      </c>
      <c r="D1840" s="78">
        <v>0.58124999999999993</v>
      </c>
      <c r="E1840" s="21">
        <v>40</v>
      </c>
      <c r="F1840">
        <v>2</v>
      </c>
      <c r="G1840" t="str">
        <f>VLOOKUP($E1840,[1]Productos!A:P,2,FALSE)</f>
        <v>AGUILA NEGRA</v>
      </c>
      <c r="H1840" s="21" t="str">
        <f>VLOOKUP($E1840,[1]Productos!A:P,3,FALSE)</f>
        <v>BEBIDAS</v>
      </c>
      <c r="I1840" s="21" t="str">
        <f>VLOOKUP($E1840,[1]Productos!A:P,4,FALSE)</f>
        <v>CERVEZAS</v>
      </c>
      <c r="K1840" s="1">
        <v>3500</v>
      </c>
      <c r="L1840" s="1">
        <v>7000</v>
      </c>
      <c r="M1840" s="21">
        <v>5</v>
      </c>
      <c r="N1840" s="21" t="e">
        <f>VLOOKUP(M1840,[1]!tbl_empleados[#Data],4,0)&amp;" "&amp;VLOOKUP(M1840,[1]!tbl_empleados[#Data],5,0)</f>
        <v>#REF!</v>
      </c>
      <c r="O1840">
        <f t="shared" si="164"/>
        <v>2024</v>
      </c>
      <c r="P1840" t="str">
        <f t="shared" si="165"/>
        <v>junio</v>
      </c>
    </row>
    <row r="1841" spans="1:16" x14ac:dyDescent="0.3">
      <c r="A1841" t="s">
        <v>627</v>
      </c>
      <c r="B1841">
        <v>2</v>
      </c>
      <c r="C1841" s="77">
        <v>45444</v>
      </c>
      <c r="D1841" s="78">
        <v>0.58958333333333335</v>
      </c>
      <c r="E1841" s="21">
        <v>40</v>
      </c>
      <c r="F1841">
        <v>2</v>
      </c>
      <c r="G1841" t="str">
        <f>VLOOKUP($E1841,[1]Productos!A:P,2,FALSE)</f>
        <v>AGUILA NEGRA</v>
      </c>
      <c r="H1841" s="21" t="str">
        <f>VLOOKUP($E1841,[1]Productos!A:P,3,FALSE)</f>
        <v>BEBIDAS</v>
      </c>
      <c r="I1841" s="21" t="str">
        <f>VLOOKUP($E1841,[1]Productos!A:P,4,FALSE)</f>
        <v>CERVEZAS</v>
      </c>
      <c r="K1841" s="1">
        <v>3500</v>
      </c>
      <c r="L1841" s="1">
        <v>7000</v>
      </c>
      <c r="M1841" s="21">
        <v>5</v>
      </c>
      <c r="N1841" s="21" t="e">
        <f>VLOOKUP(M1841,[1]!tbl_empleados[#Data],4,0)&amp;" "&amp;VLOOKUP(M1841,[1]!tbl_empleados[#Data],5,0)</f>
        <v>#REF!</v>
      </c>
      <c r="O1841">
        <f t="shared" si="164"/>
        <v>2024</v>
      </c>
      <c r="P1841" t="str">
        <f t="shared" si="165"/>
        <v>junio</v>
      </c>
    </row>
    <row r="1842" spans="1:16" x14ac:dyDescent="0.3">
      <c r="A1842" t="s">
        <v>627</v>
      </c>
      <c r="B1842">
        <v>2</v>
      </c>
      <c r="C1842" s="77">
        <v>45444</v>
      </c>
      <c r="D1842" s="78">
        <v>0.59791666666666665</v>
      </c>
      <c r="E1842" s="21">
        <v>40</v>
      </c>
      <c r="F1842">
        <v>3</v>
      </c>
      <c r="G1842" t="str">
        <f>VLOOKUP($E1842,[1]Productos!A:P,2,FALSE)</f>
        <v>AGUILA NEGRA</v>
      </c>
      <c r="H1842" s="21" t="str">
        <f>VLOOKUP($E1842,[1]Productos!A:P,3,FALSE)</f>
        <v>BEBIDAS</v>
      </c>
      <c r="I1842" s="21" t="str">
        <f>VLOOKUP($E1842,[1]Productos!A:P,4,FALSE)</f>
        <v>CERVEZAS</v>
      </c>
      <c r="K1842" s="1">
        <v>3500</v>
      </c>
      <c r="L1842" s="1">
        <v>10500</v>
      </c>
      <c r="M1842" s="21">
        <v>5</v>
      </c>
      <c r="N1842" s="21" t="e">
        <f>VLOOKUP(M1842,[1]!tbl_empleados[#Data],4,0)&amp;" "&amp;VLOOKUP(M1842,[1]!tbl_empleados[#Data],5,0)</f>
        <v>#REF!</v>
      </c>
      <c r="O1842">
        <f t="shared" si="164"/>
        <v>2024</v>
      </c>
      <c r="P1842" t="str">
        <f t="shared" si="165"/>
        <v>junio</v>
      </c>
    </row>
    <row r="1843" spans="1:16" x14ac:dyDescent="0.3">
      <c r="A1843" t="s">
        <v>627</v>
      </c>
      <c r="B1843">
        <v>2</v>
      </c>
      <c r="C1843" s="77">
        <v>45444</v>
      </c>
      <c r="D1843" s="78">
        <v>0.60833333333333328</v>
      </c>
      <c r="E1843" s="21">
        <v>40</v>
      </c>
      <c r="F1843">
        <v>1</v>
      </c>
      <c r="G1843" t="str">
        <f>VLOOKUP($E1843,[1]Productos!A:P,2,FALSE)</f>
        <v>AGUILA NEGRA</v>
      </c>
      <c r="H1843" s="21" t="str">
        <f>VLOOKUP($E1843,[1]Productos!A:P,3,FALSE)</f>
        <v>BEBIDAS</v>
      </c>
      <c r="I1843" s="21" t="str">
        <f>VLOOKUP($E1843,[1]Productos!A:P,4,FALSE)</f>
        <v>CERVEZAS</v>
      </c>
      <c r="K1843" s="1">
        <v>3500</v>
      </c>
      <c r="L1843" s="1">
        <v>3500</v>
      </c>
      <c r="M1843" s="21">
        <v>5</v>
      </c>
      <c r="N1843" s="21" t="e">
        <f>VLOOKUP(M1843,[1]!tbl_empleados[#Data],4,0)&amp;" "&amp;VLOOKUP(M1843,[1]!tbl_empleados[#Data],5,0)</f>
        <v>#REF!</v>
      </c>
      <c r="O1843">
        <f t="shared" si="164"/>
        <v>2024</v>
      </c>
      <c r="P1843" t="str">
        <f t="shared" si="165"/>
        <v>junio</v>
      </c>
    </row>
    <row r="1844" spans="1:16" x14ac:dyDescent="0.3">
      <c r="A1844" t="s">
        <v>627</v>
      </c>
      <c r="B1844">
        <v>2</v>
      </c>
      <c r="C1844" s="77">
        <v>45444</v>
      </c>
      <c r="D1844" s="78">
        <v>0.60902777777777783</v>
      </c>
      <c r="E1844" s="21">
        <v>39</v>
      </c>
      <c r="F1844">
        <v>1</v>
      </c>
      <c r="G1844" t="str">
        <f>VLOOKUP($E1844,[1]Productos!A:P,2,FALSE)</f>
        <v>CORONITA</v>
      </c>
      <c r="H1844" s="21" t="str">
        <f>VLOOKUP($E1844,[1]Productos!A:P,3,FALSE)</f>
        <v>BEBIDAS</v>
      </c>
      <c r="I1844" s="21" t="str">
        <f>VLOOKUP($E1844,[1]Productos!A:P,4,FALSE)</f>
        <v>CERVEZAS</v>
      </c>
      <c r="K1844" s="1">
        <v>4000</v>
      </c>
      <c r="L1844" s="1">
        <v>4000</v>
      </c>
      <c r="M1844" s="21">
        <v>5</v>
      </c>
      <c r="N1844" s="21" t="e">
        <f>VLOOKUP(M1844,[1]!tbl_empleados[#Data],4,0)&amp;" "&amp;VLOOKUP(M1844,[1]!tbl_empleados[#Data],5,0)</f>
        <v>#REF!</v>
      </c>
      <c r="O1844">
        <f t="shared" si="164"/>
        <v>2024</v>
      </c>
      <c r="P1844" t="str">
        <f t="shared" si="165"/>
        <v>junio</v>
      </c>
    </row>
    <row r="1845" spans="1:16" x14ac:dyDescent="0.3">
      <c r="A1845" t="s">
        <v>627</v>
      </c>
      <c r="B1845">
        <v>2</v>
      </c>
      <c r="C1845" s="77">
        <v>45444</v>
      </c>
      <c r="D1845" s="78">
        <v>0.64097222222222217</v>
      </c>
      <c r="E1845" s="21">
        <v>40</v>
      </c>
      <c r="F1845">
        <v>4</v>
      </c>
      <c r="G1845" t="str">
        <f>VLOOKUP($E1845,[1]Productos!A:P,2,FALSE)</f>
        <v>AGUILA NEGRA</v>
      </c>
      <c r="H1845" s="21" t="str">
        <f>VLOOKUP($E1845,[1]Productos!A:P,3,FALSE)</f>
        <v>BEBIDAS</v>
      </c>
      <c r="I1845" s="21" t="str">
        <f>VLOOKUP($E1845,[1]Productos!A:P,4,FALSE)</f>
        <v>CERVEZAS</v>
      </c>
      <c r="K1845" s="1">
        <v>3500</v>
      </c>
      <c r="L1845" s="1">
        <v>14000</v>
      </c>
      <c r="M1845" s="21">
        <v>5</v>
      </c>
      <c r="N1845" s="21" t="e">
        <f>VLOOKUP(M1845,[1]!tbl_empleados[#Data],4,0)&amp;" "&amp;VLOOKUP(M1845,[1]!tbl_empleados[#Data],5,0)</f>
        <v>#REF!</v>
      </c>
      <c r="O1845">
        <f t="shared" si="164"/>
        <v>2024</v>
      </c>
      <c r="P1845" t="str">
        <f t="shared" si="165"/>
        <v>junio</v>
      </c>
    </row>
    <row r="1846" spans="1:16" x14ac:dyDescent="0.3">
      <c r="A1846" t="s">
        <v>627</v>
      </c>
      <c r="B1846">
        <v>2</v>
      </c>
      <c r="C1846" s="77">
        <v>45444</v>
      </c>
      <c r="D1846" s="78">
        <v>0.64097222222222217</v>
      </c>
      <c r="E1846" s="21">
        <v>39</v>
      </c>
      <c r="F1846">
        <v>1</v>
      </c>
      <c r="G1846" t="str">
        <f>VLOOKUP($E1846,[1]Productos!A:P,2,FALSE)</f>
        <v>CORONITA</v>
      </c>
      <c r="H1846" s="21" t="str">
        <f>VLOOKUP($E1846,[1]Productos!A:P,3,FALSE)</f>
        <v>BEBIDAS</v>
      </c>
      <c r="I1846" s="21" t="str">
        <f>VLOOKUP($E1846,[1]Productos!A:P,4,FALSE)</f>
        <v>CERVEZAS</v>
      </c>
      <c r="K1846" s="1">
        <v>4000</v>
      </c>
      <c r="L1846" s="1">
        <v>4000</v>
      </c>
      <c r="M1846" s="21">
        <v>5</v>
      </c>
      <c r="N1846" s="21" t="e">
        <f>VLOOKUP(M1846,[1]!tbl_empleados[#Data],4,0)&amp;" "&amp;VLOOKUP(M1846,[1]!tbl_empleados[#Data],5,0)</f>
        <v>#REF!</v>
      </c>
      <c r="O1846">
        <f t="shared" si="164"/>
        <v>2024</v>
      </c>
      <c r="P1846" t="str">
        <f t="shared" si="165"/>
        <v>junio</v>
      </c>
    </row>
    <row r="1847" spans="1:16" x14ac:dyDescent="0.3">
      <c r="A1847" t="s">
        <v>627</v>
      </c>
      <c r="B1847">
        <v>2</v>
      </c>
      <c r="C1847" s="77">
        <v>45444</v>
      </c>
      <c r="D1847" s="78">
        <v>0.64722222222222225</v>
      </c>
      <c r="E1847" s="21">
        <v>40</v>
      </c>
      <c r="F1847">
        <v>4</v>
      </c>
      <c r="G1847" t="str">
        <f>VLOOKUP($E1847,[1]Productos!A:P,2,FALSE)</f>
        <v>AGUILA NEGRA</v>
      </c>
      <c r="H1847" s="21" t="str">
        <f>VLOOKUP($E1847,[1]Productos!A:P,3,FALSE)</f>
        <v>BEBIDAS</v>
      </c>
      <c r="I1847" s="21" t="str">
        <f>VLOOKUP($E1847,[1]Productos!A:P,4,FALSE)</f>
        <v>CERVEZAS</v>
      </c>
      <c r="K1847" s="1">
        <v>3500</v>
      </c>
      <c r="L1847" s="1">
        <v>14000</v>
      </c>
      <c r="M1847" s="21">
        <v>5</v>
      </c>
      <c r="N1847" s="21" t="e">
        <f>VLOOKUP(M1847,[1]!tbl_empleados[#Data],4,0)&amp;" "&amp;VLOOKUP(M1847,[1]!tbl_empleados[#Data],5,0)</f>
        <v>#REF!</v>
      </c>
      <c r="O1847">
        <f t="shared" si="164"/>
        <v>2024</v>
      </c>
      <c r="P1847" t="str">
        <f t="shared" si="165"/>
        <v>junio</v>
      </c>
    </row>
    <row r="1848" spans="1:16" x14ac:dyDescent="0.3">
      <c r="A1848" t="s">
        <v>627</v>
      </c>
      <c r="B1848">
        <v>2</v>
      </c>
      <c r="C1848" s="77">
        <v>45444</v>
      </c>
      <c r="D1848" s="78">
        <v>0.6479166666666667</v>
      </c>
      <c r="E1848" s="21">
        <v>39</v>
      </c>
      <c r="F1848">
        <v>1</v>
      </c>
      <c r="G1848" t="str">
        <f>VLOOKUP($E1848,[1]Productos!A:P,2,FALSE)</f>
        <v>CORONITA</v>
      </c>
      <c r="H1848" s="21" t="str">
        <f>VLOOKUP($E1848,[1]Productos!A:P,3,FALSE)</f>
        <v>BEBIDAS</v>
      </c>
      <c r="I1848" s="21" t="str">
        <f>VLOOKUP($E1848,[1]Productos!A:P,4,FALSE)</f>
        <v>CERVEZAS</v>
      </c>
      <c r="K1848" s="1">
        <v>4000</v>
      </c>
      <c r="L1848" s="1">
        <v>4000</v>
      </c>
      <c r="M1848" s="21">
        <v>5</v>
      </c>
      <c r="N1848" s="21" t="e">
        <f>VLOOKUP(M1848,[1]!tbl_empleados[#Data],4,0)&amp;" "&amp;VLOOKUP(M1848,[1]!tbl_empleados[#Data],5,0)</f>
        <v>#REF!</v>
      </c>
      <c r="O1848">
        <f t="shared" si="164"/>
        <v>2024</v>
      </c>
      <c r="P1848" t="str">
        <f t="shared" si="165"/>
        <v>junio</v>
      </c>
    </row>
    <row r="1849" spans="1:16" x14ac:dyDescent="0.3">
      <c r="A1849" t="s">
        <v>627</v>
      </c>
      <c r="B1849">
        <v>2</v>
      </c>
      <c r="C1849" s="77">
        <v>45444</v>
      </c>
      <c r="D1849" s="78">
        <v>0.6743055555555556</v>
      </c>
      <c r="E1849" s="21">
        <v>40</v>
      </c>
      <c r="F1849">
        <v>4</v>
      </c>
      <c r="G1849" t="str">
        <f>VLOOKUP($E1849,[1]Productos!A:P,2,FALSE)</f>
        <v>AGUILA NEGRA</v>
      </c>
      <c r="H1849" s="21" t="str">
        <f>VLOOKUP($E1849,[1]Productos!A:P,3,FALSE)</f>
        <v>BEBIDAS</v>
      </c>
      <c r="I1849" s="21" t="str">
        <f>VLOOKUP($E1849,[1]Productos!A:P,4,FALSE)</f>
        <v>CERVEZAS</v>
      </c>
      <c r="K1849" s="1">
        <v>3500</v>
      </c>
      <c r="L1849" s="1">
        <v>14000</v>
      </c>
      <c r="M1849" s="21">
        <v>5</v>
      </c>
      <c r="N1849" s="21" t="e">
        <f>VLOOKUP(M1849,[1]!tbl_empleados[#Data],4,0)&amp;" "&amp;VLOOKUP(M1849,[1]!tbl_empleados[#Data],5,0)</f>
        <v>#REF!</v>
      </c>
      <c r="O1849">
        <f t="shared" si="164"/>
        <v>2024</v>
      </c>
      <c r="P1849" t="str">
        <f t="shared" si="165"/>
        <v>junio</v>
      </c>
    </row>
    <row r="1850" spans="1:16" x14ac:dyDescent="0.3">
      <c r="A1850" t="s">
        <v>627</v>
      </c>
      <c r="B1850">
        <v>2</v>
      </c>
      <c r="C1850" s="77">
        <v>45444</v>
      </c>
      <c r="D1850" s="78">
        <v>0.6743055555555556</v>
      </c>
      <c r="E1850" s="21">
        <v>39</v>
      </c>
      <c r="F1850">
        <v>1</v>
      </c>
      <c r="G1850" t="str">
        <f>VLOOKUP($E1850,[1]Productos!A:P,2,FALSE)</f>
        <v>CORONITA</v>
      </c>
      <c r="H1850" s="21" t="str">
        <f>VLOOKUP($E1850,[1]Productos!A:P,3,FALSE)</f>
        <v>BEBIDAS</v>
      </c>
      <c r="I1850" s="21" t="str">
        <f>VLOOKUP($E1850,[1]Productos!A:P,4,FALSE)</f>
        <v>CERVEZAS</v>
      </c>
      <c r="K1850" s="1">
        <v>4000</v>
      </c>
      <c r="L1850" s="1">
        <v>4000</v>
      </c>
      <c r="M1850" s="21">
        <v>5</v>
      </c>
      <c r="N1850" s="21" t="e">
        <f>VLOOKUP(M1850,[1]!tbl_empleados[#Data],4,0)&amp;" "&amp;VLOOKUP(M1850,[1]!tbl_empleados[#Data],5,0)</f>
        <v>#REF!</v>
      </c>
      <c r="O1850">
        <f t="shared" si="164"/>
        <v>2024</v>
      </c>
      <c r="P1850" t="str">
        <f t="shared" si="165"/>
        <v>junio</v>
      </c>
    </row>
    <row r="1851" spans="1:16" x14ac:dyDescent="0.3">
      <c r="A1851" t="s">
        <v>627</v>
      </c>
      <c r="B1851">
        <v>2</v>
      </c>
      <c r="C1851" s="77">
        <v>45444</v>
      </c>
      <c r="D1851" s="78">
        <v>0.75416666666666676</v>
      </c>
      <c r="E1851" s="21">
        <v>40</v>
      </c>
      <c r="F1851">
        <v>1</v>
      </c>
      <c r="G1851" t="str">
        <f>VLOOKUP($E1851,[1]Productos!A:P,2,FALSE)</f>
        <v>AGUILA NEGRA</v>
      </c>
      <c r="H1851" s="21" t="str">
        <f>VLOOKUP($E1851,[1]Productos!A:P,3,FALSE)</f>
        <v>BEBIDAS</v>
      </c>
      <c r="I1851" s="21" t="str">
        <f>VLOOKUP($E1851,[1]Productos!A:P,4,FALSE)</f>
        <v>CERVEZAS</v>
      </c>
      <c r="K1851" s="1">
        <v>3500</v>
      </c>
      <c r="L1851" s="1">
        <v>3500</v>
      </c>
      <c r="M1851" s="21">
        <v>5</v>
      </c>
      <c r="N1851" s="21" t="e">
        <f>VLOOKUP(M1851,[1]!tbl_empleados[#Data],4,0)&amp;" "&amp;VLOOKUP(M1851,[1]!tbl_empleados[#Data],5,0)</f>
        <v>#REF!</v>
      </c>
      <c r="O1851">
        <f t="shared" si="164"/>
        <v>2024</v>
      </c>
      <c r="P1851" t="str">
        <f t="shared" si="165"/>
        <v>junio</v>
      </c>
    </row>
    <row r="1852" spans="1:16" x14ac:dyDescent="0.3">
      <c r="A1852" t="s">
        <v>627</v>
      </c>
      <c r="B1852">
        <v>2</v>
      </c>
      <c r="C1852" s="77">
        <v>45444</v>
      </c>
      <c r="D1852" s="78">
        <v>0.75416666666666676</v>
      </c>
      <c r="E1852" s="21">
        <v>45</v>
      </c>
      <c r="F1852">
        <v>1</v>
      </c>
      <c r="G1852" t="str">
        <f>VLOOKUP($E1852,[1]Productos!A:P,2,FALSE)</f>
        <v>POKER</v>
      </c>
      <c r="H1852" s="21" t="str">
        <f>VLOOKUP($E1852,[1]Productos!A:P,3,FALSE)</f>
        <v>BEBIDAS</v>
      </c>
      <c r="I1852" s="21" t="str">
        <f>VLOOKUP($E1852,[1]Productos!A:P,4,FALSE)</f>
        <v>CERVEZAS</v>
      </c>
      <c r="K1852" s="1">
        <v>3000</v>
      </c>
      <c r="L1852" s="1">
        <v>3000</v>
      </c>
      <c r="M1852" s="21">
        <v>5</v>
      </c>
      <c r="N1852" s="21" t="e">
        <f>VLOOKUP(M1852,[1]!tbl_empleados[#Data],4,0)&amp;" "&amp;VLOOKUP(M1852,[1]!tbl_empleados[#Data],5,0)</f>
        <v>#REF!</v>
      </c>
      <c r="O1852">
        <f t="shared" si="164"/>
        <v>2024</v>
      </c>
      <c r="P1852" t="str">
        <f t="shared" si="165"/>
        <v>junio</v>
      </c>
    </row>
    <row r="1853" spans="1:16" x14ac:dyDescent="0.3">
      <c r="A1853" t="s">
        <v>627</v>
      </c>
      <c r="B1853">
        <v>2</v>
      </c>
      <c r="C1853" s="77">
        <v>45444</v>
      </c>
      <c r="D1853" s="78">
        <v>0.76111111111111107</v>
      </c>
      <c r="E1853" s="21">
        <v>40</v>
      </c>
      <c r="F1853">
        <v>2</v>
      </c>
      <c r="G1853" t="str">
        <f>VLOOKUP($E1853,[1]Productos!A:P,2,FALSE)</f>
        <v>AGUILA NEGRA</v>
      </c>
      <c r="H1853" s="21" t="str">
        <f>VLOOKUP($E1853,[1]Productos!A:P,3,FALSE)</f>
        <v>BEBIDAS</v>
      </c>
      <c r="I1853" s="21" t="str">
        <f>VLOOKUP($E1853,[1]Productos!A:P,4,FALSE)</f>
        <v>CERVEZAS</v>
      </c>
      <c r="K1853" s="1">
        <v>3500</v>
      </c>
      <c r="L1853" s="1">
        <v>7000</v>
      </c>
      <c r="M1853" s="21">
        <v>5</v>
      </c>
      <c r="N1853" s="21" t="e">
        <f>VLOOKUP(M1853,[1]!tbl_empleados[#Data],4,0)&amp;" "&amp;VLOOKUP(M1853,[1]!tbl_empleados[#Data],5,0)</f>
        <v>#REF!</v>
      </c>
      <c r="O1853">
        <f t="shared" si="164"/>
        <v>2024</v>
      </c>
      <c r="P1853" t="str">
        <f t="shared" si="165"/>
        <v>junio</v>
      </c>
    </row>
    <row r="1854" spans="1:16" x14ac:dyDescent="0.3">
      <c r="A1854" t="s">
        <v>627</v>
      </c>
      <c r="B1854" s="21">
        <v>2</v>
      </c>
      <c r="C1854" s="77">
        <v>45444</v>
      </c>
      <c r="D1854" s="78">
        <v>0.77916666666666667</v>
      </c>
      <c r="E1854" s="21">
        <v>40</v>
      </c>
      <c r="F1854">
        <v>4</v>
      </c>
      <c r="G1854" t="str">
        <f>VLOOKUP($E1854,[1]Productos!A:P,2,FALSE)</f>
        <v>AGUILA NEGRA</v>
      </c>
      <c r="H1854" s="21" t="str">
        <f>VLOOKUP($E1854,[1]Productos!A:P,3,FALSE)</f>
        <v>BEBIDAS</v>
      </c>
      <c r="I1854" s="21" t="str">
        <f>VLOOKUP($E1854,[1]Productos!A:P,4,FALSE)</f>
        <v>CERVEZAS</v>
      </c>
      <c r="K1854" s="1">
        <v>3500</v>
      </c>
      <c r="L1854" s="1">
        <v>14000</v>
      </c>
      <c r="M1854" s="21">
        <v>5</v>
      </c>
      <c r="N1854" s="21" t="e">
        <f>VLOOKUP(M1854,[1]!tbl_empleados[#Data],4,0)&amp;" "&amp;VLOOKUP(M1854,[1]!tbl_empleados[#Data],5,0)</f>
        <v>#REF!</v>
      </c>
      <c r="O1854">
        <f t="shared" si="164"/>
        <v>2024</v>
      </c>
      <c r="P1854" t="str">
        <f t="shared" si="165"/>
        <v>junio</v>
      </c>
    </row>
    <row r="1855" spans="1:16" x14ac:dyDescent="0.3">
      <c r="A1855" t="s">
        <v>627</v>
      </c>
      <c r="B1855" s="21">
        <v>2</v>
      </c>
      <c r="C1855" s="77">
        <v>45444</v>
      </c>
      <c r="D1855" s="78">
        <v>0.77916666666666667</v>
      </c>
      <c r="E1855" s="21">
        <v>40</v>
      </c>
      <c r="F1855">
        <v>1</v>
      </c>
      <c r="G1855" t="str">
        <f>VLOOKUP($E1855,[1]Productos!A:P,2,FALSE)</f>
        <v>AGUILA NEGRA</v>
      </c>
      <c r="H1855" s="21" t="str">
        <f>VLOOKUP($E1855,[1]Productos!A:P,3,FALSE)</f>
        <v>BEBIDAS</v>
      </c>
      <c r="I1855" s="21" t="str">
        <f>VLOOKUP($E1855,[1]Productos!A:P,4,FALSE)</f>
        <v>CERVEZAS</v>
      </c>
      <c r="K1855" s="1">
        <v>3500</v>
      </c>
      <c r="L1855" s="1">
        <v>3500</v>
      </c>
      <c r="M1855" s="21">
        <v>5</v>
      </c>
      <c r="N1855" s="21" t="e">
        <f>VLOOKUP(M1855,[1]!tbl_empleados[#Data],4,0)&amp;" "&amp;VLOOKUP(M1855,[1]!tbl_empleados[#Data],5,0)</f>
        <v>#REF!</v>
      </c>
      <c r="O1855">
        <f t="shared" si="164"/>
        <v>2024</v>
      </c>
      <c r="P1855" t="str">
        <f t="shared" si="165"/>
        <v>junio</v>
      </c>
    </row>
    <row r="1856" spans="1:16" x14ac:dyDescent="0.3">
      <c r="A1856" t="s">
        <v>627</v>
      </c>
      <c r="B1856" s="21">
        <v>2</v>
      </c>
      <c r="C1856" s="77">
        <v>45444</v>
      </c>
      <c r="D1856" s="78">
        <v>0.77916666666666667</v>
      </c>
      <c r="E1856" s="21">
        <v>39</v>
      </c>
      <c r="F1856">
        <v>1</v>
      </c>
      <c r="G1856" t="str">
        <f>VLOOKUP($E1856,[1]Productos!A:P,2,FALSE)</f>
        <v>CORONITA</v>
      </c>
      <c r="H1856" s="21" t="str">
        <f>VLOOKUP($E1856,[1]Productos!A:P,3,FALSE)</f>
        <v>BEBIDAS</v>
      </c>
      <c r="I1856" s="21" t="str">
        <f>VLOOKUP($E1856,[1]Productos!A:P,4,FALSE)</f>
        <v>CERVEZAS</v>
      </c>
      <c r="K1856" s="1">
        <v>4000</v>
      </c>
      <c r="L1856" s="1">
        <v>4000</v>
      </c>
      <c r="M1856" s="21">
        <v>5</v>
      </c>
      <c r="N1856" s="21" t="e">
        <f>VLOOKUP(M1856,[1]!tbl_empleados[#Data],4,0)&amp;" "&amp;VLOOKUP(M1856,[1]!tbl_empleados[#Data],5,0)</f>
        <v>#REF!</v>
      </c>
      <c r="O1856">
        <f t="shared" si="164"/>
        <v>2024</v>
      </c>
      <c r="P1856" t="str">
        <f t="shared" si="165"/>
        <v>junio</v>
      </c>
    </row>
    <row r="1857" spans="1:16" x14ac:dyDescent="0.3">
      <c r="A1857" t="s">
        <v>627</v>
      </c>
      <c r="B1857" s="21">
        <v>2</v>
      </c>
      <c r="C1857" s="77">
        <v>45444</v>
      </c>
      <c r="D1857" s="78">
        <v>0.77986111111111101</v>
      </c>
      <c r="E1857" s="21">
        <v>39</v>
      </c>
      <c r="F1857">
        <v>1</v>
      </c>
      <c r="G1857" t="str">
        <f>VLOOKUP($E1857,[1]Productos!A:P,2,FALSE)</f>
        <v>CORONITA</v>
      </c>
      <c r="H1857" s="21" t="str">
        <f>VLOOKUP($E1857,[1]Productos!A:P,3,FALSE)</f>
        <v>BEBIDAS</v>
      </c>
      <c r="I1857" s="21" t="str">
        <f>VLOOKUP($E1857,[1]Productos!A:P,4,FALSE)</f>
        <v>CERVEZAS</v>
      </c>
      <c r="K1857" s="1">
        <v>4000</v>
      </c>
      <c r="L1857" s="1">
        <v>4000</v>
      </c>
      <c r="M1857" s="21">
        <v>5</v>
      </c>
      <c r="N1857" s="21" t="e">
        <f>VLOOKUP(M1857,[1]!tbl_empleados[#Data],4,0)&amp;" "&amp;VLOOKUP(M1857,[1]!tbl_empleados[#Data],5,0)</f>
        <v>#REF!</v>
      </c>
      <c r="O1857">
        <f t="shared" si="164"/>
        <v>2024</v>
      </c>
      <c r="P1857" t="str">
        <f t="shared" si="165"/>
        <v>junio</v>
      </c>
    </row>
    <row r="1858" spans="1:16" x14ac:dyDescent="0.3">
      <c r="A1858" t="s">
        <v>627</v>
      </c>
      <c r="B1858" s="21">
        <v>2</v>
      </c>
      <c r="C1858" s="77">
        <v>45444</v>
      </c>
      <c r="D1858" s="78">
        <v>0.77986111111111101</v>
      </c>
      <c r="E1858" s="21">
        <v>39</v>
      </c>
      <c r="F1858">
        <v>1</v>
      </c>
      <c r="G1858" t="str">
        <f>VLOOKUP($E1858,[1]Productos!A:P,2,FALSE)</f>
        <v>CORONITA</v>
      </c>
      <c r="H1858" s="21" t="str">
        <f>VLOOKUP($E1858,[1]Productos!A:P,3,FALSE)</f>
        <v>BEBIDAS</v>
      </c>
      <c r="I1858" s="21" t="str">
        <f>VLOOKUP($E1858,[1]Productos!A:P,4,FALSE)</f>
        <v>CERVEZAS</v>
      </c>
      <c r="K1858" s="1">
        <v>4000</v>
      </c>
      <c r="L1858" s="1">
        <v>4000</v>
      </c>
      <c r="M1858" s="21">
        <v>5</v>
      </c>
      <c r="N1858" s="21" t="e">
        <f>VLOOKUP(M1858,[1]!tbl_empleados[#Data],4,0)&amp;" "&amp;VLOOKUP(M1858,[1]!tbl_empleados[#Data],5,0)</f>
        <v>#REF!</v>
      </c>
      <c r="O1858">
        <f t="shared" si="164"/>
        <v>2024</v>
      </c>
      <c r="P1858" t="str">
        <f t="shared" si="165"/>
        <v>junio</v>
      </c>
    </row>
    <row r="1859" spans="1:16" x14ac:dyDescent="0.3">
      <c r="A1859" t="s">
        <v>628</v>
      </c>
      <c r="B1859" s="21">
        <v>17</v>
      </c>
      <c r="C1859" s="77">
        <v>45444</v>
      </c>
      <c r="D1859" s="78">
        <v>0.7909722222222223</v>
      </c>
      <c r="E1859" s="21">
        <v>42</v>
      </c>
      <c r="F1859">
        <v>2</v>
      </c>
      <c r="G1859" t="str">
        <f>VLOOKUP($E1859,[1]Productos!A:P,2,FALSE)</f>
        <v>CLUB COLOMBIA</v>
      </c>
      <c r="H1859" s="21" t="str">
        <f>VLOOKUP($E1859,[1]Productos!A:P,3,FALSE)</f>
        <v>BEBIDAS</v>
      </c>
      <c r="I1859" s="21" t="str">
        <f>VLOOKUP($E1859,[1]Productos!A:P,4,FALSE)</f>
        <v>CERVEZAS</v>
      </c>
      <c r="K1859" s="1">
        <v>5000</v>
      </c>
      <c r="L1859" s="1">
        <v>10000</v>
      </c>
      <c r="M1859" s="21">
        <v>5</v>
      </c>
      <c r="N1859" s="21" t="e">
        <f>VLOOKUP(M1859,[1]!tbl_empleados[#Data],4,0)&amp;" "&amp;VLOOKUP(M1859,[1]!tbl_empleados[#Data],5,0)</f>
        <v>#REF!</v>
      </c>
      <c r="O1859">
        <f t="shared" si="164"/>
        <v>2024</v>
      </c>
      <c r="P1859" t="str">
        <f t="shared" si="165"/>
        <v>junio</v>
      </c>
    </row>
    <row r="1860" spans="1:16" x14ac:dyDescent="0.3">
      <c r="A1860" t="s">
        <v>628</v>
      </c>
      <c r="B1860" s="21">
        <v>17</v>
      </c>
      <c r="C1860" s="77">
        <v>45444</v>
      </c>
      <c r="D1860" s="78">
        <v>0.8125</v>
      </c>
      <c r="E1860" s="21">
        <v>42</v>
      </c>
      <c r="F1860">
        <v>2</v>
      </c>
      <c r="G1860" t="str">
        <f>VLOOKUP($E1860,[1]Productos!A:P,2,FALSE)</f>
        <v>CLUB COLOMBIA</v>
      </c>
      <c r="H1860" s="21" t="str">
        <f>VLOOKUP($E1860,[1]Productos!A:P,3,FALSE)</f>
        <v>BEBIDAS</v>
      </c>
      <c r="I1860" s="21" t="str">
        <f>VLOOKUP($E1860,[1]Productos!A:P,4,FALSE)</f>
        <v>CERVEZAS</v>
      </c>
      <c r="K1860" s="1">
        <v>5000</v>
      </c>
      <c r="L1860" s="1">
        <v>10000</v>
      </c>
      <c r="M1860" s="21">
        <v>5</v>
      </c>
      <c r="N1860" s="21" t="e">
        <f>VLOOKUP(M1860,[1]!tbl_empleados[#Data],4,0)&amp;" "&amp;VLOOKUP(M1860,[1]!tbl_empleados[#Data],5,0)</f>
        <v>#REF!</v>
      </c>
      <c r="O1860">
        <f t="shared" si="164"/>
        <v>2024</v>
      </c>
      <c r="P1860" t="str">
        <f t="shared" si="165"/>
        <v>junio</v>
      </c>
    </row>
    <row r="1861" spans="1:16" x14ac:dyDescent="0.3">
      <c r="A1861" t="s">
        <v>624</v>
      </c>
      <c r="B1861">
        <v>16</v>
      </c>
      <c r="C1861" s="77">
        <v>45444</v>
      </c>
      <c r="D1861" s="78">
        <v>0.59097222222222223</v>
      </c>
      <c r="E1861" s="21">
        <v>60</v>
      </c>
      <c r="F1861">
        <v>1</v>
      </c>
      <c r="G1861" t="str">
        <f>VLOOKUP($E1861,[1]Productos!A:P,2,FALSE)</f>
        <v>JOSE CUERVO ESPECIAL REPOSADO</v>
      </c>
      <c r="H1861" s="21" t="str">
        <f>VLOOKUP($E1861,[1]Productos!A:P,3,FALSE)</f>
        <v>LICORES</v>
      </c>
      <c r="I1861" s="21" t="str">
        <f>VLOOKUP($E1861,[1]Productos!A:P,4,FALSE)</f>
        <v>TEQUILA</v>
      </c>
      <c r="K1861" s="1">
        <v>130000</v>
      </c>
      <c r="L1861" s="1">
        <v>130000</v>
      </c>
      <c r="M1861" s="21">
        <v>5</v>
      </c>
      <c r="N1861" s="21" t="e">
        <f>VLOOKUP(M1861,[1]!tbl_empleados[#Data],4,0)&amp;" "&amp;VLOOKUP(M1861,[1]!tbl_empleados[#Data],5,0)</f>
        <v>#REF!</v>
      </c>
      <c r="O1861">
        <f t="shared" si="164"/>
        <v>2024</v>
      </c>
      <c r="P1861" t="str">
        <f t="shared" si="165"/>
        <v>junio</v>
      </c>
    </row>
    <row r="1862" spans="1:16" x14ac:dyDescent="0.3">
      <c r="A1862" t="s">
        <v>624</v>
      </c>
      <c r="B1862">
        <v>16</v>
      </c>
      <c r="C1862" s="77">
        <v>45444</v>
      </c>
      <c r="D1862" s="78">
        <v>0.61249999999999993</v>
      </c>
      <c r="E1862" s="21">
        <v>30</v>
      </c>
      <c r="F1862">
        <v>1</v>
      </c>
      <c r="G1862" t="str">
        <f>VLOOKUP($E1862,[1]Productos!A:P,2,FALSE)</f>
        <v>SODA</v>
      </c>
      <c r="H1862" s="21" t="str">
        <f>VLOOKUP($E1862,[1]Productos!A:P,3,FALSE)</f>
        <v>BEBIDAS</v>
      </c>
      <c r="I1862" s="21" t="str">
        <f>VLOOKUP($E1862,[1]Productos!A:P,4,FALSE)</f>
        <v>OTROS</v>
      </c>
      <c r="K1862" s="1">
        <v>4000</v>
      </c>
      <c r="L1862" s="1">
        <v>4000</v>
      </c>
      <c r="M1862" s="21">
        <v>5</v>
      </c>
      <c r="N1862" s="21" t="e">
        <f>VLOOKUP(M1862,[1]!tbl_empleados[#Data],4,0)&amp;" "&amp;VLOOKUP(M1862,[1]!tbl_empleados[#Data],5,0)</f>
        <v>#REF!</v>
      </c>
      <c r="O1862">
        <f t="shared" ref="O1862:O1921" si="166">YEAR(C1862)</f>
        <v>2024</v>
      </c>
      <c r="P1862" t="str">
        <f t="shared" ref="P1862:P1921" si="167">TEXT((C1862),"mmmm")</f>
        <v>junio</v>
      </c>
    </row>
    <row r="1863" spans="1:16" x14ac:dyDescent="0.3">
      <c r="A1863" t="s">
        <v>624</v>
      </c>
      <c r="B1863">
        <v>16</v>
      </c>
      <c r="C1863" s="77">
        <v>45444</v>
      </c>
      <c r="D1863" s="78">
        <v>0.63958333333333328</v>
      </c>
      <c r="E1863" s="21">
        <v>44</v>
      </c>
      <c r="F1863">
        <v>1</v>
      </c>
      <c r="G1863" t="str">
        <f>VLOOKUP($E1863,[1]Productos!A:P,2,FALSE)</f>
        <v>HEINEKEN</v>
      </c>
      <c r="H1863" s="21" t="str">
        <f>VLOOKUP($E1863,[1]Productos!A:P,3,FALSE)</f>
        <v>BEBIDAS</v>
      </c>
      <c r="I1863" s="21" t="str">
        <f>VLOOKUP($E1863,[1]Productos!A:P,4,FALSE)</f>
        <v>CERVEZAS</v>
      </c>
      <c r="K1863" s="1">
        <v>4000</v>
      </c>
      <c r="L1863" s="1">
        <v>4000</v>
      </c>
      <c r="M1863" s="21">
        <v>5</v>
      </c>
      <c r="N1863" s="21" t="e">
        <f>VLOOKUP(M1863,[1]!tbl_empleados[#Data],4,0)&amp;" "&amp;VLOOKUP(M1863,[1]!tbl_empleados[#Data],5,0)</f>
        <v>#REF!</v>
      </c>
      <c r="O1863">
        <f t="shared" si="166"/>
        <v>2024</v>
      </c>
      <c r="P1863" t="str">
        <f t="shared" si="167"/>
        <v>junio</v>
      </c>
    </row>
    <row r="1864" spans="1:16" x14ac:dyDescent="0.3">
      <c r="A1864" t="s">
        <v>624</v>
      </c>
      <c r="B1864">
        <v>16</v>
      </c>
      <c r="C1864" s="77">
        <v>45444</v>
      </c>
      <c r="D1864" s="78">
        <v>0.63958333333333328</v>
      </c>
      <c r="E1864" s="21">
        <v>30</v>
      </c>
      <c r="F1864">
        <v>2</v>
      </c>
      <c r="G1864" t="str">
        <f>VLOOKUP($E1864,[1]Productos!A:P,2,FALSE)</f>
        <v>SODA</v>
      </c>
      <c r="H1864" s="21" t="str">
        <f>VLOOKUP($E1864,[1]Productos!A:P,3,FALSE)</f>
        <v>BEBIDAS</v>
      </c>
      <c r="I1864" s="21" t="str">
        <f>VLOOKUP($E1864,[1]Productos!A:P,4,FALSE)</f>
        <v>OTROS</v>
      </c>
      <c r="K1864" s="1">
        <v>4000</v>
      </c>
      <c r="L1864" s="1">
        <v>8000</v>
      </c>
      <c r="M1864" s="21">
        <v>5</v>
      </c>
      <c r="N1864" s="21" t="e">
        <f>VLOOKUP(M1864,[1]!tbl_empleados[#Data],4,0)&amp;" "&amp;VLOOKUP(M1864,[1]!tbl_empleados[#Data],5,0)</f>
        <v>#REF!</v>
      </c>
      <c r="O1864">
        <f t="shared" si="166"/>
        <v>2024</v>
      </c>
      <c r="P1864" t="str">
        <f t="shared" si="167"/>
        <v>junio</v>
      </c>
    </row>
    <row r="1865" spans="1:16" x14ac:dyDescent="0.3">
      <c r="A1865" t="s">
        <v>624</v>
      </c>
      <c r="B1865">
        <v>16</v>
      </c>
      <c r="C1865" s="77">
        <v>45444</v>
      </c>
      <c r="D1865" s="78">
        <v>0.7055555555555556</v>
      </c>
      <c r="E1865" s="21">
        <v>60</v>
      </c>
      <c r="F1865">
        <v>1</v>
      </c>
      <c r="G1865" t="str">
        <f>VLOOKUP($E1865,[1]Productos!A:P,2,FALSE)</f>
        <v>JOSE CUERVO ESPECIAL REPOSADO</v>
      </c>
      <c r="H1865" s="21" t="str">
        <f>VLOOKUP($E1865,[1]Productos!A:P,3,FALSE)</f>
        <v>LICORES</v>
      </c>
      <c r="I1865" s="21" t="str">
        <f>VLOOKUP($E1865,[1]Productos!A:P,4,FALSE)</f>
        <v>TEQUILA</v>
      </c>
      <c r="K1865" s="1">
        <v>130000</v>
      </c>
      <c r="L1865" s="1">
        <v>130000</v>
      </c>
      <c r="M1865" s="21">
        <v>5</v>
      </c>
      <c r="N1865" s="21" t="e">
        <f>VLOOKUP(M1865,[1]!tbl_empleados[#Data],4,0)&amp;" "&amp;VLOOKUP(M1865,[1]!tbl_empleados[#Data],5,0)</f>
        <v>#REF!</v>
      </c>
      <c r="O1865">
        <f t="shared" si="166"/>
        <v>2024</v>
      </c>
      <c r="P1865" t="str">
        <f t="shared" si="167"/>
        <v>junio</v>
      </c>
    </row>
    <row r="1866" spans="1:16" x14ac:dyDescent="0.3">
      <c r="A1866" t="s">
        <v>624</v>
      </c>
      <c r="B1866">
        <v>16</v>
      </c>
      <c r="C1866" s="77">
        <v>45444</v>
      </c>
      <c r="D1866" s="78">
        <v>0.70972222222222225</v>
      </c>
      <c r="E1866" s="21">
        <v>29</v>
      </c>
      <c r="F1866">
        <v>1</v>
      </c>
      <c r="G1866" t="str">
        <f>VLOOKUP($E1866,[1]Productos!A:P,2,FALSE)</f>
        <v>AGUA</v>
      </c>
      <c r="H1866" s="21" t="str">
        <f>VLOOKUP($E1866,[1]Productos!A:P,3,FALSE)</f>
        <v>BEBIDAS</v>
      </c>
      <c r="I1866" s="21" t="str">
        <f>VLOOKUP($E1866,[1]Productos!A:P,4,FALSE)</f>
        <v>OTROS</v>
      </c>
      <c r="K1866" s="1">
        <v>2000</v>
      </c>
      <c r="L1866" s="1">
        <v>2000</v>
      </c>
      <c r="M1866" s="21">
        <v>5</v>
      </c>
      <c r="N1866" s="21" t="e">
        <f>VLOOKUP(M1866,[1]!tbl_empleados[#Data],4,0)&amp;" "&amp;VLOOKUP(M1866,[1]!tbl_empleados[#Data],5,0)</f>
        <v>#REF!</v>
      </c>
      <c r="O1866">
        <f t="shared" si="166"/>
        <v>2024</v>
      </c>
      <c r="P1866" t="str">
        <f t="shared" si="167"/>
        <v>junio</v>
      </c>
    </row>
    <row r="1867" spans="1:16" x14ac:dyDescent="0.3">
      <c r="A1867" t="s">
        <v>624</v>
      </c>
      <c r="B1867">
        <v>16</v>
      </c>
      <c r="C1867" s="77">
        <v>45444</v>
      </c>
      <c r="D1867" s="78">
        <v>0.70972222222222225</v>
      </c>
      <c r="E1867" s="21">
        <v>29</v>
      </c>
      <c r="F1867">
        <v>1</v>
      </c>
      <c r="G1867" t="str">
        <f>VLOOKUP($E1867,[1]Productos!A:P,2,FALSE)</f>
        <v>AGUA</v>
      </c>
      <c r="H1867" s="21" t="str">
        <f>VLOOKUP($E1867,[1]Productos!A:P,3,FALSE)</f>
        <v>BEBIDAS</v>
      </c>
      <c r="I1867" s="21" t="str">
        <f>VLOOKUP($E1867,[1]Productos!A:P,4,FALSE)</f>
        <v>OTROS</v>
      </c>
      <c r="K1867" s="1">
        <v>2000</v>
      </c>
      <c r="L1867" s="1">
        <v>2000</v>
      </c>
      <c r="M1867" s="21">
        <v>5</v>
      </c>
      <c r="N1867" s="21" t="e">
        <f>VLOOKUP(M1867,[1]!tbl_empleados[#Data],4,0)&amp;" "&amp;VLOOKUP(M1867,[1]!tbl_empleados[#Data],5,0)</f>
        <v>#REF!</v>
      </c>
      <c r="O1867">
        <f t="shared" si="166"/>
        <v>2024</v>
      </c>
      <c r="P1867" t="str">
        <f t="shared" si="167"/>
        <v>junio</v>
      </c>
    </row>
    <row r="1868" spans="1:16" x14ac:dyDescent="0.3">
      <c r="A1868" t="s">
        <v>624</v>
      </c>
      <c r="B1868" s="21">
        <v>16</v>
      </c>
      <c r="C1868" s="77">
        <v>45444</v>
      </c>
      <c r="D1868" s="78">
        <v>0.77638888888888891</v>
      </c>
      <c r="E1868" s="21">
        <v>60</v>
      </c>
      <c r="F1868">
        <v>1</v>
      </c>
      <c r="G1868" t="str">
        <f>VLOOKUP($E1868,[1]Productos!A:P,2,FALSE)</f>
        <v>JOSE CUERVO ESPECIAL REPOSADO</v>
      </c>
      <c r="H1868" s="21" t="str">
        <f>VLOOKUP($E1868,[1]Productos!A:P,3,FALSE)</f>
        <v>LICORES</v>
      </c>
      <c r="I1868" s="21" t="str">
        <f>VLOOKUP($E1868,[1]Productos!A:P,4,FALSE)</f>
        <v>TEQUILA</v>
      </c>
      <c r="K1868" s="1">
        <v>130000</v>
      </c>
      <c r="L1868" s="1">
        <v>130000</v>
      </c>
      <c r="M1868" s="21">
        <v>5</v>
      </c>
      <c r="N1868" s="21" t="e">
        <f>VLOOKUP(M1868,[1]!tbl_empleados[#Data],4,0)&amp;" "&amp;VLOOKUP(M1868,[1]!tbl_empleados[#Data],5,0)</f>
        <v>#REF!</v>
      </c>
      <c r="O1868">
        <f t="shared" si="166"/>
        <v>2024</v>
      </c>
      <c r="P1868" t="str">
        <f t="shared" si="167"/>
        <v>junio</v>
      </c>
    </row>
    <row r="1869" spans="1:16" x14ac:dyDescent="0.3">
      <c r="A1869" t="s">
        <v>624</v>
      </c>
      <c r="B1869" s="21">
        <v>16</v>
      </c>
      <c r="C1869" s="77">
        <v>45444</v>
      </c>
      <c r="D1869" s="78">
        <v>0.78402777777777777</v>
      </c>
      <c r="E1869" s="21">
        <v>30</v>
      </c>
      <c r="F1869">
        <v>1</v>
      </c>
      <c r="G1869" t="str">
        <f>VLOOKUP($E1869,[1]Productos!A:P,2,FALSE)</f>
        <v>SODA</v>
      </c>
      <c r="H1869" s="21" t="str">
        <f>VLOOKUP($E1869,[1]Productos!A:P,3,FALSE)</f>
        <v>BEBIDAS</v>
      </c>
      <c r="I1869" s="21" t="str">
        <f>VLOOKUP($E1869,[1]Productos!A:P,4,FALSE)</f>
        <v>OTROS</v>
      </c>
      <c r="K1869" s="1">
        <v>4000</v>
      </c>
      <c r="L1869" s="1">
        <v>4000</v>
      </c>
      <c r="M1869" s="21">
        <v>5</v>
      </c>
      <c r="N1869" s="21" t="e">
        <f>VLOOKUP(M1869,[1]!tbl_empleados[#Data],4,0)&amp;" "&amp;VLOOKUP(M1869,[1]!tbl_empleados[#Data],5,0)</f>
        <v>#REF!</v>
      </c>
      <c r="O1869">
        <f t="shared" si="166"/>
        <v>2024</v>
      </c>
      <c r="P1869" t="str">
        <f t="shared" si="167"/>
        <v>junio</v>
      </c>
    </row>
    <row r="1870" spans="1:16" x14ac:dyDescent="0.3">
      <c r="A1870" t="s">
        <v>624</v>
      </c>
      <c r="B1870" s="21">
        <v>16</v>
      </c>
      <c r="C1870" s="77">
        <v>45444</v>
      </c>
      <c r="D1870" s="78">
        <v>0.78472222222222221</v>
      </c>
      <c r="E1870" s="21">
        <v>30</v>
      </c>
      <c r="F1870">
        <v>1</v>
      </c>
      <c r="G1870" t="str">
        <f>VLOOKUP($E1870,[1]Productos!A:P,2,FALSE)</f>
        <v>SODA</v>
      </c>
      <c r="H1870" s="21" t="str">
        <f>VLOOKUP($E1870,[1]Productos!A:P,3,FALSE)</f>
        <v>BEBIDAS</v>
      </c>
      <c r="I1870" s="21" t="str">
        <f>VLOOKUP($E1870,[1]Productos!A:P,4,FALSE)</f>
        <v>OTROS</v>
      </c>
      <c r="K1870" s="1">
        <v>4000</v>
      </c>
      <c r="L1870" s="1">
        <v>4000</v>
      </c>
      <c r="M1870" s="21">
        <v>5</v>
      </c>
      <c r="N1870" s="21" t="e">
        <f>VLOOKUP(M1870,[1]!tbl_empleados[#Data],4,0)&amp;" "&amp;VLOOKUP(M1870,[1]!tbl_empleados[#Data],5,0)</f>
        <v>#REF!</v>
      </c>
      <c r="O1870">
        <f t="shared" si="166"/>
        <v>2024</v>
      </c>
      <c r="P1870" t="str">
        <f t="shared" si="167"/>
        <v>junio</v>
      </c>
    </row>
    <row r="1871" spans="1:16" x14ac:dyDescent="0.3">
      <c r="A1871" t="s">
        <v>624</v>
      </c>
      <c r="B1871" s="21">
        <v>16</v>
      </c>
      <c r="C1871" s="77">
        <v>45444</v>
      </c>
      <c r="D1871" s="78">
        <v>0.78472222222222221</v>
      </c>
      <c r="E1871" s="21">
        <v>29</v>
      </c>
      <c r="F1871">
        <v>1</v>
      </c>
      <c r="G1871" t="str">
        <f>VLOOKUP($E1871,[1]Productos!A:P,2,FALSE)</f>
        <v>AGUA</v>
      </c>
      <c r="H1871" s="21" t="str">
        <f>VLOOKUP($E1871,[1]Productos!A:P,3,FALSE)</f>
        <v>BEBIDAS</v>
      </c>
      <c r="I1871" s="21" t="str">
        <f>VLOOKUP($E1871,[1]Productos!A:P,4,FALSE)</f>
        <v>OTROS</v>
      </c>
      <c r="K1871" s="1">
        <v>2000</v>
      </c>
      <c r="L1871" s="1">
        <v>2000</v>
      </c>
      <c r="M1871" s="21">
        <v>5</v>
      </c>
      <c r="N1871" s="21" t="e">
        <f>VLOOKUP(M1871,[1]!tbl_empleados[#Data],4,0)&amp;" "&amp;VLOOKUP(M1871,[1]!tbl_empleados[#Data],5,0)</f>
        <v>#REF!</v>
      </c>
      <c r="O1871">
        <f t="shared" si="166"/>
        <v>2024</v>
      </c>
      <c r="P1871" t="str">
        <f t="shared" si="167"/>
        <v>junio</v>
      </c>
    </row>
    <row r="1872" spans="1:16" x14ac:dyDescent="0.3">
      <c r="A1872" t="s">
        <v>624</v>
      </c>
      <c r="B1872" s="21">
        <v>16</v>
      </c>
      <c r="C1872" s="77">
        <v>45444</v>
      </c>
      <c r="D1872" s="78">
        <v>0.78472222222222221</v>
      </c>
      <c r="E1872" s="21">
        <v>29</v>
      </c>
      <c r="F1872">
        <v>1</v>
      </c>
      <c r="G1872" t="str">
        <f>VLOOKUP($E1872,[1]Productos!A:P,2,FALSE)</f>
        <v>AGUA</v>
      </c>
      <c r="H1872" s="21" t="str">
        <f>VLOOKUP($E1872,[1]Productos!A:P,3,FALSE)</f>
        <v>BEBIDAS</v>
      </c>
      <c r="I1872" s="21" t="str">
        <f>VLOOKUP($E1872,[1]Productos!A:P,4,FALSE)</f>
        <v>OTROS</v>
      </c>
      <c r="K1872" s="1">
        <v>2000</v>
      </c>
      <c r="L1872" s="1">
        <v>2000</v>
      </c>
      <c r="M1872" s="21">
        <v>5</v>
      </c>
      <c r="N1872" s="21" t="e">
        <f>VLOOKUP(M1872,[1]!tbl_empleados[#Data],4,0)&amp;" "&amp;VLOOKUP(M1872,[1]!tbl_empleados[#Data],5,0)</f>
        <v>#REF!</v>
      </c>
      <c r="O1872">
        <f t="shared" si="166"/>
        <v>2024</v>
      </c>
      <c r="P1872" t="str">
        <f t="shared" si="167"/>
        <v>junio</v>
      </c>
    </row>
    <row r="1873" spans="1:16" x14ac:dyDescent="0.3">
      <c r="A1873" t="s">
        <v>624</v>
      </c>
      <c r="B1873" s="21">
        <v>16</v>
      </c>
      <c r="C1873" s="77">
        <v>45444</v>
      </c>
      <c r="D1873" s="78">
        <v>0.78541666666666676</v>
      </c>
      <c r="E1873" s="21">
        <v>38</v>
      </c>
      <c r="F1873">
        <v>3</v>
      </c>
      <c r="G1873" t="str">
        <f>VLOOKUP($E1873,[1]Productos!A:P,2,FALSE)</f>
        <v>COSTEÑITA</v>
      </c>
      <c r="H1873" s="21" t="str">
        <f>VLOOKUP($E1873,[1]Productos!A:P,3,FALSE)</f>
        <v>BEBIDAS</v>
      </c>
      <c r="I1873" s="21" t="str">
        <f>VLOOKUP($E1873,[1]Productos!A:P,4,FALSE)</f>
        <v>CERVEZAS</v>
      </c>
      <c r="K1873" s="1">
        <v>3000</v>
      </c>
      <c r="L1873" s="1">
        <v>9000</v>
      </c>
      <c r="M1873" s="21">
        <v>5</v>
      </c>
      <c r="N1873" s="21" t="e">
        <f>VLOOKUP(M1873,[1]!tbl_empleados[#Data],4,0)&amp;" "&amp;VLOOKUP(M1873,[1]!tbl_empleados[#Data],5,0)</f>
        <v>#REF!</v>
      </c>
      <c r="O1873">
        <f t="shared" si="166"/>
        <v>2024</v>
      </c>
      <c r="P1873" t="str">
        <f t="shared" si="167"/>
        <v>junio</v>
      </c>
    </row>
    <row r="1874" spans="1:16" x14ac:dyDescent="0.3">
      <c r="A1874" t="s">
        <v>623</v>
      </c>
      <c r="B1874">
        <v>12</v>
      </c>
      <c r="C1874" s="77">
        <v>45444</v>
      </c>
      <c r="D1874" s="78">
        <v>0.65138888888888891</v>
      </c>
      <c r="E1874" s="21">
        <v>39</v>
      </c>
      <c r="F1874">
        <v>2</v>
      </c>
      <c r="G1874" t="str">
        <f>VLOOKUP($E1874,[1]Productos!A:P,2,FALSE)</f>
        <v>CORONITA</v>
      </c>
      <c r="H1874" s="21" t="str">
        <f>VLOOKUP($E1874,[1]Productos!A:P,3,FALSE)</f>
        <v>BEBIDAS</v>
      </c>
      <c r="I1874" s="21" t="str">
        <f>VLOOKUP($E1874,[1]Productos!A:P,4,FALSE)</f>
        <v>CERVEZAS</v>
      </c>
      <c r="K1874" s="1">
        <v>4000</v>
      </c>
      <c r="L1874" s="1">
        <v>8000</v>
      </c>
      <c r="M1874" s="21">
        <v>5</v>
      </c>
      <c r="N1874" s="21" t="e">
        <f>VLOOKUP(M1874,[1]!tbl_empleados[#Data],4,0)&amp;" "&amp;VLOOKUP(M1874,[1]!tbl_empleados[#Data],5,0)</f>
        <v>#REF!</v>
      </c>
      <c r="O1874">
        <f t="shared" si="166"/>
        <v>2024</v>
      </c>
      <c r="P1874" t="str">
        <f t="shared" si="167"/>
        <v>junio</v>
      </c>
    </row>
    <row r="1875" spans="1:16" x14ac:dyDescent="0.3">
      <c r="A1875" t="s">
        <v>623</v>
      </c>
      <c r="B1875">
        <v>12</v>
      </c>
      <c r="C1875" s="77">
        <v>45444</v>
      </c>
      <c r="D1875" s="78">
        <v>0.65138888888888891</v>
      </c>
      <c r="E1875" s="21">
        <v>47</v>
      </c>
      <c r="F1875">
        <v>2</v>
      </c>
      <c r="G1875" t="str">
        <f>VLOOKUP($E1875,[1]Productos!A:P,2,FALSE)</f>
        <v>MICHELADA</v>
      </c>
      <c r="H1875" s="21" t="str">
        <f>VLOOKUP($E1875,[1]Productos!A:P,3,FALSE)</f>
        <v>BEBIDAS</v>
      </c>
      <c r="I1875" s="21" t="str">
        <f>VLOOKUP($E1875,[1]Productos!A:P,4,FALSE)</f>
        <v>CERVEZAS</v>
      </c>
      <c r="K1875" s="1">
        <v>2000</v>
      </c>
      <c r="L1875" s="1">
        <v>4000</v>
      </c>
      <c r="M1875" s="21">
        <v>5</v>
      </c>
      <c r="N1875" s="21" t="e">
        <f>VLOOKUP(M1875,[1]!tbl_empleados[#Data],4,0)&amp;" "&amp;VLOOKUP(M1875,[1]!tbl_empleados[#Data],5,0)</f>
        <v>#REF!</v>
      </c>
      <c r="O1875">
        <f t="shared" si="166"/>
        <v>2024</v>
      </c>
      <c r="P1875" t="str">
        <f t="shared" si="167"/>
        <v>junio</v>
      </c>
    </row>
    <row r="1876" spans="1:16" x14ac:dyDescent="0.3">
      <c r="A1876" t="s">
        <v>623</v>
      </c>
      <c r="B1876">
        <v>12</v>
      </c>
      <c r="C1876" s="77">
        <v>45444</v>
      </c>
      <c r="D1876" s="78">
        <v>0.65277777777777779</v>
      </c>
      <c r="E1876" s="21">
        <v>85</v>
      </c>
      <c r="F1876">
        <v>1</v>
      </c>
      <c r="G1876" t="str">
        <f>VLOOKUP($E1876,[1]Productos!A:P,2,FALSE)</f>
        <v>SHOT TEQUILA DON JULIO BLANCO</v>
      </c>
      <c r="H1876" s="21" t="str">
        <f>VLOOKUP($E1876,[1]Productos!A:P,3,FALSE)</f>
        <v>LICORES</v>
      </c>
      <c r="I1876" s="21" t="str">
        <f>VLOOKUP($E1876,[1]Productos!A:P,4,FALSE)</f>
        <v>TEQUILA</v>
      </c>
      <c r="K1876" s="1">
        <v>30000</v>
      </c>
      <c r="L1876" s="1">
        <v>30000</v>
      </c>
      <c r="M1876" s="21">
        <v>5</v>
      </c>
      <c r="N1876" s="21" t="e">
        <f>VLOOKUP(M1876,[1]!tbl_empleados[#Data],4,0)&amp;" "&amp;VLOOKUP(M1876,[1]!tbl_empleados[#Data],5,0)</f>
        <v>#REF!</v>
      </c>
      <c r="O1876">
        <f t="shared" si="166"/>
        <v>2024</v>
      </c>
      <c r="P1876" t="str">
        <f t="shared" si="167"/>
        <v>junio</v>
      </c>
    </row>
    <row r="1877" spans="1:16" x14ac:dyDescent="0.3">
      <c r="A1877" t="s">
        <v>623</v>
      </c>
      <c r="B1877">
        <v>12</v>
      </c>
      <c r="C1877" s="77">
        <v>45444</v>
      </c>
      <c r="D1877" s="78">
        <v>0.72986111111111107</v>
      </c>
      <c r="E1877" s="21">
        <v>45</v>
      </c>
      <c r="F1877">
        <v>1</v>
      </c>
      <c r="G1877" t="str">
        <f>VLOOKUP($E1877,[1]Productos!A:P,2,FALSE)</f>
        <v>POKER</v>
      </c>
      <c r="H1877" s="21" t="str">
        <f>VLOOKUP($E1877,[1]Productos!A:P,3,FALSE)</f>
        <v>BEBIDAS</v>
      </c>
      <c r="I1877" s="21" t="str">
        <f>VLOOKUP($E1877,[1]Productos!A:P,4,FALSE)</f>
        <v>CERVEZAS</v>
      </c>
      <c r="K1877" s="1">
        <v>3000</v>
      </c>
      <c r="L1877" s="1">
        <v>3000</v>
      </c>
      <c r="M1877" s="21">
        <v>5</v>
      </c>
      <c r="N1877" s="21" t="e">
        <f>VLOOKUP(M1877,[1]!tbl_empleados[#Data],4,0)&amp;" "&amp;VLOOKUP(M1877,[1]!tbl_empleados[#Data],5,0)</f>
        <v>#REF!</v>
      </c>
      <c r="O1877">
        <f t="shared" si="166"/>
        <v>2024</v>
      </c>
      <c r="P1877" t="str">
        <f t="shared" si="167"/>
        <v>junio</v>
      </c>
    </row>
    <row r="1878" spans="1:16" x14ac:dyDescent="0.3">
      <c r="A1878" t="s">
        <v>623</v>
      </c>
      <c r="B1878">
        <v>12</v>
      </c>
      <c r="C1878" s="77">
        <v>45444</v>
      </c>
      <c r="D1878" s="78">
        <v>0.72986111111111107</v>
      </c>
      <c r="E1878" s="21">
        <v>39</v>
      </c>
      <c r="F1878">
        <v>1</v>
      </c>
      <c r="G1878" t="str">
        <f>VLOOKUP($E1878,[1]Productos!A:P,2,FALSE)</f>
        <v>CORONITA</v>
      </c>
      <c r="H1878" s="21" t="str">
        <f>VLOOKUP($E1878,[1]Productos!A:P,3,FALSE)</f>
        <v>BEBIDAS</v>
      </c>
      <c r="I1878" s="21" t="str">
        <f>VLOOKUP($E1878,[1]Productos!A:P,4,FALSE)</f>
        <v>CERVEZAS</v>
      </c>
      <c r="K1878" s="1">
        <v>4000</v>
      </c>
      <c r="L1878" s="1">
        <v>4000</v>
      </c>
      <c r="M1878" s="21">
        <v>5</v>
      </c>
      <c r="N1878" s="21" t="e">
        <f>VLOOKUP(M1878,[1]!tbl_empleados[#Data],4,0)&amp;" "&amp;VLOOKUP(M1878,[1]!tbl_empleados[#Data],5,0)</f>
        <v>#REF!</v>
      </c>
      <c r="O1878">
        <f t="shared" si="166"/>
        <v>2024</v>
      </c>
      <c r="P1878" t="str">
        <f t="shared" si="167"/>
        <v>junio</v>
      </c>
    </row>
    <row r="1879" spans="1:16" x14ac:dyDescent="0.3">
      <c r="A1879" t="s">
        <v>623</v>
      </c>
      <c r="B1879">
        <v>12</v>
      </c>
      <c r="C1879" s="77">
        <v>45444</v>
      </c>
      <c r="D1879" s="78">
        <v>0.72986111111111107</v>
      </c>
      <c r="E1879" s="21">
        <v>47</v>
      </c>
      <c r="F1879">
        <v>1</v>
      </c>
      <c r="G1879" t="str">
        <f>VLOOKUP($E1879,[1]Productos!A:P,2,FALSE)</f>
        <v>MICHELADA</v>
      </c>
      <c r="H1879" s="21" t="str">
        <f>VLOOKUP($E1879,[1]Productos!A:P,3,FALSE)</f>
        <v>BEBIDAS</v>
      </c>
      <c r="I1879" s="21" t="str">
        <f>VLOOKUP($E1879,[1]Productos!A:P,4,FALSE)</f>
        <v>CERVEZAS</v>
      </c>
      <c r="K1879" s="1">
        <v>2000</v>
      </c>
      <c r="L1879" s="1">
        <v>2000</v>
      </c>
      <c r="M1879" s="21">
        <v>5</v>
      </c>
      <c r="N1879" s="21" t="e">
        <f>VLOOKUP(M1879,[1]!tbl_empleados[#Data],4,0)&amp;" "&amp;VLOOKUP(M1879,[1]!tbl_empleados[#Data],5,0)</f>
        <v>#REF!</v>
      </c>
      <c r="O1879">
        <f t="shared" si="166"/>
        <v>2024</v>
      </c>
      <c r="P1879" t="str">
        <f t="shared" si="167"/>
        <v>junio</v>
      </c>
    </row>
    <row r="1880" spans="1:16" x14ac:dyDescent="0.3">
      <c r="A1880" t="s">
        <v>623</v>
      </c>
      <c r="B1880">
        <v>12</v>
      </c>
      <c r="C1880" s="77">
        <v>45444</v>
      </c>
      <c r="D1880" s="78">
        <v>0.72986111111111107</v>
      </c>
      <c r="E1880" s="21">
        <v>20</v>
      </c>
      <c r="F1880">
        <v>1</v>
      </c>
      <c r="G1880" t="str">
        <f>VLOOKUP($E1880,[1]Productos!A:P,2,FALSE)</f>
        <v>SODA TRADICIONAL</v>
      </c>
      <c r="H1880" s="21" t="str">
        <f>VLOOKUP($E1880,[1]Productos!A:P,3,FALSE)</f>
        <v>BEBIDAS</v>
      </c>
      <c r="I1880" s="21" t="str">
        <f>VLOOKUP($E1880,[1]Productos!A:P,4,FALSE)</f>
        <v>SODAS SABORIZADAS</v>
      </c>
      <c r="K1880" s="1">
        <v>10000</v>
      </c>
      <c r="L1880" s="1">
        <v>10000</v>
      </c>
      <c r="M1880" s="21">
        <v>5</v>
      </c>
      <c r="N1880" s="21" t="e">
        <f>VLOOKUP(M1880,[1]!tbl_empleados[#Data],4,0)&amp;" "&amp;VLOOKUP(M1880,[1]!tbl_empleados[#Data],5,0)</f>
        <v>#REF!</v>
      </c>
      <c r="O1880">
        <f t="shared" si="166"/>
        <v>2024</v>
      </c>
      <c r="P1880" t="str">
        <f t="shared" si="167"/>
        <v>junio</v>
      </c>
    </row>
    <row r="1881" spans="1:16" x14ac:dyDescent="0.3">
      <c r="A1881" t="s">
        <v>623</v>
      </c>
      <c r="B1881">
        <v>12</v>
      </c>
      <c r="C1881" s="77">
        <v>45444</v>
      </c>
      <c r="D1881" s="78">
        <v>0.73055555555555562</v>
      </c>
      <c r="E1881" s="21">
        <v>20</v>
      </c>
      <c r="F1881">
        <v>1</v>
      </c>
      <c r="G1881" t="str">
        <f>VLOOKUP($E1881,[1]Productos!A:P,2,FALSE)</f>
        <v>SODA TRADICIONAL</v>
      </c>
      <c r="H1881" s="21" t="str">
        <f>VLOOKUP($E1881,[1]Productos!A:P,3,FALSE)</f>
        <v>BEBIDAS</v>
      </c>
      <c r="I1881" s="21" t="str">
        <f>VLOOKUP($E1881,[1]Productos!A:P,4,FALSE)</f>
        <v>SODAS SABORIZADAS</v>
      </c>
      <c r="K1881" s="1">
        <v>10000</v>
      </c>
      <c r="L1881" s="1">
        <v>10000</v>
      </c>
      <c r="M1881" s="21">
        <v>5</v>
      </c>
      <c r="N1881" s="21" t="e">
        <f>VLOOKUP(M1881,[1]!tbl_empleados[#Data],4,0)&amp;" "&amp;VLOOKUP(M1881,[1]!tbl_empleados[#Data],5,0)</f>
        <v>#REF!</v>
      </c>
      <c r="O1881">
        <f t="shared" si="166"/>
        <v>2024</v>
      </c>
      <c r="P1881" t="str">
        <f t="shared" si="167"/>
        <v>junio</v>
      </c>
    </row>
    <row r="1882" spans="1:16" x14ac:dyDescent="0.3">
      <c r="A1882" t="s">
        <v>623</v>
      </c>
      <c r="B1882">
        <v>12</v>
      </c>
      <c r="C1882" s="77">
        <v>45444</v>
      </c>
      <c r="D1882" s="78">
        <v>0.73541666666666661</v>
      </c>
      <c r="E1882" s="21">
        <v>45</v>
      </c>
      <c r="F1882">
        <v>2</v>
      </c>
      <c r="G1882" t="str">
        <f>VLOOKUP($E1882,[1]Productos!A:P,2,FALSE)</f>
        <v>POKER</v>
      </c>
      <c r="H1882" s="21" t="str">
        <f>VLOOKUP($E1882,[1]Productos!A:P,3,FALSE)</f>
        <v>BEBIDAS</v>
      </c>
      <c r="I1882" s="21" t="str">
        <f>VLOOKUP($E1882,[1]Productos!A:P,4,FALSE)</f>
        <v>CERVEZAS</v>
      </c>
      <c r="K1882" s="1">
        <v>3000</v>
      </c>
      <c r="L1882" s="1">
        <v>6000</v>
      </c>
      <c r="M1882" s="21">
        <v>5</v>
      </c>
      <c r="N1882" s="21" t="e">
        <f>VLOOKUP(M1882,[1]!tbl_empleados[#Data],4,0)&amp;" "&amp;VLOOKUP(M1882,[1]!tbl_empleados[#Data],5,0)</f>
        <v>#REF!</v>
      </c>
      <c r="O1882">
        <f t="shared" si="166"/>
        <v>2024</v>
      </c>
      <c r="P1882" t="str">
        <f t="shared" si="167"/>
        <v>junio</v>
      </c>
    </row>
    <row r="1883" spans="1:16" x14ac:dyDescent="0.3">
      <c r="A1883" t="s">
        <v>623</v>
      </c>
      <c r="B1883" s="21">
        <v>12</v>
      </c>
      <c r="C1883" s="77">
        <v>45444</v>
      </c>
      <c r="D1883" s="78">
        <v>0.77500000000000002</v>
      </c>
      <c r="E1883" s="21">
        <v>45</v>
      </c>
      <c r="F1883">
        <v>2</v>
      </c>
      <c r="G1883" t="str">
        <f>VLOOKUP($E1883,[1]Productos!A:P,2,FALSE)</f>
        <v>POKER</v>
      </c>
      <c r="H1883" s="21" t="str">
        <f>VLOOKUP($E1883,[1]Productos!A:P,3,FALSE)</f>
        <v>BEBIDAS</v>
      </c>
      <c r="I1883" s="21" t="str">
        <f>VLOOKUP($E1883,[1]Productos!A:P,4,FALSE)</f>
        <v>CERVEZAS</v>
      </c>
      <c r="K1883" s="1">
        <v>3000</v>
      </c>
      <c r="L1883" s="1">
        <v>6000</v>
      </c>
      <c r="M1883" s="21">
        <v>5</v>
      </c>
      <c r="N1883" s="21" t="e">
        <f>VLOOKUP(M1883,[1]!tbl_empleados[#Data],4,0)&amp;" "&amp;VLOOKUP(M1883,[1]!tbl_empleados[#Data],5,0)</f>
        <v>#REF!</v>
      </c>
      <c r="O1883">
        <f t="shared" si="166"/>
        <v>2024</v>
      </c>
      <c r="P1883" t="str">
        <f t="shared" si="167"/>
        <v>junio</v>
      </c>
    </row>
    <row r="1884" spans="1:16" x14ac:dyDescent="0.3">
      <c r="A1884" t="s">
        <v>623</v>
      </c>
      <c r="B1884" s="21">
        <v>12</v>
      </c>
      <c r="C1884" s="77">
        <v>45444</v>
      </c>
      <c r="D1884" s="78">
        <v>0.81319444444444444</v>
      </c>
      <c r="E1884" s="21">
        <v>45</v>
      </c>
      <c r="F1884">
        <v>2</v>
      </c>
      <c r="G1884" t="str">
        <f>VLOOKUP($E1884,[1]Productos!A:P,2,FALSE)</f>
        <v>POKER</v>
      </c>
      <c r="H1884" s="21" t="str">
        <f>VLOOKUP($E1884,[1]Productos!A:P,3,FALSE)</f>
        <v>BEBIDAS</v>
      </c>
      <c r="I1884" s="21" t="str">
        <f>VLOOKUP($E1884,[1]Productos!A:P,4,FALSE)</f>
        <v>CERVEZAS</v>
      </c>
      <c r="K1884" s="1">
        <v>3000</v>
      </c>
      <c r="L1884" s="1">
        <v>6000</v>
      </c>
      <c r="M1884" s="21">
        <v>5</v>
      </c>
      <c r="N1884" s="21" t="e">
        <f>VLOOKUP(M1884,[1]!tbl_empleados[#Data],4,0)&amp;" "&amp;VLOOKUP(M1884,[1]!tbl_empleados[#Data],5,0)</f>
        <v>#REF!</v>
      </c>
      <c r="O1884">
        <f t="shared" si="166"/>
        <v>2024</v>
      </c>
      <c r="P1884" t="str">
        <f t="shared" si="167"/>
        <v>junio</v>
      </c>
    </row>
    <row r="1885" spans="1:16" x14ac:dyDescent="0.3">
      <c r="A1885" t="s">
        <v>623</v>
      </c>
      <c r="B1885" s="21">
        <v>12</v>
      </c>
      <c r="C1885" s="77">
        <v>45444</v>
      </c>
      <c r="D1885" s="78">
        <v>0.84375</v>
      </c>
      <c r="E1885" s="21">
        <v>45</v>
      </c>
      <c r="F1885">
        <v>1</v>
      </c>
      <c r="G1885" t="str">
        <f>VLOOKUP($E1885,[1]Productos!A:P,2,FALSE)</f>
        <v>POKER</v>
      </c>
      <c r="H1885" s="21" t="str">
        <f>VLOOKUP($E1885,[1]Productos!A:P,3,FALSE)</f>
        <v>BEBIDAS</v>
      </c>
      <c r="I1885" s="21" t="str">
        <f>VLOOKUP($E1885,[1]Productos!A:P,4,FALSE)</f>
        <v>CERVEZAS</v>
      </c>
      <c r="K1885" s="1">
        <v>3000</v>
      </c>
      <c r="L1885" s="1">
        <v>3000</v>
      </c>
      <c r="M1885" s="21">
        <v>5</v>
      </c>
      <c r="N1885" s="21" t="e">
        <f>VLOOKUP(M1885,[1]!tbl_empleados[#Data],4,0)&amp;" "&amp;VLOOKUP(M1885,[1]!tbl_empleados[#Data],5,0)</f>
        <v>#REF!</v>
      </c>
      <c r="O1885">
        <f t="shared" si="166"/>
        <v>2024</v>
      </c>
      <c r="P1885" t="str">
        <f t="shared" si="167"/>
        <v>junio</v>
      </c>
    </row>
    <row r="1886" spans="1:16" x14ac:dyDescent="0.3">
      <c r="A1886" t="s">
        <v>629</v>
      </c>
      <c r="B1886" s="21">
        <v>2</v>
      </c>
      <c r="C1886" s="77">
        <v>45444</v>
      </c>
      <c r="D1886" s="78">
        <v>0.79652777777777783</v>
      </c>
      <c r="E1886" s="21">
        <v>40</v>
      </c>
      <c r="F1886">
        <v>1</v>
      </c>
      <c r="G1886" t="str">
        <f>VLOOKUP($E1886,[1]Productos!A:P,2,FALSE)</f>
        <v>AGUILA NEGRA</v>
      </c>
      <c r="H1886" s="21" t="str">
        <f>VLOOKUP($E1886,[1]Productos!A:P,3,FALSE)</f>
        <v>BEBIDAS</v>
      </c>
      <c r="I1886" s="21" t="str">
        <f>VLOOKUP($E1886,[1]Productos!A:P,4,FALSE)</f>
        <v>CERVEZAS</v>
      </c>
      <c r="K1886" s="1">
        <v>3500</v>
      </c>
      <c r="L1886" s="1">
        <v>3500</v>
      </c>
      <c r="M1886" s="21">
        <v>5</v>
      </c>
      <c r="N1886" s="21" t="e">
        <f>VLOOKUP(M1886,[1]!tbl_empleados[#Data],4,0)&amp;" "&amp;VLOOKUP(M1886,[1]!tbl_empleados[#Data],5,0)</f>
        <v>#REF!</v>
      </c>
      <c r="O1886">
        <f t="shared" si="166"/>
        <v>2024</v>
      </c>
      <c r="P1886" t="str">
        <f t="shared" si="167"/>
        <v>junio</v>
      </c>
    </row>
    <row r="1887" spans="1:16" x14ac:dyDescent="0.3">
      <c r="A1887" t="s">
        <v>629</v>
      </c>
      <c r="B1887" s="21">
        <v>2</v>
      </c>
      <c r="C1887" s="77">
        <v>45444</v>
      </c>
      <c r="D1887" s="78">
        <v>0.80625000000000002</v>
      </c>
      <c r="E1887" s="21">
        <v>39</v>
      </c>
      <c r="F1887">
        <v>1</v>
      </c>
      <c r="G1887" t="str">
        <f>VLOOKUP($E1887,[1]Productos!A:P,2,FALSE)</f>
        <v>CORONITA</v>
      </c>
      <c r="H1887" s="21" t="str">
        <f>VLOOKUP($E1887,[1]Productos!A:P,3,FALSE)</f>
        <v>BEBIDAS</v>
      </c>
      <c r="I1887" s="21" t="str">
        <f>VLOOKUP($E1887,[1]Productos!A:P,4,FALSE)</f>
        <v>CERVEZAS</v>
      </c>
      <c r="K1887" s="1">
        <v>4000</v>
      </c>
      <c r="L1887" s="1">
        <v>4000</v>
      </c>
      <c r="M1887" s="21">
        <v>5</v>
      </c>
      <c r="N1887" s="21" t="e">
        <f>VLOOKUP(M1887,[1]!tbl_empleados[#Data],4,0)&amp;" "&amp;VLOOKUP(M1887,[1]!tbl_empleados[#Data],5,0)</f>
        <v>#REF!</v>
      </c>
      <c r="O1887">
        <f t="shared" si="166"/>
        <v>2024</v>
      </c>
      <c r="P1887" t="str">
        <f t="shared" si="167"/>
        <v>junio</v>
      </c>
    </row>
    <row r="1888" spans="1:16" x14ac:dyDescent="0.3">
      <c r="A1888" t="s">
        <v>629</v>
      </c>
      <c r="B1888" s="21">
        <v>2</v>
      </c>
      <c r="C1888" s="77">
        <v>45444</v>
      </c>
      <c r="D1888" s="78">
        <v>0.80694444444444446</v>
      </c>
      <c r="E1888" s="21">
        <v>40</v>
      </c>
      <c r="F1888">
        <v>1</v>
      </c>
      <c r="G1888" t="str">
        <f>VLOOKUP($E1888,[1]Productos!A:P,2,FALSE)</f>
        <v>AGUILA NEGRA</v>
      </c>
      <c r="H1888" s="21" t="str">
        <f>VLOOKUP($E1888,[1]Productos!A:P,3,FALSE)</f>
        <v>BEBIDAS</v>
      </c>
      <c r="I1888" s="21" t="str">
        <f>VLOOKUP($E1888,[1]Productos!A:P,4,FALSE)</f>
        <v>CERVEZAS</v>
      </c>
      <c r="K1888" s="1">
        <v>3500</v>
      </c>
      <c r="L1888" s="1">
        <v>3500</v>
      </c>
      <c r="M1888" s="21">
        <v>5</v>
      </c>
      <c r="N1888" s="21" t="e">
        <f>VLOOKUP(M1888,[1]!tbl_empleados[#Data],4,0)&amp;" "&amp;VLOOKUP(M1888,[1]!tbl_empleados[#Data],5,0)</f>
        <v>#REF!</v>
      </c>
      <c r="O1888">
        <f t="shared" si="166"/>
        <v>2024</v>
      </c>
      <c r="P1888" t="str">
        <f t="shared" si="167"/>
        <v>junio</v>
      </c>
    </row>
    <row r="1889" spans="1:16" x14ac:dyDescent="0.3">
      <c r="A1889" t="s">
        <v>629</v>
      </c>
      <c r="B1889" s="21">
        <v>2</v>
      </c>
      <c r="C1889" s="77">
        <v>45444</v>
      </c>
      <c r="D1889" s="78">
        <v>0.8340277777777777</v>
      </c>
      <c r="E1889" s="21">
        <v>39</v>
      </c>
      <c r="F1889">
        <v>2</v>
      </c>
      <c r="G1889" t="str">
        <f>VLOOKUP($E1889,[1]Productos!A:P,2,FALSE)</f>
        <v>CORONITA</v>
      </c>
      <c r="H1889" s="21" t="str">
        <f>VLOOKUP($E1889,[1]Productos!A:P,3,FALSE)</f>
        <v>BEBIDAS</v>
      </c>
      <c r="I1889" s="21" t="str">
        <f>VLOOKUP($E1889,[1]Productos!A:P,4,FALSE)</f>
        <v>CERVEZAS</v>
      </c>
      <c r="K1889" s="1">
        <v>4000</v>
      </c>
      <c r="L1889" s="1">
        <v>8000</v>
      </c>
      <c r="M1889" s="21">
        <v>5</v>
      </c>
      <c r="N1889" s="21" t="e">
        <f>VLOOKUP(M1889,[1]!tbl_empleados[#Data],4,0)&amp;" "&amp;VLOOKUP(M1889,[1]!tbl_empleados[#Data],5,0)</f>
        <v>#REF!</v>
      </c>
      <c r="O1889">
        <f t="shared" si="166"/>
        <v>2024</v>
      </c>
      <c r="P1889" t="str">
        <f t="shared" si="167"/>
        <v>junio</v>
      </c>
    </row>
    <row r="1890" spans="1:16" x14ac:dyDescent="0.3">
      <c r="A1890" t="s">
        <v>629</v>
      </c>
      <c r="B1890" s="21">
        <v>2</v>
      </c>
      <c r="C1890" s="77">
        <v>45444</v>
      </c>
      <c r="D1890" s="78">
        <v>0.8340277777777777</v>
      </c>
      <c r="E1890" s="21">
        <v>40</v>
      </c>
      <c r="F1890">
        <v>2</v>
      </c>
      <c r="G1890" t="str">
        <f>VLOOKUP($E1890,[1]Productos!A:P,2,FALSE)</f>
        <v>AGUILA NEGRA</v>
      </c>
      <c r="H1890" s="21" t="str">
        <f>VLOOKUP($E1890,[1]Productos!A:P,3,FALSE)</f>
        <v>BEBIDAS</v>
      </c>
      <c r="I1890" s="21" t="str">
        <f>VLOOKUP($E1890,[1]Productos!A:P,4,FALSE)</f>
        <v>CERVEZAS</v>
      </c>
      <c r="K1890" s="1">
        <v>3500</v>
      </c>
      <c r="L1890" s="1">
        <v>7000</v>
      </c>
      <c r="M1890" s="21">
        <v>5</v>
      </c>
      <c r="N1890" s="21" t="e">
        <f>VLOOKUP(M1890,[1]!tbl_empleados[#Data],4,0)&amp;" "&amp;VLOOKUP(M1890,[1]!tbl_empleados[#Data],5,0)</f>
        <v>#REF!</v>
      </c>
      <c r="O1890">
        <f t="shared" si="166"/>
        <v>2024</v>
      </c>
      <c r="P1890" t="str">
        <f t="shared" si="167"/>
        <v>junio</v>
      </c>
    </row>
    <row r="1891" spans="1:16" x14ac:dyDescent="0.3">
      <c r="A1891" t="s">
        <v>629</v>
      </c>
      <c r="B1891" s="21">
        <v>2</v>
      </c>
      <c r="C1891" s="77">
        <v>45444</v>
      </c>
      <c r="D1891" s="78">
        <v>0.83958333333333324</v>
      </c>
      <c r="E1891" s="21">
        <v>45</v>
      </c>
      <c r="F1891">
        <v>1</v>
      </c>
      <c r="G1891" t="str">
        <f>VLOOKUP($E1891,[1]Productos!A:P,2,FALSE)</f>
        <v>POKER</v>
      </c>
      <c r="H1891" s="21" t="str">
        <f>VLOOKUP($E1891,[1]Productos!A:P,3,FALSE)</f>
        <v>BEBIDAS</v>
      </c>
      <c r="I1891" s="21" t="str">
        <f>VLOOKUP($E1891,[1]Productos!A:P,4,FALSE)</f>
        <v>CERVEZAS</v>
      </c>
      <c r="K1891" s="1">
        <v>3000</v>
      </c>
      <c r="L1891" s="1">
        <v>3000</v>
      </c>
      <c r="M1891" s="21">
        <v>5</v>
      </c>
      <c r="N1891" s="21" t="e">
        <f>VLOOKUP(M1891,[1]!tbl_empleados[#Data],4,0)&amp;" "&amp;VLOOKUP(M1891,[1]!tbl_empleados[#Data],5,0)</f>
        <v>#REF!</v>
      </c>
      <c r="O1891">
        <f t="shared" si="166"/>
        <v>2024</v>
      </c>
      <c r="P1891" t="str">
        <f t="shared" si="167"/>
        <v>junio</v>
      </c>
    </row>
    <row r="1892" spans="1:16" x14ac:dyDescent="0.3">
      <c r="A1892" t="s">
        <v>629</v>
      </c>
      <c r="B1892" s="21">
        <v>2</v>
      </c>
      <c r="C1892" s="77">
        <v>45444</v>
      </c>
      <c r="D1892" s="78">
        <v>0.84236111111111101</v>
      </c>
      <c r="E1892" s="21">
        <v>40</v>
      </c>
      <c r="F1892">
        <v>1</v>
      </c>
      <c r="G1892" t="str">
        <f>VLOOKUP($E1892,[1]Productos!A:P,2,FALSE)</f>
        <v>AGUILA NEGRA</v>
      </c>
      <c r="H1892" s="21" t="str">
        <f>VLOOKUP($E1892,[1]Productos!A:P,3,FALSE)</f>
        <v>BEBIDAS</v>
      </c>
      <c r="I1892" s="21" t="str">
        <f>VLOOKUP($E1892,[1]Productos!A:P,4,FALSE)</f>
        <v>CERVEZAS</v>
      </c>
      <c r="K1892" s="1">
        <v>3500</v>
      </c>
      <c r="L1892" s="1">
        <v>3500</v>
      </c>
      <c r="M1892" s="21">
        <v>5</v>
      </c>
      <c r="N1892" s="21" t="e">
        <f>VLOOKUP(M1892,[1]!tbl_empleados[#Data],4,0)&amp;" "&amp;VLOOKUP(M1892,[1]!tbl_empleados[#Data],5,0)</f>
        <v>#REF!</v>
      </c>
      <c r="O1892">
        <f t="shared" si="166"/>
        <v>2024</v>
      </c>
      <c r="P1892" t="str">
        <f t="shared" si="167"/>
        <v>junio</v>
      </c>
    </row>
    <row r="1893" spans="1:16" x14ac:dyDescent="0.3">
      <c r="A1893" t="s">
        <v>629</v>
      </c>
      <c r="B1893" s="21">
        <v>2</v>
      </c>
      <c r="C1893" s="77">
        <v>45444</v>
      </c>
      <c r="D1893" s="78">
        <v>0.8965277777777777</v>
      </c>
      <c r="E1893" s="21">
        <v>40</v>
      </c>
      <c r="F1893">
        <v>1</v>
      </c>
      <c r="G1893" t="str">
        <f>VLOOKUP($E1893,[1]Productos!A:P,2,FALSE)</f>
        <v>AGUILA NEGRA</v>
      </c>
      <c r="H1893" s="21" t="str">
        <f>VLOOKUP($E1893,[1]Productos!A:P,3,FALSE)</f>
        <v>BEBIDAS</v>
      </c>
      <c r="I1893" s="21" t="str">
        <f>VLOOKUP($E1893,[1]Productos!A:P,4,FALSE)</f>
        <v>CERVEZAS</v>
      </c>
      <c r="K1893" s="1">
        <v>3500</v>
      </c>
      <c r="L1893" s="1">
        <v>3500</v>
      </c>
      <c r="M1893" s="21">
        <v>5</v>
      </c>
      <c r="N1893" s="21" t="e">
        <f>VLOOKUP(M1893,[1]!tbl_empleados[#Data],4,0)&amp;" "&amp;VLOOKUP(M1893,[1]!tbl_empleados[#Data],5,0)</f>
        <v>#REF!</v>
      </c>
      <c r="O1893">
        <f t="shared" si="166"/>
        <v>2024</v>
      </c>
      <c r="P1893" t="str">
        <f t="shared" si="167"/>
        <v>junio</v>
      </c>
    </row>
    <row r="1894" spans="1:16" x14ac:dyDescent="0.3">
      <c r="A1894" t="s">
        <v>629</v>
      </c>
      <c r="B1894" s="21">
        <v>2</v>
      </c>
      <c r="C1894" s="77">
        <v>45444</v>
      </c>
      <c r="D1894" s="78">
        <v>0.89722222222222225</v>
      </c>
      <c r="E1894" s="21">
        <v>39</v>
      </c>
      <c r="F1894">
        <v>2</v>
      </c>
      <c r="G1894" t="str">
        <f>VLOOKUP($E1894,[1]Productos!A:P,2,FALSE)</f>
        <v>CORONITA</v>
      </c>
      <c r="H1894" s="21" t="str">
        <f>VLOOKUP($E1894,[1]Productos!A:P,3,FALSE)</f>
        <v>BEBIDAS</v>
      </c>
      <c r="I1894" s="21" t="str">
        <f>VLOOKUP($E1894,[1]Productos!A:P,4,FALSE)</f>
        <v>CERVEZAS</v>
      </c>
      <c r="K1894" s="1">
        <v>4000</v>
      </c>
      <c r="L1894" s="1">
        <v>8000</v>
      </c>
      <c r="M1894" s="21">
        <v>5</v>
      </c>
      <c r="N1894" s="21" t="e">
        <f>VLOOKUP(M1894,[1]!tbl_empleados[#Data],4,0)&amp;" "&amp;VLOOKUP(M1894,[1]!tbl_empleados[#Data],5,0)</f>
        <v>#REF!</v>
      </c>
      <c r="O1894">
        <f t="shared" si="166"/>
        <v>2024</v>
      </c>
      <c r="P1894" t="str">
        <f t="shared" si="167"/>
        <v>junio</v>
      </c>
    </row>
    <row r="1895" spans="1:16" x14ac:dyDescent="0.3">
      <c r="A1895" t="s">
        <v>629</v>
      </c>
      <c r="B1895" s="21">
        <v>2</v>
      </c>
      <c r="C1895" s="77">
        <v>45444</v>
      </c>
      <c r="D1895" s="78">
        <v>0.89722222222222225</v>
      </c>
      <c r="E1895" s="21">
        <v>45</v>
      </c>
      <c r="F1895">
        <v>1</v>
      </c>
      <c r="G1895" t="str">
        <f>VLOOKUP($E1895,[1]Productos!A:P,2,FALSE)</f>
        <v>POKER</v>
      </c>
      <c r="H1895" s="21" t="str">
        <f>VLOOKUP($E1895,[1]Productos!A:P,3,FALSE)</f>
        <v>BEBIDAS</v>
      </c>
      <c r="I1895" s="21" t="str">
        <f>VLOOKUP($E1895,[1]Productos!A:P,4,FALSE)</f>
        <v>CERVEZAS</v>
      </c>
      <c r="K1895" s="1">
        <v>3000</v>
      </c>
      <c r="L1895" s="1">
        <v>3000</v>
      </c>
      <c r="M1895" s="21">
        <v>5</v>
      </c>
      <c r="N1895" s="21" t="e">
        <f>VLOOKUP(M1895,[1]!tbl_empleados[#Data],4,0)&amp;" "&amp;VLOOKUP(M1895,[1]!tbl_empleados[#Data],5,0)</f>
        <v>#REF!</v>
      </c>
      <c r="O1895">
        <f t="shared" si="166"/>
        <v>2024</v>
      </c>
      <c r="P1895" t="str">
        <f t="shared" si="167"/>
        <v>junio</v>
      </c>
    </row>
    <row r="1896" spans="1:16" x14ac:dyDescent="0.3">
      <c r="A1896" t="s">
        <v>625</v>
      </c>
      <c r="B1896">
        <v>20</v>
      </c>
      <c r="C1896" s="77">
        <v>45444</v>
      </c>
      <c r="D1896" s="78">
        <v>0.74236111111111114</v>
      </c>
      <c r="E1896" s="21">
        <v>40</v>
      </c>
      <c r="F1896">
        <v>1</v>
      </c>
      <c r="G1896" t="str">
        <f>VLOOKUP($E1896,[1]Productos!A:P,2,FALSE)</f>
        <v>AGUILA NEGRA</v>
      </c>
      <c r="H1896" s="21" t="str">
        <f>VLOOKUP($E1896,[1]Productos!A:P,3,FALSE)</f>
        <v>BEBIDAS</v>
      </c>
      <c r="I1896" s="21" t="str">
        <f>VLOOKUP($E1896,[1]Productos!A:P,4,FALSE)</f>
        <v>CERVEZAS</v>
      </c>
      <c r="K1896" s="1">
        <v>3500</v>
      </c>
      <c r="L1896" s="1">
        <v>3500</v>
      </c>
      <c r="M1896" s="21">
        <v>5</v>
      </c>
      <c r="N1896" s="21" t="e">
        <f>VLOOKUP(M1896,[1]!tbl_empleados[#Data],4,0)&amp;" "&amp;VLOOKUP(M1896,[1]!tbl_empleados[#Data],5,0)</f>
        <v>#REF!</v>
      </c>
      <c r="O1896">
        <f t="shared" si="166"/>
        <v>2024</v>
      </c>
      <c r="P1896" t="str">
        <f t="shared" si="167"/>
        <v>junio</v>
      </c>
    </row>
    <row r="1897" spans="1:16" x14ac:dyDescent="0.3">
      <c r="A1897" t="s">
        <v>625</v>
      </c>
      <c r="B1897">
        <v>20</v>
      </c>
      <c r="C1897" s="77">
        <v>45444</v>
      </c>
      <c r="D1897" s="78">
        <v>0.74236111111111114</v>
      </c>
      <c r="E1897" s="21">
        <v>45</v>
      </c>
      <c r="F1897">
        <v>1</v>
      </c>
      <c r="G1897" t="str">
        <f>VLOOKUP($E1897,[1]Productos!A:P,2,FALSE)</f>
        <v>POKER</v>
      </c>
      <c r="H1897" s="21" t="str">
        <f>VLOOKUP($E1897,[1]Productos!A:P,3,FALSE)</f>
        <v>BEBIDAS</v>
      </c>
      <c r="I1897" s="21" t="str">
        <f>VLOOKUP($E1897,[1]Productos!A:P,4,FALSE)</f>
        <v>CERVEZAS</v>
      </c>
      <c r="K1897" s="1">
        <v>3000</v>
      </c>
      <c r="L1897" s="1">
        <v>3000</v>
      </c>
      <c r="M1897" s="21">
        <v>5</v>
      </c>
      <c r="N1897" s="21" t="e">
        <f>VLOOKUP(M1897,[1]!tbl_empleados[#Data],4,0)&amp;" "&amp;VLOOKUP(M1897,[1]!tbl_empleados[#Data],5,0)</f>
        <v>#REF!</v>
      </c>
      <c r="O1897">
        <f t="shared" si="166"/>
        <v>2024</v>
      </c>
      <c r="P1897" t="str">
        <f t="shared" si="167"/>
        <v>junio</v>
      </c>
    </row>
    <row r="1898" spans="1:16" x14ac:dyDescent="0.3">
      <c r="A1898" t="s">
        <v>625</v>
      </c>
      <c r="B1898" s="21">
        <v>20</v>
      </c>
      <c r="C1898" s="77">
        <v>45444</v>
      </c>
      <c r="D1898" s="78">
        <v>0.77500000000000002</v>
      </c>
      <c r="E1898" s="21">
        <v>45</v>
      </c>
      <c r="F1898">
        <v>1</v>
      </c>
      <c r="G1898" t="str">
        <f>VLOOKUP($E1898,[1]Productos!A:P,2,FALSE)</f>
        <v>POKER</v>
      </c>
      <c r="H1898" s="21" t="str">
        <f>VLOOKUP($E1898,[1]Productos!A:P,3,FALSE)</f>
        <v>BEBIDAS</v>
      </c>
      <c r="I1898" s="21" t="str">
        <f>VLOOKUP($E1898,[1]Productos!A:P,4,FALSE)</f>
        <v>CERVEZAS</v>
      </c>
      <c r="K1898" s="1">
        <v>3000</v>
      </c>
      <c r="L1898" s="1">
        <v>3000</v>
      </c>
      <c r="M1898" s="21">
        <v>5</v>
      </c>
      <c r="N1898" s="21" t="e">
        <f>VLOOKUP(M1898,[1]!tbl_empleados[#Data],4,0)&amp;" "&amp;VLOOKUP(M1898,[1]!tbl_empleados[#Data],5,0)</f>
        <v>#REF!</v>
      </c>
      <c r="O1898">
        <f t="shared" si="166"/>
        <v>2024</v>
      </c>
      <c r="P1898" t="str">
        <f t="shared" si="167"/>
        <v>junio</v>
      </c>
    </row>
    <row r="1899" spans="1:16" x14ac:dyDescent="0.3">
      <c r="A1899" t="s">
        <v>625</v>
      </c>
      <c r="B1899" s="21">
        <v>20</v>
      </c>
      <c r="C1899" s="77">
        <v>45444</v>
      </c>
      <c r="D1899" s="78">
        <v>0.90069444444444446</v>
      </c>
      <c r="E1899" s="21">
        <v>40</v>
      </c>
      <c r="F1899">
        <v>3</v>
      </c>
      <c r="G1899" t="str">
        <f>VLOOKUP($E1899,[1]Productos!A:P,2,FALSE)</f>
        <v>AGUILA NEGRA</v>
      </c>
      <c r="H1899" s="21" t="str">
        <f>VLOOKUP($E1899,[1]Productos!A:P,3,FALSE)</f>
        <v>BEBIDAS</v>
      </c>
      <c r="I1899" s="21" t="str">
        <f>VLOOKUP($E1899,[1]Productos!A:P,4,FALSE)</f>
        <v>CERVEZAS</v>
      </c>
      <c r="K1899" s="1">
        <v>3500</v>
      </c>
      <c r="L1899" s="1">
        <v>10500</v>
      </c>
      <c r="M1899" s="21">
        <v>5</v>
      </c>
      <c r="N1899" s="21" t="e">
        <f>VLOOKUP(M1899,[1]!tbl_empleados[#Data],4,0)&amp;" "&amp;VLOOKUP(M1899,[1]!tbl_empleados[#Data],5,0)</f>
        <v>#REF!</v>
      </c>
      <c r="O1899">
        <f t="shared" si="166"/>
        <v>2024</v>
      </c>
      <c r="P1899" t="str">
        <f t="shared" si="167"/>
        <v>junio</v>
      </c>
    </row>
    <row r="1900" spans="1:16" x14ac:dyDescent="0.3">
      <c r="A1900" t="s">
        <v>625</v>
      </c>
      <c r="B1900" s="21">
        <v>20</v>
      </c>
      <c r="C1900" s="77">
        <v>45444</v>
      </c>
      <c r="D1900" s="78">
        <v>0.90277777777777779</v>
      </c>
      <c r="E1900" s="21">
        <v>91</v>
      </c>
      <c r="F1900">
        <v>1</v>
      </c>
      <c r="G1900" t="str">
        <f>VLOOKUP($E1900,[1]Productos!A:P,2,FALSE)</f>
        <v>SMIRNOFF</v>
      </c>
      <c r="H1900" s="21" t="str">
        <f>VLOOKUP($E1900,[1]Productos!A:P,3,FALSE)</f>
        <v>BEBIDAS</v>
      </c>
      <c r="I1900" s="21" t="str">
        <f>VLOOKUP($E1900,[1]Productos!A:P,4,FALSE)</f>
        <v>CERVEZAS</v>
      </c>
      <c r="K1900" s="1">
        <v>12000</v>
      </c>
      <c r="L1900" s="1">
        <v>12000</v>
      </c>
      <c r="M1900" s="21">
        <v>5</v>
      </c>
      <c r="N1900" s="21" t="e">
        <f>VLOOKUP(M1900,[1]!tbl_empleados[#Data],4,0)&amp;" "&amp;VLOOKUP(M1900,[1]!tbl_empleados[#Data],5,0)</f>
        <v>#REF!</v>
      </c>
      <c r="O1900">
        <f t="shared" si="166"/>
        <v>2024</v>
      </c>
      <c r="P1900" t="str">
        <f t="shared" si="167"/>
        <v>junio</v>
      </c>
    </row>
    <row r="1901" spans="1:16" x14ac:dyDescent="0.3">
      <c r="A1901" t="s">
        <v>630</v>
      </c>
      <c r="B1901" s="21">
        <v>2</v>
      </c>
      <c r="C1901" s="77">
        <v>45444</v>
      </c>
      <c r="D1901" s="78">
        <v>0.91736111111111107</v>
      </c>
      <c r="E1901" s="21">
        <v>40</v>
      </c>
      <c r="F1901">
        <v>2</v>
      </c>
      <c r="G1901" t="str">
        <f>VLOOKUP($E1901,[1]Productos!A:P,2,FALSE)</f>
        <v>AGUILA NEGRA</v>
      </c>
      <c r="H1901" s="21" t="str">
        <f>VLOOKUP($E1901,[1]Productos!A:P,3,FALSE)</f>
        <v>BEBIDAS</v>
      </c>
      <c r="I1901" s="21" t="str">
        <f>VLOOKUP($E1901,[1]Productos!A:P,4,FALSE)</f>
        <v>CERVEZAS</v>
      </c>
      <c r="K1901" s="1">
        <v>3500</v>
      </c>
      <c r="L1901" s="1">
        <v>7000</v>
      </c>
      <c r="M1901" s="21">
        <v>5</v>
      </c>
      <c r="N1901" s="21" t="e">
        <f>VLOOKUP(M1901,[1]!tbl_empleados[#Data],4,0)&amp;" "&amp;VLOOKUP(M1901,[1]!tbl_empleados[#Data],5,0)</f>
        <v>#REF!</v>
      </c>
      <c r="O1901">
        <f t="shared" si="166"/>
        <v>2024</v>
      </c>
      <c r="P1901" t="str">
        <f t="shared" si="167"/>
        <v>junio</v>
      </c>
    </row>
    <row r="1902" spans="1:16" x14ac:dyDescent="0.3">
      <c r="A1902" t="s">
        <v>630</v>
      </c>
      <c r="B1902" s="21">
        <v>2</v>
      </c>
      <c r="C1902" s="77">
        <v>45444</v>
      </c>
      <c r="D1902" s="78">
        <v>0.91736111111111107</v>
      </c>
      <c r="E1902" s="21">
        <v>39</v>
      </c>
      <c r="F1902">
        <v>1</v>
      </c>
      <c r="G1902" t="str">
        <f>VLOOKUP($E1902,[1]Productos!A:P,2,FALSE)</f>
        <v>CORONITA</v>
      </c>
      <c r="H1902" s="21" t="str">
        <f>VLOOKUP($E1902,[1]Productos!A:P,3,FALSE)</f>
        <v>BEBIDAS</v>
      </c>
      <c r="I1902" s="21" t="str">
        <f>VLOOKUP($E1902,[1]Productos!A:P,4,FALSE)</f>
        <v>CERVEZAS</v>
      </c>
      <c r="K1902" s="1">
        <v>4000</v>
      </c>
      <c r="L1902" s="1">
        <v>4000</v>
      </c>
      <c r="M1902" s="21">
        <v>5</v>
      </c>
      <c r="N1902" s="21" t="e">
        <f>VLOOKUP(M1902,[1]!tbl_empleados[#Data],4,0)&amp;" "&amp;VLOOKUP(M1902,[1]!tbl_empleados[#Data],5,0)</f>
        <v>#REF!</v>
      </c>
      <c r="O1902">
        <f t="shared" si="166"/>
        <v>2024</v>
      </c>
      <c r="P1902" t="str">
        <f t="shared" si="167"/>
        <v>junio</v>
      </c>
    </row>
    <row r="1903" spans="1:16" x14ac:dyDescent="0.3">
      <c r="A1903" t="s">
        <v>630</v>
      </c>
      <c r="B1903" s="21">
        <v>2</v>
      </c>
      <c r="C1903" s="77">
        <v>45444</v>
      </c>
      <c r="D1903" s="78">
        <v>0.93472222222222223</v>
      </c>
      <c r="E1903" s="21">
        <v>40</v>
      </c>
      <c r="F1903">
        <v>1</v>
      </c>
      <c r="G1903" t="str">
        <f>VLOOKUP($E1903,[1]Productos!A:P,2,FALSE)</f>
        <v>AGUILA NEGRA</v>
      </c>
      <c r="H1903" s="21" t="str">
        <f>VLOOKUP($E1903,[1]Productos!A:P,3,FALSE)</f>
        <v>BEBIDAS</v>
      </c>
      <c r="I1903" s="21" t="str">
        <f>VLOOKUP($E1903,[1]Productos!A:P,4,FALSE)</f>
        <v>CERVEZAS</v>
      </c>
      <c r="K1903" s="1">
        <v>3500</v>
      </c>
      <c r="L1903" s="1">
        <v>3500</v>
      </c>
      <c r="M1903" s="21">
        <v>5</v>
      </c>
      <c r="N1903" s="21" t="e">
        <f>VLOOKUP(M1903,[1]!tbl_empleados[#Data],4,0)&amp;" "&amp;VLOOKUP(M1903,[1]!tbl_empleados[#Data],5,0)</f>
        <v>#REF!</v>
      </c>
      <c r="O1903">
        <f t="shared" si="166"/>
        <v>2024</v>
      </c>
      <c r="P1903" t="str">
        <f t="shared" si="167"/>
        <v>junio</v>
      </c>
    </row>
    <row r="1904" spans="1:16" x14ac:dyDescent="0.3">
      <c r="A1904" t="s">
        <v>631</v>
      </c>
      <c r="B1904" s="21">
        <v>3</v>
      </c>
      <c r="C1904" s="77">
        <v>45444</v>
      </c>
      <c r="D1904" s="78">
        <v>0.90902777777777777</v>
      </c>
      <c r="E1904" s="21">
        <v>38</v>
      </c>
      <c r="F1904">
        <v>2</v>
      </c>
      <c r="G1904" t="str">
        <f>VLOOKUP($E1904,[1]Productos!A:P,2,FALSE)</f>
        <v>COSTEÑITA</v>
      </c>
      <c r="H1904" s="21" t="str">
        <f>VLOOKUP($E1904,[1]Productos!A:P,3,FALSE)</f>
        <v>BEBIDAS</v>
      </c>
      <c r="I1904" s="21" t="str">
        <f>VLOOKUP($E1904,[1]Productos!A:P,4,FALSE)</f>
        <v>CERVEZAS</v>
      </c>
      <c r="K1904" s="1">
        <v>3000</v>
      </c>
      <c r="L1904" s="1">
        <v>6000</v>
      </c>
      <c r="M1904" s="21">
        <v>5</v>
      </c>
      <c r="N1904" s="21" t="e">
        <f>VLOOKUP(M1904,[1]!tbl_empleados[#Data],4,0)&amp;" "&amp;VLOOKUP(M1904,[1]!tbl_empleados[#Data],5,0)</f>
        <v>#REF!</v>
      </c>
      <c r="O1904">
        <f t="shared" si="166"/>
        <v>2024</v>
      </c>
      <c r="P1904" t="str">
        <f t="shared" si="167"/>
        <v>junio</v>
      </c>
    </row>
    <row r="1905" spans="1:16" x14ac:dyDescent="0.3">
      <c r="A1905" t="s">
        <v>631</v>
      </c>
      <c r="B1905" s="21">
        <v>3</v>
      </c>
      <c r="C1905" s="77">
        <v>45444</v>
      </c>
      <c r="D1905" s="78">
        <v>0.90902777777777777</v>
      </c>
      <c r="E1905" s="21">
        <v>40</v>
      </c>
      <c r="F1905">
        <v>2</v>
      </c>
      <c r="G1905" t="str">
        <f>VLOOKUP($E1905,[1]Productos!A:P,2,FALSE)</f>
        <v>AGUILA NEGRA</v>
      </c>
      <c r="H1905" s="21" t="str">
        <f>VLOOKUP($E1905,[1]Productos!A:P,3,FALSE)</f>
        <v>BEBIDAS</v>
      </c>
      <c r="I1905" s="21" t="str">
        <f>VLOOKUP($E1905,[1]Productos!A:P,4,FALSE)</f>
        <v>CERVEZAS</v>
      </c>
      <c r="K1905" s="1">
        <v>3500</v>
      </c>
      <c r="L1905" s="1">
        <v>7000</v>
      </c>
      <c r="M1905" s="21">
        <v>5</v>
      </c>
      <c r="N1905" s="21" t="e">
        <f>VLOOKUP(M1905,[1]!tbl_empleados[#Data],4,0)&amp;" "&amp;VLOOKUP(M1905,[1]!tbl_empleados[#Data],5,0)</f>
        <v>#REF!</v>
      </c>
      <c r="O1905">
        <f t="shared" si="166"/>
        <v>2024</v>
      </c>
      <c r="P1905" t="str">
        <f t="shared" si="167"/>
        <v>junio</v>
      </c>
    </row>
    <row r="1906" spans="1:16" x14ac:dyDescent="0.3">
      <c r="A1906" t="s">
        <v>631</v>
      </c>
      <c r="B1906" s="21">
        <v>3</v>
      </c>
      <c r="C1906" s="77">
        <v>45444</v>
      </c>
      <c r="D1906" s="78">
        <v>0.90902777777777777</v>
      </c>
      <c r="E1906" s="21">
        <v>38</v>
      </c>
      <c r="F1906">
        <v>1</v>
      </c>
      <c r="G1906" t="str">
        <f>VLOOKUP($E1906,[1]Productos!A:P,2,FALSE)</f>
        <v>COSTEÑITA</v>
      </c>
      <c r="H1906" s="21" t="str">
        <f>VLOOKUP($E1906,[1]Productos!A:P,3,FALSE)</f>
        <v>BEBIDAS</v>
      </c>
      <c r="I1906" s="21" t="str">
        <f>VLOOKUP($E1906,[1]Productos!A:P,4,FALSE)</f>
        <v>CERVEZAS</v>
      </c>
      <c r="K1906" s="1">
        <v>3000</v>
      </c>
      <c r="L1906" s="1">
        <v>3000</v>
      </c>
      <c r="M1906" s="21">
        <v>5</v>
      </c>
      <c r="N1906" s="21" t="e">
        <f>VLOOKUP(M1906,[1]!tbl_empleados[#Data],4,0)&amp;" "&amp;VLOOKUP(M1906,[1]!tbl_empleados[#Data],5,0)</f>
        <v>#REF!</v>
      </c>
      <c r="O1906">
        <f t="shared" si="166"/>
        <v>2024</v>
      </c>
      <c r="P1906" t="str">
        <f t="shared" si="167"/>
        <v>junio</v>
      </c>
    </row>
    <row r="1907" spans="1:16" x14ac:dyDescent="0.3">
      <c r="A1907" t="s">
        <v>631</v>
      </c>
      <c r="B1907" s="21">
        <v>3</v>
      </c>
      <c r="C1907" s="77">
        <v>45444</v>
      </c>
      <c r="D1907" s="78">
        <v>0.90902777777777777</v>
      </c>
      <c r="E1907" s="21">
        <v>49</v>
      </c>
      <c r="F1907">
        <v>1</v>
      </c>
      <c r="G1907" t="str">
        <f>VLOOKUP($E1907,[1]Productos!A:P,2,FALSE)</f>
        <v>AGUARDIENTE SIN AZUCAR (DOBLE TAPA VERDE)</v>
      </c>
      <c r="H1907" s="21" t="str">
        <f>VLOOKUP($E1907,[1]Productos!A:P,3,FALSE)</f>
        <v>LICORES</v>
      </c>
      <c r="I1907" s="21" t="str">
        <f>VLOOKUP($E1907,[1]Productos!A:P,4,FALSE)</f>
        <v>AGUARDIENTE</v>
      </c>
      <c r="K1907" s="1">
        <v>70000</v>
      </c>
      <c r="L1907" s="1">
        <v>70000</v>
      </c>
      <c r="M1907" s="21">
        <v>5</v>
      </c>
      <c r="N1907" s="21" t="e">
        <f>VLOOKUP(M1907,[1]!tbl_empleados[#Data],4,0)&amp;" "&amp;VLOOKUP(M1907,[1]!tbl_empleados[#Data],5,0)</f>
        <v>#REF!</v>
      </c>
      <c r="O1907">
        <f t="shared" si="166"/>
        <v>2024</v>
      </c>
      <c r="P1907" t="str">
        <f t="shared" si="167"/>
        <v>junio</v>
      </c>
    </row>
    <row r="1908" spans="1:16" x14ac:dyDescent="0.3">
      <c r="A1908" t="s">
        <v>631</v>
      </c>
      <c r="B1908" s="21">
        <v>3</v>
      </c>
      <c r="C1908" s="77">
        <v>45444</v>
      </c>
      <c r="D1908" s="78">
        <v>0.91041666666666676</v>
      </c>
      <c r="E1908" s="21">
        <v>38</v>
      </c>
      <c r="F1908">
        <v>3</v>
      </c>
      <c r="G1908" t="str">
        <f>VLOOKUP($E1908,[1]Productos!A:P,2,FALSE)</f>
        <v>COSTEÑITA</v>
      </c>
      <c r="H1908" s="21" t="str">
        <f>VLOOKUP($E1908,[1]Productos!A:P,3,FALSE)</f>
        <v>BEBIDAS</v>
      </c>
      <c r="I1908" s="21" t="str">
        <f>VLOOKUP($E1908,[1]Productos!A:P,4,FALSE)</f>
        <v>CERVEZAS</v>
      </c>
      <c r="K1908" s="1">
        <v>3000</v>
      </c>
      <c r="L1908" s="1">
        <v>9000</v>
      </c>
      <c r="M1908" s="21">
        <v>5</v>
      </c>
      <c r="N1908" s="21" t="e">
        <f>VLOOKUP(M1908,[1]!tbl_empleados[#Data],4,0)&amp;" "&amp;VLOOKUP(M1908,[1]!tbl_empleados[#Data],5,0)</f>
        <v>#REF!</v>
      </c>
      <c r="O1908">
        <f t="shared" si="166"/>
        <v>2024</v>
      </c>
      <c r="P1908" t="str">
        <f t="shared" si="167"/>
        <v>junio</v>
      </c>
    </row>
    <row r="1909" spans="1:16" x14ac:dyDescent="0.3">
      <c r="A1909" t="s">
        <v>631</v>
      </c>
      <c r="B1909" s="21">
        <v>3</v>
      </c>
      <c r="C1909" s="77">
        <v>45444</v>
      </c>
      <c r="D1909" s="78">
        <v>0.91111111111111109</v>
      </c>
      <c r="E1909" s="21">
        <v>38</v>
      </c>
      <c r="F1909">
        <v>1</v>
      </c>
      <c r="G1909" t="str">
        <f>VLOOKUP($E1909,[1]Productos!A:P,2,FALSE)</f>
        <v>COSTEÑITA</v>
      </c>
      <c r="H1909" s="21" t="str">
        <f>VLOOKUP($E1909,[1]Productos!A:P,3,FALSE)</f>
        <v>BEBIDAS</v>
      </c>
      <c r="I1909" s="21" t="str">
        <f>VLOOKUP($E1909,[1]Productos!A:P,4,FALSE)</f>
        <v>CERVEZAS</v>
      </c>
      <c r="K1909" s="1">
        <v>3000</v>
      </c>
      <c r="L1909" s="1">
        <v>3000</v>
      </c>
      <c r="M1909" s="21">
        <v>5</v>
      </c>
      <c r="N1909" s="21" t="e">
        <f>VLOOKUP(M1909,[1]!tbl_empleados[#Data],4,0)&amp;" "&amp;VLOOKUP(M1909,[1]!tbl_empleados[#Data],5,0)</f>
        <v>#REF!</v>
      </c>
      <c r="O1909">
        <f t="shared" si="166"/>
        <v>2024</v>
      </c>
      <c r="P1909" t="str">
        <f t="shared" si="167"/>
        <v>junio</v>
      </c>
    </row>
    <row r="1910" spans="1:16" x14ac:dyDescent="0.3">
      <c r="A1910" t="s">
        <v>631</v>
      </c>
      <c r="B1910" s="21">
        <v>3</v>
      </c>
      <c r="C1910" s="77">
        <v>45444</v>
      </c>
      <c r="D1910" s="78">
        <v>0.93333333333333324</v>
      </c>
      <c r="E1910" s="21">
        <v>38</v>
      </c>
      <c r="F1910">
        <v>4</v>
      </c>
      <c r="G1910" t="str">
        <f>VLOOKUP($E1910,[1]Productos!A:P,2,FALSE)</f>
        <v>COSTEÑITA</v>
      </c>
      <c r="H1910" s="21" t="str">
        <f>VLOOKUP($E1910,[1]Productos!A:P,3,FALSE)</f>
        <v>BEBIDAS</v>
      </c>
      <c r="I1910" s="21" t="str">
        <f>VLOOKUP($E1910,[1]Productos!A:P,4,FALSE)</f>
        <v>CERVEZAS</v>
      </c>
      <c r="K1910" s="1">
        <v>3000</v>
      </c>
      <c r="L1910" s="1">
        <v>12000</v>
      </c>
      <c r="M1910" s="21">
        <v>5</v>
      </c>
      <c r="N1910" s="21" t="e">
        <f>VLOOKUP(M1910,[1]!tbl_empleados[#Data],4,0)&amp;" "&amp;VLOOKUP(M1910,[1]!tbl_empleados[#Data],5,0)</f>
        <v>#REF!</v>
      </c>
      <c r="O1910">
        <f t="shared" si="166"/>
        <v>2024</v>
      </c>
      <c r="P1910" t="str">
        <f t="shared" si="167"/>
        <v>junio</v>
      </c>
    </row>
    <row r="1911" spans="1:16" x14ac:dyDescent="0.3">
      <c r="A1911" t="s">
        <v>632</v>
      </c>
      <c r="B1911" s="21">
        <v>6</v>
      </c>
      <c r="C1911" s="77">
        <v>45444</v>
      </c>
      <c r="D1911" s="78">
        <v>0.91527777777777775</v>
      </c>
      <c r="E1911" s="21">
        <v>39</v>
      </c>
      <c r="F1911">
        <v>1</v>
      </c>
      <c r="G1911" t="str">
        <f>VLOOKUP($E1911,[1]Productos!A:P,2,FALSE)</f>
        <v>CORONITA</v>
      </c>
      <c r="H1911" s="21" t="str">
        <f>VLOOKUP($E1911,[1]Productos!A:P,3,FALSE)</f>
        <v>BEBIDAS</v>
      </c>
      <c r="I1911" s="21" t="str">
        <f>VLOOKUP($E1911,[1]Productos!A:P,4,FALSE)</f>
        <v>CERVEZAS</v>
      </c>
      <c r="K1911" s="1">
        <v>4000</v>
      </c>
      <c r="L1911" s="1">
        <v>4000</v>
      </c>
      <c r="M1911" s="21">
        <v>5</v>
      </c>
      <c r="N1911" s="21" t="e">
        <f>VLOOKUP(M1911,[1]!tbl_empleados[#Data],4,0)&amp;" "&amp;VLOOKUP(M1911,[1]!tbl_empleados[#Data],5,0)</f>
        <v>#REF!</v>
      </c>
      <c r="O1911">
        <f t="shared" si="166"/>
        <v>2024</v>
      </c>
      <c r="P1911" t="str">
        <f t="shared" si="167"/>
        <v>junio</v>
      </c>
    </row>
    <row r="1912" spans="1:16" x14ac:dyDescent="0.3">
      <c r="A1912" t="s">
        <v>632</v>
      </c>
      <c r="B1912" s="21">
        <v>6</v>
      </c>
      <c r="C1912" s="77">
        <v>45444</v>
      </c>
      <c r="D1912" s="78">
        <v>0.91527777777777775</v>
      </c>
      <c r="E1912" s="21">
        <v>43</v>
      </c>
      <c r="F1912">
        <v>1</v>
      </c>
      <c r="G1912" t="str">
        <f>VLOOKUP($E1912,[1]Productos!A:P,2,FALSE)</f>
        <v>STELLA ARTOIS</v>
      </c>
      <c r="H1912" s="21" t="str">
        <f>VLOOKUP($E1912,[1]Productos!A:P,3,FALSE)</f>
        <v>BEBIDAS</v>
      </c>
      <c r="I1912" s="21" t="str">
        <f>VLOOKUP($E1912,[1]Productos!A:P,4,FALSE)</f>
        <v>CERVEZAS</v>
      </c>
      <c r="K1912" s="1">
        <v>8000</v>
      </c>
      <c r="L1912" s="1">
        <v>8000</v>
      </c>
      <c r="M1912" s="21">
        <v>5</v>
      </c>
      <c r="N1912" s="21" t="e">
        <f>VLOOKUP(M1912,[1]!tbl_empleados[#Data],4,0)&amp;" "&amp;VLOOKUP(M1912,[1]!tbl_empleados[#Data],5,0)</f>
        <v>#REF!</v>
      </c>
      <c r="O1912">
        <f t="shared" si="166"/>
        <v>2024</v>
      </c>
      <c r="P1912" t="str">
        <f t="shared" si="167"/>
        <v>junio</v>
      </c>
    </row>
    <row r="1913" spans="1:16" x14ac:dyDescent="0.3">
      <c r="A1913" t="s">
        <v>622</v>
      </c>
      <c r="B1913">
        <v>7</v>
      </c>
      <c r="C1913" s="77">
        <v>45444</v>
      </c>
      <c r="D1913" s="78">
        <v>0.60138888888888886</v>
      </c>
      <c r="E1913" s="21">
        <v>414</v>
      </c>
      <c r="F1913">
        <v>1</v>
      </c>
      <c r="G1913" t="str">
        <f>VLOOKUP($E1913,[1]Productos!A:P,2,FALSE)</f>
        <v>CUBETAZO DE COSTEÑITA</v>
      </c>
      <c r="H1913" s="21" t="str">
        <f>VLOOKUP($E1913,[1]Productos!A:P,3,FALSE)</f>
        <v>PROMOCIONES</v>
      </c>
      <c r="I1913" s="21" t="str">
        <f>VLOOKUP($E1913,[1]Productos!A:P,4,FALSE)</f>
        <v>CERVEZAS</v>
      </c>
      <c r="K1913" s="1">
        <v>20000</v>
      </c>
      <c r="L1913" s="1">
        <v>20000</v>
      </c>
      <c r="M1913" s="21">
        <v>5</v>
      </c>
      <c r="N1913" s="21" t="e">
        <f>VLOOKUP(M1913,[1]!tbl_empleados[#Data],4,0)&amp;" "&amp;VLOOKUP(M1913,[1]!tbl_empleados[#Data],5,0)</f>
        <v>#REF!</v>
      </c>
      <c r="O1913">
        <f t="shared" si="166"/>
        <v>2024</v>
      </c>
      <c r="P1913" t="str">
        <f t="shared" si="167"/>
        <v>junio</v>
      </c>
    </row>
    <row r="1914" spans="1:16" x14ac:dyDescent="0.3">
      <c r="A1914" t="s">
        <v>622</v>
      </c>
      <c r="B1914">
        <v>7</v>
      </c>
      <c r="C1914" s="77">
        <v>45444</v>
      </c>
      <c r="D1914" s="78">
        <v>0.61249999999999993</v>
      </c>
      <c r="E1914" s="21">
        <v>21</v>
      </c>
      <c r="F1914">
        <v>1</v>
      </c>
      <c r="G1914" t="str">
        <f>VLOOKUP($E1914,[1]Productos!A:P,2,FALSE)</f>
        <v>NATURAL</v>
      </c>
      <c r="H1914" s="21" t="str">
        <f>VLOOKUP($E1914,[1]Productos!A:P,3,FALSE)</f>
        <v>BEBIDAS</v>
      </c>
      <c r="I1914" s="21" t="str">
        <f>VLOOKUP($E1914,[1]Productos!A:P,4,FALSE)</f>
        <v>LIMONADAS</v>
      </c>
      <c r="K1914" s="1">
        <v>6000</v>
      </c>
      <c r="L1914" s="1">
        <v>6000</v>
      </c>
      <c r="M1914" s="21">
        <v>5</v>
      </c>
      <c r="N1914" s="21" t="e">
        <f>VLOOKUP(M1914,[1]!tbl_empleados[#Data],4,0)&amp;" "&amp;VLOOKUP(M1914,[1]!tbl_empleados[#Data],5,0)</f>
        <v>#REF!</v>
      </c>
      <c r="O1914">
        <f t="shared" si="166"/>
        <v>2024</v>
      </c>
      <c r="P1914" t="str">
        <f t="shared" si="167"/>
        <v>junio</v>
      </c>
    </row>
    <row r="1915" spans="1:16" x14ac:dyDescent="0.3">
      <c r="A1915" t="s">
        <v>622</v>
      </c>
      <c r="B1915">
        <v>7</v>
      </c>
      <c r="C1915" s="77">
        <v>45444</v>
      </c>
      <c r="D1915" s="78">
        <v>0.63541666666666663</v>
      </c>
      <c r="E1915" s="21">
        <v>38</v>
      </c>
      <c r="F1915">
        <v>2</v>
      </c>
      <c r="G1915" t="str">
        <f>VLOOKUP($E1915,[1]Productos!A:P,2,FALSE)</f>
        <v>COSTEÑITA</v>
      </c>
      <c r="H1915" s="21" t="str">
        <f>VLOOKUP($E1915,[1]Productos!A:P,3,FALSE)</f>
        <v>BEBIDAS</v>
      </c>
      <c r="I1915" s="21" t="str">
        <f>VLOOKUP($E1915,[1]Productos!A:P,4,FALSE)</f>
        <v>CERVEZAS</v>
      </c>
      <c r="K1915" s="1">
        <v>3000</v>
      </c>
      <c r="L1915" s="1">
        <v>6000</v>
      </c>
      <c r="M1915" s="21">
        <v>5</v>
      </c>
      <c r="N1915" s="21" t="e">
        <f>VLOOKUP(M1915,[1]!tbl_empleados[#Data],4,0)&amp;" "&amp;VLOOKUP(M1915,[1]!tbl_empleados[#Data],5,0)</f>
        <v>#REF!</v>
      </c>
      <c r="O1915">
        <f t="shared" si="166"/>
        <v>2024</v>
      </c>
      <c r="P1915" t="str">
        <f t="shared" si="167"/>
        <v>junio</v>
      </c>
    </row>
    <row r="1916" spans="1:16" x14ac:dyDescent="0.3">
      <c r="A1916" t="s">
        <v>622</v>
      </c>
      <c r="B1916">
        <v>7</v>
      </c>
      <c r="C1916" s="77">
        <v>45444</v>
      </c>
      <c r="D1916" s="78">
        <v>0.67847222222222225</v>
      </c>
      <c r="E1916" s="21">
        <v>44</v>
      </c>
      <c r="F1916">
        <v>2</v>
      </c>
      <c r="G1916" t="str">
        <f>VLOOKUP($E1916,[1]Productos!A:P,2,FALSE)</f>
        <v>HEINEKEN</v>
      </c>
      <c r="H1916" s="21" t="str">
        <f>VLOOKUP($E1916,[1]Productos!A:P,3,FALSE)</f>
        <v>BEBIDAS</v>
      </c>
      <c r="I1916" s="21" t="str">
        <f>VLOOKUP($E1916,[1]Productos!A:P,4,FALSE)</f>
        <v>CERVEZAS</v>
      </c>
      <c r="K1916" s="1">
        <v>4000</v>
      </c>
      <c r="L1916" s="1">
        <v>8000</v>
      </c>
      <c r="M1916" s="21">
        <v>5</v>
      </c>
      <c r="N1916" s="21" t="e">
        <f>VLOOKUP(M1916,[1]!tbl_empleados[#Data],4,0)&amp;" "&amp;VLOOKUP(M1916,[1]!tbl_empleados[#Data],5,0)</f>
        <v>#REF!</v>
      </c>
      <c r="O1916">
        <f t="shared" si="166"/>
        <v>2024</v>
      </c>
      <c r="P1916" t="str">
        <f t="shared" si="167"/>
        <v>junio</v>
      </c>
    </row>
    <row r="1917" spans="1:16" x14ac:dyDescent="0.3">
      <c r="A1917" t="s">
        <v>622</v>
      </c>
      <c r="B1917">
        <v>7</v>
      </c>
      <c r="C1917" s="77">
        <v>45444</v>
      </c>
      <c r="D1917" s="78">
        <v>0.6791666666666667</v>
      </c>
      <c r="E1917" s="21">
        <v>38</v>
      </c>
      <c r="F1917">
        <v>3</v>
      </c>
      <c r="G1917" t="str">
        <f>VLOOKUP($E1917,[1]Productos!A:P,2,FALSE)</f>
        <v>COSTEÑITA</v>
      </c>
      <c r="H1917" s="21" t="str">
        <f>VLOOKUP($E1917,[1]Productos!A:P,3,FALSE)</f>
        <v>BEBIDAS</v>
      </c>
      <c r="I1917" s="21" t="str">
        <f>VLOOKUP($E1917,[1]Productos!A:P,4,FALSE)</f>
        <v>CERVEZAS</v>
      </c>
      <c r="K1917" s="1">
        <v>3000</v>
      </c>
      <c r="L1917" s="1">
        <v>9000</v>
      </c>
      <c r="M1917" s="21">
        <v>5</v>
      </c>
      <c r="N1917" s="21" t="e">
        <f>VLOOKUP(M1917,[1]!tbl_empleados[#Data],4,0)&amp;" "&amp;VLOOKUP(M1917,[1]!tbl_empleados[#Data],5,0)</f>
        <v>#REF!</v>
      </c>
      <c r="O1917">
        <f t="shared" si="166"/>
        <v>2024</v>
      </c>
      <c r="P1917" t="str">
        <f t="shared" si="167"/>
        <v>junio</v>
      </c>
    </row>
    <row r="1918" spans="1:16" x14ac:dyDescent="0.3">
      <c r="A1918" t="s">
        <v>622</v>
      </c>
      <c r="B1918">
        <v>7</v>
      </c>
      <c r="C1918" s="77">
        <v>45444</v>
      </c>
      <c r="D1918" s="78">
        <v>0.6791666666666667</v>
      </c>
      <c r="E1918" s="21">
        <v>38</v>
      </c>
      <c r="F1918">
        <v>3</v>
      </c>
      <c r="G1918" t="str">
        <f>VLOOKUP($E1918,[1]Productos!A:P,2,FALSE)</f>
        <v>COSTEÑITA</v>
      </c>
      <c r="H1918" s="21" t="str">
        <f>VLOOKUP($E1918,[1]Productos!A:P,3,FALSE)</f>
        <v>BEBIDAS</v>
      </c>
      <c r="I1918" s="21" t="str">
        <f>VLOOKUP($E1918,[1]Productos!A:P,4,FALSE)</f>
        <v>CERVEZAS</v>
      </c>
      <c r="K1918" s="1">
        <v>3000</v>
      </c>
      <c r="L1918" s="1">
        <v>9000</v>
      </c>
      <c r="M1918" s="21">
        <v>5</v>
      </c>
      <c r="N1918" s="21" t="e">
        <f>VLOOKUP(M1918,[1]!tbl_empleados[#Data],4,0)&amp;" "&amp;VLOOKUP(M1918,[1]!tbl_empleados[#Data],5,0)</f>
        <v>#REF!</v>
      </c>
      <c r="O1918">
        <f t="shared" si="166"/>
        <v>2024</v>
      </c>
      <c r="P1918" t="str">
        <f t="shared" si="167"/>
        <v>junio</v>
      </c>
    </row>
    <row r="1919" spans="1:16" x14ac:dyDescent="0.3">
      <c r="A1919" t="s">
        <v>622</v>
      </c>
      <c r="B1919">
        <v>7</v>
      </c>
      <c r="C1919" s="77">
        <v>45444</v>
      </c>
      <c r="D1919" s="78">
        <v>0.6791666666666667</v>
      </c>
      <c r="E1919" s="21">
        <v>38</v>
      </c>
      <c r="F1919">
        <v>3</v>
      </c>
      <c r="G1919" t="str">
        <f>VLOOKUP($E1919,[1]Productos!A:P,2,FALSE)</f>
        <v>COSTEÑITA</v>
      </c>
      <c r="H1919" s="21" t="str">
        <f>VLOOKUP($E1919,[1]Productos!A:P,3,FALSE)</f>
        <v>BEBIDAS</v>
      </c>
      <c r="I1919" s="21" t="str">
        <f>VLOOKUP($E1919,[1]Productos!A:P,4,FALSE)</f>
        <v>CERVEZAS</v>
      </c>
      <c r="K1919" s="1">
        <v>3000</v>
      </c>
      <c r="L1919" s="1">
        <v>9000</v>
      </c>
      <c r="M1919" s="21">
        <v>5</v>
      </c>
      <c r="N1919" s="21" t="e">
        <f>VLOOKUP(M1919,[1]!tbl_empleados[#Data],4,0)&amp;" "&amp;VLOOKUP(M1919,[1]!tbl_empleados[#Data],5,0)</f>
        <v>#REF!</v>
      </c>
      <c r="O1919">
        <f t="shared" si="166"/>
        <v>2024</v>
      </c>
      <c r="P1919" t="str">
        <f t="shared" si="167"/>
        <v>junio</v>
      </c>
    </row>
    <row r="1920" spans="1:16" x14ac:dyDescent="0.3">
      <c r="A1920" t="s">
        <v>622</v>
      </c>
      <c r="B1920">
        <v>7</v>
      </c>
      <c r="C1920" s="77">
        <v>45444</v>
      </c>
      <c r="D1920" s="78">
        <v>0.6875</v>
      </c>
      <c r="E1920" s="21">
        <v>44</v>
      </c>
      <c r="F1920">
        <v>1</v>
      </c>
      <c r="G1920" t="str">
        <f>VLOOKUP($E1920,[1]Productos!A:P,2,FALSE)</f>
        <v>HEINEKEN</v>
      </c>
      <c r="H1920" s="21" t="str">
        <f>VLOOKUP($E1920,[1]Productos!A:P,3,FALSE)</f>
        <v>BEBIDAS</v>
      </c>
      <c r="I1920" s="21" t="str">
        <f>VLOOKUP($E1920,[1]Productos!A:P,4,FALSE)</f>
        <v>CERVEZAS</v>
      </c>
      <c r="K1920" s="1">
        <v>4000</v>
      </c>
      <c r="L1920" s="1">
        <v>4000</v>
      </c>
      <c r="M1920" s="21">
        <v>5</v>
      </c>
      <c r="N1920" s="21" t="e">
        <f>VLOOKUP(M1920,[1]!tbl_empleados[#Data],4,0)&amp;" "&amp;VLOOKUP(M1920,[1]!tbl_empleados[#Data],5,0)</f>
        <v>#REF!</v>
      </c>
      <c r="O1920">
        <f t="shared" si="166"/>
        <v>2024</v>
      </c>
      <c r="P1920" t="str">
        <f t="shared" si="167"/>
        <v>junio</v>
      </c>
    </row>
    <row r="1921" spans="1:16" x14ac:dyDescent="0.3">
      <c r="A1921" t="s">
        <v>622</v>
      </c>
      <c r="B1921">
        <v>7</v>
      </c>
      <c r="C1921" s="77">
        <v>45444</v>
      </c>
      <c r="D1921" s="78">
        <v>0.6875</v>
      </c>
      <c r="E1921" s="21">
        <v>38</v>
      </c>
      <c r="F1921">
        <v>2</v>
      </c>
      <c r="G1921" t="str">
        <f>VLOOKUP($E1921,[1]Productos!A:P,2,FALSE)</f>
        <v>COSTEÑITA</v>
      </c>
      <c r="H1921" s="21" t="str">
        <f>VLOOKUP($E1921,[1]Productos!A:P,3,FALSE)</f>
        <v>BEBIDAS</v>
      </c>
      <c r="I1921" s="21" t="str">
        <f>VLOOKUP($E1921,[1]Productos!A:P,4,FALSE)</f>
        <v>CERVEZAS</v>
      </c>
      <c r="K1921" s="1">
        <v>3000</v>
      </c>
      <c r="L1921" s="1">
        <v>6000</v>
      </c>
      <c r="M1921" s="21">
        <v>5</v>
      </c>
      <c r="N1921" s="21" t="e">
        <f>VLOOKUP(M1921,[1]!tbl_empleados[#Data],4,0)&amp;" "&amp;VLOOKUP(M1921,[1]!tbl_empleados[#Data],5,0)</f>
        <v>#REF!</v>
      </c>
      <c r="O1921">
        <f t="shared" si="166"/>
        <v>2024</v>
      </c>
      <c r="P1921" t="str">
        <f t="shared" si="167"/>
        <v>junio</v>
      </c>
    </row>
    <row r="1922" spans="1:16" x14ac:dyDescent="0.3">
      <c r="A1922" t="s">
        <v>622</v>
      </c>
      <c r="B1922">
        <v>7</v>
      </c>
      <c r="C1922" s="77">
        <v>45444</v>
      </c>
      <c r="D1922" s="78">
        <v>0.70833333333333337</v>
      </c>
      <c r="E1922" s="21">
        <v>44</v>
      </c>
      <c r="F1922">
        <v>1</v>
      </c>
      <c r="G1922" t="str">
        <f>VLOOKUP($E1922,[1]Productos!A:P,2,FALSE)</f>
        <v>HEINEKEN</v>
      </c>
      <c r="H1922" s="21" t="str">
        <f>VLOOKUP($E1922,[1]Productos!A:P,3,FALSE)</f>
        <v>BEBIDAS</v>
      </c>
      <c r="I1922" s="21" t="str">
        <f>VLOOKUP($E1922,[1]Productos!A:P,4,FALSE)</f>
        <v>CERVEZAS</v>
      </c>
      <c r="K1922" s="1">
        <v>4000</v>
      </c>
      <c r="L1922" s="1">
        <v>4000</v>
      </c>
      <c r="M1922" s="21">
        <v>5</v>
      </c>
      <c r="N1922" s="21" t="e">
        <f>VLOOKUP(M1922,[1]!tbl_empleados[#Data],4,0)&amp;" "&amp;VLOOKUP(M1922,[1]!tbl_empleados[#Data],5,0)</f>
        <v>#REF!</v>
      </c>
      <c r="O1922">
        <f t="shared" ref="O1922:O1971" si="168">YEAR(C1922)</f>
        <v>2024</v>
      </c>
      <c r="P1922" t="str">
        <f t="shared" ref="P1922:P1971" si="169">TEXT((C1922),"mmmm")</f>
        <v>junio</v>
      </c>
    </row>
    <row r="1923" spans="1:16" x14ac:dyDescent="0.3">
      <c r="A1923" t="s">
        <v>622</v>
      </c>
      <c r="B1923">
        <v>7</v>
      </c>
      <c r="C1923" s="77">
        <v>45444</v>
      </c>
      <c r="D1923" s="78">
        <v>0.70833333333333337</v>
      </c>
      <c r="E1923" s="21">
        <v>38</v>
      </c>
      <c r="F1923">
        <v>3</v>
      </c>
      <c r="G1923" t="str">
        <f>VLOOKUP($E1923,[1]Productos!A:P,2,FALSE)</f>
        <v>COSTEÑITA</v>
      </c>
      <c r="H1923" s="21" t="str">
        <f>VLOOKUP($E1923,[1]Productos!A:P,3,FALSE)</f>
        <v>BEBIDAS</v>
      </c>
      <c r="I1923" s="21" t="str">
        <f>VLOOKUP($E1923,[1]Productos!A:P,4,FALSE)</f>
        <v>CERVEZAS</v>
      </c>
      <c r="K1923" s="1">
        <v>3000</v>
      </c>
      <c r="L1923" s="1">
        <v>9000</v>
      </c>
      <c r="M1923" s="21">
        <v>5</v>
      </c>
      <c r="N1923" s="21" t="e">
        <f>VLOOKUP(M1923,[1]!tbl_empleados[#Data],4,0)&amp;" "&amp;VLOOKUP(M1923,[1]!tbl_empleados[#Data],5,0)</f>
        <v>#REF!</v>
      </c>
      <c r="O1923">
        <f t="shared" si="168"/>
        <v>2024</v>
      </c>
      <c r="P1923" t="str">
        <f t="shared" si="169"/>
        <v>junio</v>
      </c>
    </row>
    <row r="1924" spans="1:16" x14ac:dyDescent="0.3">
      <c r="A1924" t="s">
        <v>622</v>
      </c>
      <c r="B1924">
        <v>7</v>
      </c>
      <c r="C1924" s="77">
        <v>45444</v>
      </c>
      <c r="D1924" s="78">
        <v>0.7090277777777777</v>
      </c>
      <c r="E1924" s="21">
        <v>38</v>
      </c>
      <c r="F1924">
        <v>1</v>
      </c>
      <c r="G1924" t="str">
        <f>VLOOKUP($E1924,[1]Productos!A:P,2,FALSE)</f>
        <v>COSTEÑITA</v>
      </c>
      <c r="H1924" s="21" t="str">
        <f>VLOOKUP($E1924,[1]Productos!A:P,3,FALSE)</f>
        <v>BEBIDAS</v>
      </c>
      <c r="I1924" s="21" t="str">
        <f>VLOOKUP($E1924,[1]Productos!A:P,4,FALSE)</f>
        <v>CERVEZAS</v>
      </c>
      <c r="K1924" s="1">
        <v>3000</v>
      </c>
      <c r="L1924" s="1">
        <v>3000</v>
      </c>
      <c r="M1924" s="21">
        <v>5</v>
      </c>
      <c r="N1924" s="21" t="e">
        <f>VLOOKUP(M1924,[1]!tbl_empleados[#Data],4,0)&amp;" "&amp;VLOOKUP(M1924,[1]!tbl_empleados[#Data],5,0)</f>
        <v>#REF!</v>
      </c>
      <c r="O1924">
        <f t="shared" si="168"/>
        <v>2024</v>
      </c>
      <c r="P1924" t="str">
        <f t="shared" si="169"/>
        <v>junio</v>
      </c>
    </row>
    <row r="1925" spans="1:16" x14ac:dyDescent="0.3">
      <c r="A1925" t="s">
        <v>622</v>
      </c>
      <c r="B1925">
        <v>7</v>
      </c>
      <c r="C1925" s="77">
        <v>45444</v>
      </c>
      <c r="D1925" s="78">
        <v>0.73263888888888884</v>
      </c>
      <c r="E1925" s="21">
        <v>44</v>
      </c>
      <c r="F1925">
        <v>1</v>
      </c>
      <c r="G1925" t="str">
        <f>VLOOKUP($E1925,[1]Productos!A:P,2,FALSE)</f>
        <v>HEINEKEN</v>
      </c>
      <c r="H1925" s="21" t="str">
        <f>VLOOKUP($E1925,[1]Productos!A:P,3,FALSE)</f>
        <v>BEBIDAS</v>
      </c>
      <c r="I1925" s="21" t="str">
        <f>VLOOKUP($E1925,[1]Productos!A:P,4,FALSE)</f>
        <v>CERVEZAS</v>
      </c>
      <c r="K1925" s="1">
        <v>4000</v>
      </c>
      <c r="L1925" s="1">
        <v>4000</v>
      </c>
      <c r="M1925" s="21">
        <v>5</v>
      </c>
      <c r="N1925" s="21" t="e">
        <f>VLOOKUP(M1925,[1]!tbl_empleados[#Data],4,0)&amp;" "&amp;VLOOKUP(M1925,[1]!tbl_empleados[#Data],5,0)</f>
        <v>#REF!</v>
      </c>
      <c r="O1925">
        <f t="shared" si="168"/>
        <v>2024</v>
      </c>
      <c r="P1925" t="str">
        <f t="shared" si="169"/>
        <v>junio</v>
      </c>
    </row>
    <row r="1926" spans="1:16" x14ac:dyDescent="0.3">
      <c r="A1926" t="s">
        <v>622</v>
      </c>
      <c r="B1926">
        <v>7</v>
      </c>
      <c r="C1926" s="77">
        <v>45444</v>
      </c>
      <c r="D1926" s="78">
        <v>0.73263888888888884</v>
      </c>
      <c r="E1926" s="21">
        <v>39</v>
      </c>
      <c r="F1926">
        <v>2</v>
      </c>
      <c r="G1926" t="str">
        <f>VLOOKUP($E1926,[1]Productos!A:P,2,FALSE)</f>
        <v>CORONITA</v>
      </c>
      <c r="H1926" s="21" t="str">
        <f>VLOOKUP($E1926,[1]Productos!A:P,3,FALSE)</f>
        <v>BEBIDAS</v>
      </c>
      <c r="I1926" s="21" t="str">
        <f>VLOOKUP($E1926,[1]Productos!A:P,4,FALSE)</f>
        <v>CERVEZAS</v>
      </c>
      <c r="K1926" s="1">
        <v>4000</v>
      </c>
      <c r="L1926" s="1">
        <v>8000</v>
      </c>
      <c r="M1926" s="21">
        <v>5</v>
      </c>
      <c r="N1926" s="21" t="e">
        <f>VLOOKUP(M1926,[1]!tbl_empleados[#Data],4,0)&amp;" "&amp;VLOOKUP(M1926,[1]!tbl_empleados[#Data],5,0)</f>
        <v>#REF!</v>
      </c>
      <c r="O1926">
        <f t="shared" si="168"/>
        <v>2024</v>
      </c>
      <c r="P1926" t="str">
        <f t="shared" si="169"/>
        <v>junio</v>
      </c>
    </row>
    <row r="1927" spans="1:16" x14ac:dyDescent="0.3">
      <c r="A1927" t="s">
        <v>622</v>
      </c>
      <c r="B1927">
        <v>7</v>
      </c>
      <c r="C1927" s="77">
        <v>45444</v>
      </c>
      <c r="D1927" s="78">
        <v>0.73263888888888884</v>
      </c>
      <c r="E1927" s="21">
        <v>38</v>
      </c>
      <c r="F1927">
        <v>1</v>
      </c>
      <c r="G1927" t="str">
        <f>VLOOKUP($E1927,[1]Productos!A:P,2,FALSE)</f>
        <v>COSTEÑITA</v>
      </c>
      <c r="H1927" s="21" t="str">
        <f>VLOOKUP($E1927,[1]Productos!A:P,3,FALSE)</f>
        <v>BEBIDAS</v>
      </c>
      <c r="I1927" s="21" t="str">
        <f>VLOOKUP($E1927,[1]Productos!A:P,4,FALSE)</f>
        <v>CERVEZAS</v>
      </c>
      <c r="K1927" s="1">
        <v>3000</v>
      </c>
      <c r="L1927" s="1">
        <v>3000</v>
      </c>
      <c r="M1927" s="21">
        <v>5</v>
      </c>
      <c r="N1927" s="21" t="e">
        <f>VLOOKUP(M1927,[1]!tbl_empleados[#Data],4,0)&amp;" "&amp;VLOOKUP(M1927,[1]!tbl_empleados[#Data],5,0)</f>
        <v>#REF!</v>
      </c>
      <c r="O1927">
        <f t="shared" si="168"/>
        <v>2024</v>
      </c>
      <c r="P1927" t="str">
        <f t="shared" si="169"/>
        <v>junio</v>
      </c>
    </row>
    <row r="1928" spans="1:16" x14ac:dyDescent="0.3">
      <c r="A1928" t="s">
        <v>622</v>
      </c>
      <c r="B1928">
        <v>7</v>
      </c>
      <c r="C1928" s="77">
        <v>45444</v>
      </c>
      <c r="D1928" s="78">
        <v>0.73333333333333339</v>
      </c>
      <c r="E1928" s="21">
        <v>38</v>
      </c>
      <c r="F1928">
        <v>2</v>
      </c>
      <c r="G1928" t="str">
        <f>VLOOKUP($E1928,[1]Productos!A:P,2,FALSE)</f>
        <v>COSTEÑITA</v>
      </c>
      <c r="H1928" s="21" t="str">
        <f>VLOOKUP($E1928,[1]Productos!A:P,3,FALSE)</f>
        <v>BEBIDAS</v>
      </c>
      <c r="I1928" s="21" t="str">
        <f>VLOOKUP($E1928,[1]Productos!A:P,4,FALSE)</f>
        <v>CERVEZAS</v>
      </c>
      <c r="K1928" s="1">
        <v>3000</v>
      </c>
      <c r="L1928" s="1">
        <v>6000</v>
      </c>
      <c r="M1928" s="21">
        <v>5</v>
      </c>
      <c r="N1928" s="21" t="e">
        <f>VLOOKUP(M1928,[1]!tbl_empleados[#Data],4,0)&amp;" "&amp;VLOOKUP(M1928,[1]!tbl_empleados[#Data],5,0)</f>
        <v>#REF!</v>
      </c>
      <c r="O1928">
        <f t="shared" si="168"/>
        <v>2024</v>
      </c>
      <c r="P1928" t="str">
        <f t="shared" si="169"/>
        <v>junio</v>
      </c>
    </row>
    <row r="1929" spans="1:16" x14ac:dyDescent="0.3">
      <c r="A1929" t="s">
        <v>622</v>
      </c>
      <c r="B1929">
        <v>7</v>
      </c>
      <c r="C1929" s="77">
        <v>45444</v>
      </c>
      <c r="D1929" s="78">
        <v>0.74097222222222225</v>
      </c>
      <c r="E1929" s="21">
        <v>38</v>
      </c>
      <c r="F1929">
        <v>1</v>
      </c>
      <c r="G1929" t="str">
        <f>VLOOKUP($E1929,[1]Productos!A:P,2,FALSE)</f>
        <v>COSTEÑITA</v>
      </c>
      <c r="H1929" s="21" t="str">
        <f>VLOOKUP($E1929,[1]Productos!A:P,3,FALSE)</f>
        <v>BEBIDAS</v>
      </c>
      <c r="I1929" s="21" t="str">
        <f>VLOOKUP($E1929,[1]Productos!A:P,4,FALSE)</f>
        <v>CERVEZAS</v>
      </c>
      <c r="K1929" s="1">
        <v>3000</v>
      </c>
      <c r="L1929" s="1">
        <v>3000</v>
      </c>
      <c r="M1929" s="21">
        <v>5</v>
      </c>
      <c r="N1929" s="21" t="e">
        <f>VLOOKUP(M1929,[1]!tbl_empleados[#Data],4,0)&amp;" "&amp;VLOOKUP(M1929,[1]!tbl_empleados[#Data],5,0)</f>
        <v>#REF!</v>
      </c>
      <c r="O1929">
        <f t="shared" si="168"/>
        <v>2024</v>
      </c>
      <c r="P1929" t="str">
        <f t="shared" si="169"/>
        <v>junio</v>
      </c>
    </row>
    <row r="1930" spans="1:16" x14ac:dyDescent="0.3">
      <c r="A1930" t="s">
        <v>622</v>
      </c>
      <c r="B1930" s="21">
        <v>7</v>
      </c>
      <c r="C1930" s="77">
        <v>45444</v>
      </c>
      <c r="D1930" s="78">
        <v>0.78263888888888899</v>
      </c>
      <c r="E1930" s="21">
        <v>44</v>
      </c>
      <c r="F1930">
        <v>1</v>
      </c>
      <c r="G1930" t="str">
        <f>VLOOKUP($E1930,[1]Productos!A:P,2,FALSE)</f>
        <v>HEINEKEN</v>
      </c>
      <c r="H1930" s="21" t="str">
        <f>VLOOKUP($E1930,[1]Productos!A:P,3,FALSE)</f>
        <v>BEBIDAS</v>
      </c>
      <c r="I1930" s="21" t="str">
        <f>VLOOKUP($E1930,[1]Productos!A:P,4,FALSE)</f>
        <v>CERVEZAS</v>
      </c>
      <c r="K1930" s="1">
        <v>4000</v>
      </c>
      <c r="L1930" s="1">
        <v>4000</v>
      </c>
      <c r="M1930" s="21">
        <v>5</v>
      </c>
      <c r="N1930" s="21" t="e">
        <f>VLOOKUP(M1930,[1]!tbl_empleados[#Data],4,0)&amp;" "&amp;VLOOKUP(M1930,[1]!tbl_empleados[#Data],5,0)</f>
        <v>#REF!</v>
      </c>
      <c r="O1930">
        <f t="shared" si="168"/>
        <v>2024</v>
      </c>
      <c r="P1930" t="str">
        <f t="shared" si="169"/>
        <v>junio</v>
      </c>
    </row>
    <row r="1931" spans="1:16" x14ac:dyDescent="0.3">
      <c r="A1931" t="s">
        <v>622</v>
      </c>
      <c r="B1931" s="21">
        <v>7</v>
      </c>
      <c r="C1931" s="77">
        <v>45444</v>
      </c>
      <c r="D1931" s="78">
        <v>0.79027777777777775</v>
      </c>
      <c r="E1931" s="21">
        <v>38</v>
      </c>
      <c r="F1931">
        <v>3</v>
      </c>
      <c r="G1931" t="str">
        <f>VLOOKUP($E1931,[1]Productos!A:P,2,FALSE)</f>
        <v>COSTEÑITA</v>
      </c>
      <c r="H1931" s="21" t="str">
        <f>VLOOKUP($E1931,[1]Productos!A:P,3,FALSE)</f>
        <v>BEBIDAS</v>
      </c>
      <c r="I1931" s="21" t="str">
        <f>VLOOKUP($E1931,[1]Productos!A:P,4,FALSE)</f>
        <v>CERVEZAS</v>
      </c>
      <c r="K1931" s="1">
        <v>3000</v>
      </c>
      <c r="L1931" s="1">
        <v>9000</v>
      </c>
      <c r="M1931" s="21">
        <v>5</v>
      </c>
      <c r="N1931" s="21" t="e">
        <f>VLOOKUP(M1931,[1]!tbl_empleados[#Data],4,0)&amp;" "&amp;VLOOKUP(M1931,[1]!tbl_empleados[#Data],5,0)</f>
        <v>#REF!</v>
      </c>
      <c r="O1931">
        <f t="shared" si="168"/>
        <v>2024</v>
      </c>
      <c r="P1931" t="str">
        <f t="shared" si="169"/>
        <v>junio</v>
      </c>
    </row>
    <row r="1932" spans="1:16" x14ac:dyDescent="0.3">
      <c r="A1932" t="s">
        <v>622</v>
      </c>
      <c r="B1932" s="21">
        <v>7</v>
      </c>
      <c r="C1932" s="77">
        <v>45444</v>
      </c>
      <c r="D1932" s="78">
        <v>0.79027777777777775</v>
      </c>
      <c r="E1932" s="21">
        <v>44</v>
      </c>
      <c r="F1932">
        <v>1</v>
      </c>
      <c r="G1932" t="str">
        <f>VLOOKUP($E1932,[1]Productos!A:P,2,FALSE)</f>
        <v>HEINEKEN</v>
      </c>
      <c r="H1932" s="21" t="str">
        <f>VLOOKUP($E1932,[1]Productos!A:P,3,FALSE)</f>
        <v>BEBIDAS</v>
      </c>
      <c r="I1932" s="21" t="str">
        <f>VLOOKUP($E1932,[1]Productos!A:P,4,FALSE)</f>
        <v>CERVEZAS</v>
      </c>
      <c r="K1932" s="1">
        <v>4000</v>
      </c>
      <c r="L1932" s="1">
        <v>4000</v>
      </c>
      <c r="M1932" s="21">
        <v>5</v>
      </c>
      <c r="N1932" s="21" t="e">
        <f>VLOOKUP(M1932,[1]!tbl_empleados[#Data],4,0)&amp;" "&amp;VLOOKUP(M1932,[1]!tbl_empleados[#Data],5,0)</f>
        <v>#REF!</v>
      </c>
      <c r="O1932">
        <f t="shared" si="168"/>
        <v>2024</v>
      </c>
      <c r="P1932" t="str">
        <f t="shared" si="169"/>
        <v>junio</v>
      </c>
    </row>
    <row r="1933" spans="1:16" x14ac:dyDescent="0.3">
      <c r="A1933" t="s">
        <v>622</v>
      </c>
      <c r="B1933" s="21">
        <v>7</v>
      </c>
      <c r="C1933" s="77">
        <v>45444</v>
      </c>
      <c r="D1933" s="78">
        <v>0.79027777777777775</v>
      </c>
      <c r="E1933" s="21">
        <v>40</v>
      </c>
      <c r="F1933">
        <v>1</v>
      </c>
      <c r="G1933" t="str">
        <f>VLOOKUP($E1933,[1]Productos!A:P,2,FALSE)</f>
        <v>AGUILA NEGRA</v>
      </c>
      <c r="H1933" s="21" t="str">
        <f>VLOOKUP($E1933,[1]Productos!A:P,3,FALSE)</f>
        <v>BEBIDAS</v>
      </c>
      <c r="I1933" s="21" t="str">
        <f>VLOOKUP($E1933,[1]Productos!A:P,4,FALSE)</f>
        <v>CERVEZAS</v>
      </c>
      <c r="K1933" s="1">
        <v>3500</v>
      </c>
      <c r="L1933" s="1">
        <v>3500</v>
      </c>
      <c r="M1933" s="21">
        <v>5</v>
      </c>
      <c r="N1933" s="21" t="e">
        <f>VLOOKUP(M1933,[1]!tbl_empleados[#Data],4,0)&amp;" "&amp;VLOOKUP(M1933,[1]!tbl_empleados[#Data],5,0)</f>
        <v>#REF!</v>
      </c>
      <c r="O1933">
        <f t="shared" si="168"/>
        <v>2024</v>
      </c>
      <c r="P1933" t="str">
        <f t="shared" si="169"/>
        <v>junio</v>
      </c>
    </row>
    <row r="1934" spans="1:16" x14ac:dyDescent="0.3">
      <c r="A1934" t="s">
        <v>622</v>
      </c>
      <c r="B1934" s="21">
        <v>7</v>
      </c>
      <c r="C1934" s="77">
        <v>45444</v>
      </c>
      <c r="D1934" s="78">
        <v>0.8354166666666667</v>
      </c>
      <c r="E1934" s="21">
        <v>38</v>
      </c>
      <c r="F1934">
        <v>3</v>
      </c>
      <c r="G1934" t="str">
        <f>VLOOKUP($E1934,[1]Productos!A:P,2,FALSE)</f>
        <v>COSTEÑITA</v>
      </c>
      <c r="H1934" s="21" t="str">
        <f>VLOOKUP($E1934,[1]Productos!A:P,3,FALSE)</f>
        <v>BEBIDAS</v>
      </c>
      <c r="I1934" s="21" t="str">
        <f>VLOOKUP($E1934,[1]Productos!A:P,4,FALSE)</f>
        <v>CERVEZAS</v>
      </c>
      <c r="K1934" s="1">
        <v>3000</v>
      </c>
      <c r="L1934" s="1">
        <v>9000</v>
      </c>
      <c r="M1934" s="21">
        <v>5</v>
      </c>
      <c r="N1934" s="21" t="e">
        <f>VLOOKUP(M1934,[1]!tbl_empleados[#Data],4,0)&amp;" "&amp;VLOOKUP(M1934,[1]!tbl_empleados[#Data],5,0)</f>
        <v>#REF!</v>
      </c>
      <c r="O1934">
        <f t="shared" si="168"/>
        <v>2024</v>
      </c>
      <c r="P1934" t="str">
        <f t="shared" si="169"/>
        <v>junio</v>
      </c>
    </row>
    <row r="1935" spans="1:16" x14ac:dyDescent="0.3">
      <c r="A1935" t="s">
        <v>622</v>
      </c>
      <c r="B1935" s="21">
        <v>7</v>
      </c>
      <c r="C1935" s="77">
        <v>45444</v>
      </c>
      <c r="D1935" s="78">
        <v>0.8354166666666667</v>
      </c>
      <c r="E1935" s="21">
        <v>38</v>
      </c>
      <c r="F1935">
        <v>2</v>
      </c>
      <c r="G1935" t="str">
        <f>VLOOKUP($E1935,[1]Productos!A:P,2,FALSE)</f>
        <v>COSTEÑITA</v>
      </c>
      <c r="H1935" s="21" t="str">
        <f>VLOOKUP($E1935,[1]Productos!A:P,3,FALSE)</f>
        <v>BEBIDAS</v>
      </c>
      <c r="I1935" s="21" t="str">
        <f>VLOOKUP($E1935,[1]Productos!A:P,4,FALSE)</f>
        <v>CERVEZAS</v>
      </c>
      <c r="K1935" s="1">
        <v>3000</v>
      </c>
      <c r="L1935" s="1">
        <v>6000</v>
      </c>
      <c r="M1935" s="21">
        <v>5</v>
      </c>
      <c r="N1935" s="21" t="e">
        <f>VLOOKUP(M1935,[1]!tbl_empleados[#Data],4,0)&amp;" "&amp;VLOOKUP(M1935,[1]!tbl_empleados[#Data],5,0)</f>
        <v>#REF!</v>
      </c>
      <c r="O1935">
        <f t="shared" si="168"/>
        <v>2024</v>
      </c>
      <c r="P1935" t="str">
        <f t="shared" si="169"/>
        <v>junio</v>
      </c>
    </row>
    <row r="1936" spans="1:16" x14ac:dyDescent="0.3">
      <c r="A1936" t="s">
        <v>622</v>
      </c>
      <c r="B1936" s="21">
        <v>7</v>
      </c>
      <c r="C1936" s="77">
        <v>45444</v>
      </c>
      <c r="D1936" s="78">
        <v>0.83611111111111114</v>
      </c>
      <c r="E1936" s="21">
        <v>44</v>
      </c>
      <c r="F1936">
        <v>1</v>
      </c>
      <c r="G1936" t="str">
        <f>VLOOKUP($E1936,[1]Productos!A:P,2,FALSE)</f>
        <v>HEINEKEN</v>
      </c>
      <c r="H1936" s="21" t="str">
        <f>VLOOKUP($E1936,[1]Productos!A:P,3,FALSE)</f>
        <v>BEBIDAS</v>
      </c>
      <c r="I1936" s="21" t="str">
        <f>VLOOKUP($E1936,[1]Productos!A:P,4,FALSE)</f>
        <v>CERVEZAS</v>
      </c>
      <c r="K1936" s="1">
        <v>4000</v>
      </c>
      <c r="L1936" s="1">
        <v>4000</v>
      </c>
      <c r="M1936" s="21">
        <v>5</v>
      </c>
      <c r="N1936" s="21" t="e">
        <f>VLOOKUP(M1936,[1]!tbl_empleados[#Data],4,0)&amp;" "&amp;VLOOKUP(M1936,[1]!tbl_empleados[#Data],5,0)</f>
        <v>#REF!</v>
      </c>
      <c r="O1936">
        <f t="shared" si="168"/>
        <v>2024</v>
      </c>
      <c r="P1936" t="str">
        <f t="shared" si="169"/>
        <v>junio</v>
      </c>
    </row>
    <row r="1937" spans="1:16" x14ac:dyDescent="0.3">
      <c r="A1937" t="s">
        <v>633</v>
      </c>
      <c r="B1937" s="21">
        <v>9</v>
      </c>
      <c r="C1937" s="77">
        <v>45444</v>
      </c>
      <c r="D1937" s="78">
        <v>0.90833333333333333</v>
      </c>
      <c r="E1937" s="21">
        <v>39</v>
      </c>
      <c r="F1937">
        <v>1</v>
      </c>
      <c r="G1937" t="str">
        <f>VLOOKUP($E1937,[1]Productos!A:P,2,FALSE)</f>
        <v>CORONITA</v>
      </c>
      <c r="H1937" s="21" t="str">
        <f>VLOOKUP($E1937,[1]Productos!A:P,3,FALSE)</f>
        <v>BEBIDAS</v>
      </c>
      <c r="I1937" s="21" t="str">
        <f>VLOOKUP($E1937,[1]Productos!A:P,4,FALSE)</f>
        <v>CERVEZAS</v>
      </c>
      <c r="K1937" s="1">
        <v>4000</v>
      </c>
      <c r="L1937" s="1">
        <v>4000</v>
      </c>
      <c r="M1937" s="21">
        <v>5</v>
      </c>
      <c r="N1937" s="21" t="e">
        <f>VLOOKUP(M1937,[1]!tbl_empleados[#Data],4,0)&amp;" "&amp;VLOOKUP(M1937,[1]!tbl_empleados[#Data],5,0)</f>
        <v>#REF!</v>
      </c>
      <c r="O1937">
        <f t="shared" si="168"/>
        <v>2024</v>
      </c>
      <c r="P1937" t="str">
        <f t="shared" si="169"/>
        <v>junio</v>
      </c>
    </row>
    <row r="1938" spans="1:16" x14ac:dyDescent="0.3">
      <c r="A1938" t="s">
        <v>633</v>
      </c>
      <c r="B1938" s="21">
        <v>9</v>
      </c>
      <c r="C1938" s="77">
        <v>45444</v>
      </c>
      <c r="D1938" s="78">
        <v>0.90833333333333333</v>
      </c>
      <c r="E1938" s="21">
        <v>46</v>
      </c>
      <c r="F1938">
        <v>1</v>
      </c>
      <c r="G1938" t="str">
        <f>VLOOKUP($E1938,[1]Productos!A:P,2,FALSE)</f>
        <v>BUDWEISER</v>
      </c>
      <c r="H1938" s="21" t="str">
        <f>VLOOKUP($E1938,[1]Productos!A:P,3,FALSE)</f>
        <v>BEBIDAS</v>
      </c>
      <c r="I1938" s="21" t="str">
        <f>VLOOKUP($E1938,[1]Productos!A:P,4,FALSE)</f>
        <v>CERVEZAS</v>
      </c>
      <c r="K1938" s="1">
        <v>3000</v>
      </c>
      <c r="L1938" s="1">
        <v>3000</v>
      </c>
      <c r="M1938" s="21">
        <v>5</v>
      </c>
      <c r="N1938" s="21" t="e">
        <f>VLOOKUP(M1938,[1]!tbl_empleados[#Data],4,0)&amp;" "&amp;VLOOKUP(M1938,[1]!tbl_empleados[#Data],5,0)</f>
        <v>#REF!</v>
      </c>
      <c r="O1938">
        <f t="shared" si="168"/>
        <v>2024</v>
      </c>
      <c r="P1938" t="str">
        <f t="shared" si="169"/>
        <v>junio</v>
      </c>
    </row>
    <row r="1939" spans="1:16" x14ac:dyDescent="0.3">
      <c r="A1939" t="s">
        <v>633</v>
      </c>
      <c r="B1939" s="21">
        <v>9</v>
      </c>
      <c r="C1939" s="77">
        <v>45444</v>
      </c>
      <c r="D1939" s="78">
        <v>0.90833333333333333</v>
      </c>
      <c r="E1939" s="21">
        <v>47</v>
      </c>
      <c r="F1939">
        <v>2</v>
      </c>
      <c r="G1939" t="str">
        <f>VLOOKUP($E1939,[1]Productos!A:P,2,FALSE)</f>
        <v>MICHELADA</v>
      </c>
      <c r="H1939" s="21" t="str">
        <f>VLOOKUP($E1939,[1]Productos!A:P,3,FALSE)</f>
        <v>BEBIDAS</v>
      </c>
      <c r="I1939" s="21" t="str">
        <f>VLOOKUP($E1939,[1]Productos!A:P,4,FALSE)</f>
        <v>CERVEZAS</v>
      </c>
      <c r="K1939" s="1">
        <v>2000</v>
      </c>
      <c r="L1939" s="1">
        <v>4000</v>
      </c>
      <c r="M1939" s="21">
        <v>5</v>
      </c>
      <c r="N1939" s="21" t="e">
        <f>VLOOKUP(M1939,[1]!tbl_empleados[#Data],4,0)&amp;" "&amp;VLOOKUP(M1939,[1]!tbl_empleados[#Data],5,0)</f>
        <v>#REF!</v>
      </c>
      <c r="O1939">
        <f t="shared" si="168"/>
        <v>2024</v>
      </c>
      <c r="P1939" t="str">
        <f t="shared" si="169"/>
        <v>junio</v>
      </c>
    </row>
    <row r="1940" spans="1:16" x14ac:dyDescent="0.3">
      <c r="A1940" t="s">
        <v>633</v>
      </c>
      <c r="B1940" s="21">
        <v>9</v>
      </c>
      <c r="C1940" s="77">
        <v>45444</v>
      </c>
      <c r="D1940" s="78">
        <v>0.92152777777777783</v>
      </c>
      <c r="E1940" s="21">
        <v>39</v>
      </c>
      <c r="F1940">
        <v>1</v>
      </c>
      <c r="G1940" t="str">
        <f>VLOOKUP($E1940,[1]Productos!A:P,2,FALSE)</f>
        <v>CORONITA</v>
      </c>
      <c r="H1940" s="21" t="str">
        <f>VLOOKUP($E1940,[1]Productos!A:P,3,FALSE)</f>
        <v>BEBIDAS</v>
      </c>
      <c r="I1940" s="21" t="str">
        <f>VLOOKUP($E1940,[1]Productos!A:P,4,FALSE)</f>
        <v>CERVEZAS</v>
      </c>
      <c r="K1940" s="1">
        <v>4000</v>
      </c>
      <c r="L1940" s="1">
        <v>4000</v>
      </c>
      <c r="M1940" s="21">
        <v>5</v>
      </c>
      <c r="N1940" s="21" t="e">
        <f>VLOOKUP(M1940,[1]!tbl_empleados[#Data],4,0)&amp;" "&amp;VLOOKUP(M1940,[1]!tbl_empleados[#Data],5,0)</f>
        <v>#REF!</v>
      </c>
      <c r="O1940">
        <f t="shared" si="168"/>
        <v>2024</v>
      </c>
      <c r="P1940" t="str">
        <f t="shared" si="169"/>
        <v>junio</v>
      </c>
    </row>
    <row r="1941" spans="1:16" x14ac:dyDescent="0.3">
      <c r="A1941" t="s">
        <v>633</v>
      </c>
      <c r="B1941" s="21">
        <v>9</v>
      </c>
      <c r="C1941" s="77">
        <v>45444</v>
      </c>
      <c r="D1941" s="78">
        <v>0.92152777777777783</v>
      </c>
      <c r="E1941" s="21">
        <v>47</v>
      </c>
      <c r="F1941">
        <v>1</v>
      </c>
      <c r="G1941" t="str">
        <f>VLOOKUP($E1941,[1]Productos!A:P,2,FALSE)</f>
        <v>MICHELADA</v>
      </c>
      <c r="H1941" s="21" t="str">
        <f>VLOOKUP($E1941,[1]Productos!A:P,3,FALSE)</f>
        <v>BEBIDAS</v>
      </c>
      <c r="I1941" s="21" t="str">
        <f>VLOOKUP($E1941,[1]Productos!A:P,4,FALSE)</f>
        <v>CERVEZAS</v>
      </c>
      <c r="K1941" s="1">
        <v>2000</v>
      </c>
      <c r="L1941" s="1">
        <v>2000</v>
      </c>
      <c r="M1941" s="21">
        <v>5</v>
      </c>
      <c r="N1941" s="21" t="e">
        <f>VLOOKUP(M1941,[1]!tbl_empleados[#Data],4,0)&amp;" "&amp;VLOOKUP(M1941,[1]!tbl_empleados[#Data],5,0)</f>
        <v>#REF!</v>
      </c>
      <c r="O1941">
        <f t="shared" si="168"/>
        <v>2024</v>
      </c>
      <c r="P1941" t="str">
        <f t="shared" si="169"/>
        <v>junio</v>
      </c>
    </row>
    <row r="1942" spans="1:16" x14ac:dyDescent="0.3">
      <c r="A1942" t="s">
        <v>630</v>
      </c>
      <c r="B1942" s="21">
        <v>2</v>
      </c>
      <c r="C1942" s="77">
        <v>45444</v>
      </c>
      <c r="D1942" s="78">
        <v>0.93472222222222223</v>
      </c>
      <c r="E1942" s="21">
        <v>40</v>
      </c>
      <c r="F1942">
        <v>1</v>
      </c>
      <c r="G1942" t="str">
        <f>VLOOKUP($E1942,[1]Productos!A:P,2,FALSE)</f>
        <v>AGUILA NEGRA</v>
      </c>
      <c r="H1942" s="21" t="str">
        <f>VLOOKUP($E1942,[1]Productos!A:P,3,FALSE)</f>
        <v>BEBIDAS</v>
      </c>
      <c r="I1942" s="21" t="str">
        <f>VLOOKUP($E1942,[1]Productos!A:P,4,FALSE)</f>
        <v>CERVEZAS</v>
      </c>
      <c r="K1942" s="1">
        <v>3500</v>
      </c>
      <c r="L1942" s="1">
        <v>3500</v>
      </c>
      <c r="M1942" s="21">
        <v>5</v>
      </c>
      <c r="N1942" s="21" t="e">
        <f>VLOOKUP(M1942,[1]!tbl_empleados[#Data],4,0)&amp;" "&amp;VLOOKUP(M1942,[1]!tbl_empleados[#Data],5,0)</f>
        <v>#REF!</v>
      </c>
      <c r="O1942">
        <f t="shared" si="168"/>
        <v>2024</v>
      </c>
      <c r="P1942" t="str">
        <f t="shared" si="169"/>
        <v>junio</v>
      </c>
    </row>
    <row r="1943" spans="1:16" x14ac:dyDescent="0.3">
      <c r="A1943" t="s">
        <v>634</v>
      </c>
      <c r="B1943" s="21">
        <v>10</v>
      </c>
      <c r="C1943" s="77">
        <v>45444</v>
      </c>
      <c r="D1943" s="78">
        <v>0.94652777777777775</v>
      </c>
      <c r="E1943" s="21">
        <v>49</v>
      </c>
      <c r="F1943">
        <v>1</v>
      </c>
      <c r="G1943" t="str">
        <f>VLOOKUP($E1943,[1]Productos!A:P,2,FALSE)</f>
        <v>AGUARDIENTE SIN AZUCAR (DOBLE TAPA VERDE)</v>
      </c>
      <c r="H1943" s="21" t="str">
        <f>VLOOKUP($E1943,[1]Productos!A:P,3,FALSE)</f>
        <v>LICORES</v>
      </c>
      <c r="I1943" s="21" t="str">
        <f>VLOOKUP($E1943,[1]Productos!A:P,4,FALSE)</f>
        <v>AGUARDIENTE</v>
      </c>
      <c r="K1943" s="1">
        <v>70000</v>
      </c>
      <c r="L1943" s="1">
        <v>70000</v>
      </c>
      <c r="M1943" s="21">
        <v>5</v>
      </c>
      <c r="N1943" s="21" t="e">
        <f>VLOOKUP(M1943,[1]!tbl_empleados[#Data],4,0)&amp;" "&amp;VLOOKUP(M1943,[1]!tbl_empleados[#Data],5,0)</f>
        <v>#REF!</v>
      </c>
      <c r="O1943">
        <f t="shared" si="168"/>
        <v>2024</v>
      </c>
      <c r="P1943" t="str">
        <f t="shared" si="169"/>
        <v>junio</v>
      </c>
    </row>
    <row r="1944" spans="1:16" x14ac:dyDescent="0.3">
      <c r="A1944" t="s">
        <v>634</v>
      </c>
      <c r="B1944" s="21">
        <v>10</v>
      </c>
      <c r="C1944" s="77">
        <v>45444</v>
      </c>
      <c r="D1944" s="78">
        <v>0.94652777777777775</v>
      </c>
      <c r="E1944" s="21">
        <v>38</v>
      </c>
      <c r="F1944">
        <v>1</v>
      </c>
      <c r="G1944" t="str">
        <f>VLOOKUP($E1944,[1]Productos!A:P,2,FALSE)</f>
        <v>COSTEÑITA</v>
      </c>
      <c r="H1944" s="21" t="str">
        <f>VLOOKUP($E1944,[1]Productos!A:P,3,FALSE)</f>
        <v>BEBIDAS</v>
      </c>
      <c r="I1944" s="21" t="str">
        <f>VLOOKUP($E1944,[1]Productos!A:P,4,FALSE)</f>
        <v>CERVEZAS</v>
      </c>
      <c r="K1944" s="1">
        <v>3000</v>
      </c>
      <c r="L1944" s="1">
        <v>3000</v>
      </c>
      <c r="M1944" s="21">
        <v>5</v>
      </c>
      <c r="N1944" s="21" t="e">
        <f>VLOOKUP(M1944,[1]!tbl_empleados[#Data],4,0)&amp;" "&amp;VLOOKUP(M1944,[1]!tbl_empleados[#Data],5,0)</f>
        <v>#REF!</v>
      </c>
      <c r="O1944">
        <f t="shared" si="168"/>
        <v>2024</v>
      </c>
      <c r="P1944" t="str">
        <f t="shared" si="169"/>
        <v>junio</v>
      </c>
    </row>
    <row r="1945" spans="1:16" x14ac:dyDescent="0.3">
      <c r="A1945" t="s">
        <v>635</v>
      </c>
      <c r="B1945" s="21">
        <v>12</v>
      </c>
      <c r="C1945" s="77">
        <v>45444</v>
      </c>
      <c r="D1945" s="78">
        <v>0.95763888888888893</v>
      </c>
      <c r="E1945" s="21">
        <v>414</v>
      </c>
      <c r="F1945">
        <v>5</v>
      </c>
      <c r="G1945" t="str">
        <f>VLOOKUP($E1945,[1]Productos!A:P,2,FALSE)</f>
        <v>CUBETAZO DE COSTEÑITA</v>
      </c>
      <c r="H1945" s="21" t="str">
        <f>VLOOKUP($E1945,[1]Productos!A:P,3,FALSE)</f>
        <v>PROMOCIONES</v>
      </c>
      <c r="I1945" s="21" t="str">
        <f>VLOOKUP($E1945,[1]Productos!A:P,4,FALSE)</f>
        <v>CERVEZAS</v>
      </c>
      <c r="K1945" s="1">
        <v>20000</v>
      </c>
      <c r="L1945" s="1">
        <v>100000</v>
      </c>
      <c r="M1945" s="21">
        <v>5</v>
      </c>
      <c r="N1945" s="21" t="e">
        <f>VLOOKUP(M1945,[1]!tbl_empleados[#Data],4,0)&amp;" "&amp;VLOOKUP(M1945,[1]!tbl_empleados[#Data],5,0)</f>
        <v>#REF!</v>
      </c>
      <c r="O1945">
        <f t="shared" si="168"/>
        <v>2024</v>
      </c>
      <c r="P1945" t="str">
        <f t="shared" si="169"/>
        <v>junio</v>
      </c>
    </row>
    <row r="1946" spans="1:16" x14ac:dyDescent="0.3">
      <c r="A1946" t="s">
        <v>635</v>
      </c>
      <c r="B1946" s="21">
        <v>12</v>
      </c>
      <c r="C1946" s="77">
        <v>45444</v>
      </c>
      <c r="D1946" s="78">
        <v>0.95763888888888893</v>
      </c>
      <c r="E1946" s="21">
        <v>44</v>
      </c>
      <c r="F1946">
        <v>7</v>
      </c>
      <c r="G1946" t="str">
        <f>VLOOKUP($E1946,[1]Productos!A:P,2,FALSE)</f>
        <v>HEINEKEN</v>
      </c>
      <c r="H1946" s="21" t="str">
        <f>VLOOKUP($E1946,[1]Productos!A:P,3,FALSE)</f>
        <v>BEBIDAS</v>
      </c>
      <c r="I1946" s="21" t="str">
        <f>VLOOKUP($E1946,[1]Productos!A:P,4,FALSE)</f>
        <v>CERVEZAS</v>
      </c>
      <c r="K1946" s="1">
        <v>4000</v>
      </c>
      <c r="L1946" s="1">
        <v>28000</v>
      </c>
      <c r="M1946" s="21">
        <v>5</v>
      </c>
      <c r="N1946" s="21" t="e">
        <f>VLOOKUP(M1946,[1]!tbl_empleados[#Data],4,0)&amp;" "&amp;VLOOKUP(M1946,[1]!tbl_empleados[#Data],5,0)</f>
        <v>#REF!</v>
      </c>
      <c r="O1946">
        <f t="shared" si="168"/>
        <v>2024</v>
      </c>
      <c r="P1946" t="str">
        <f t="shared" si="169"/>
        <v>junio</v>
      </c>
    </row>
    <row r="1947" spans="1:16" x14ac:dyDescent="0.3">
      <c r="A1947" t="s">
        <v>635</v>
      </c>
      <c r="B1947" s="21">
        <v>12</v>
      </c>
      <c r="C1947" s="77">
        <v>45444</v>
      </c>
      <c r="D1947" s="78">
        <v>0.95763888888888893</v>
      </c>
      <c r="E1947" s="21">
        <v>21</v>
      </c>
      <c r="F1947">
        <v>1</v>
      </c>
      <c r="G1947" t="str">
        <f>VLOOKUP($E1947,[1]Productos!A:P,2,FALSE)</f>
        <v>NATURAL</v>
      </c>
      <c r="H1947" s="21" t="str">
        <f>VLOOKUP($E1947,[1]Productos!A:P,3,FALSE)</f>
        <v>BEBIDAS</v>
      </c>
      <c r="I1947" s="21" t="str">
        <f>VLOOKUP($E1947,[1]Productos!A:P,4,FALSE)</f>
        <v>LIMONADAS</v>
      </c>
      <c r="K1947" s="1">
        <v>6000</v>
      </c>
      <c r="L1947" s="1">
        <v>6000</v>
      </c>
      <c r="M1947" s="21">
        <v>5</v>
      </c>
      <c r="N1947" s="21" t="e">
        <f>VLOOKUP(M1947,[1]!tbl_empleados[#Data],4,0)&amp;" "&amp;VLOOKUP(M1947,[1]!tbl_empleados[#Data],5,0)</f>
        <v>#REF!</v>
      </c>
      <c r="O1947">
        <f t="shared" si="168"/>
        <v>2024</v>
      </c>
      <c r="P1947" t="str">
        <f t="shared" si="169"/>
        <v>junio</v>
      </c>
    </row>
    <row r="1948" spans="1:16" x14ac:dyDescent="0.3">
      <c r="A1948" t="s">
        <v>636</v>
      </c>
      <c r="B1948">
        <v>1</v>
      </c>
      <c r="C1948" s="77">
        <v>45444</v>
      </c>
      <c r="D1948" s="78">
        <v>0.67847222222222225</v>
      </c>
      <c r="E1948" s="21">
        <v>38</v>
      </c>
      <c r="F1948">
        <v>11</v>
      </c>
      <c r="G1948" t="str">
        <f>VLOOKUP($E1948,[1]Productos!A:P,2,FALSE)</f>
        <v>COSTEÑITA</v>
      </c>
      <c r="H1948" s="21" t="str">
        <f>VLOOKUP($E1948,[1]Productos!A:P,3,FALSE)</f>
        <v>BEBIDAS</v>
      </c>
      <c r="I1948" s="21" t="str">
        <f>VLOOKUP($E1948,[1]Productos!A:P,4,FALSE)</f>
        <v>CERVEZAS</v>
      </c>
      <c r="K1948" s="1">
        <v>3000</v>
      </c>
      <c r="L1948" s="1">
        <v>33000</v>
      </c>
      <c r="M1948" s="21">
        <v>5</v>
      </c>
      <c r="N1948" s="21" t="e">
        <f>VLOOKUP(M1948,[1]!tbl_empleados[#Data],4,0)&amp;" "&amp;VLOOKUP(M1948,[1]!tbl_empleados[#Data],5,0)</f>
        <v>#REF!</v>
      </c>
      <c r="O1948">
        <f t="shared" si="168"/>
        <v>2024</v>
      </c>
      <c r="P1948" t="str">
        <f t="shared" si="169"/>
        <v>junio</v>
      </c>
    </row>
    <row r="1949" spans="1:16" x14ac:dyDescent="0.3">
      <c r="A1949" t="s">
        <v>636</v>
      </c>
      <c r="B1949">
        <v>1</v>
      </c>
      <c r="C1949" s="77">
        <v>45444</v>
      </c>
      <c r="D1949" s="78">
        <v>0.72430555555555554</v>
      </c>
      <c r="E1949" s="21">
        <v>38</v>
      </c>
      <c r="F1949">
        <v>1</v>
      </c>
      <c r="G1949" t="str">
        <f>VLOOKUP($E1949,[1]Productos!A:P,2,FALSE)</f>
        <v>COSTEÑITA</v>
      </c>
      <c r="H1949" s="21" t="str">
        <f>VLOOKUP($E1949,[1]Productos!A:P,3,FALSE)</f>
        <v>BEBIDAS</v>
      </c>
      <c r="I1949" s="21" t="str">
        <f>VLOOKUP($E1949,[1]Productos!A:P,4,FALSE)</f>
        <v>CERVEZAS</v>
      </c>
      <c r="K1949" s="1">
        <v>3000</v>
      </c>
      <c r="L1949" s="1">
        <v>3000</v>
      </c>
      <c r="M1949" s="21">
        <v>5</v>
      </c>
      <c r="N1949" s="21" t="e">
        <f>VLOOKUP(M1949,[1]!tbl_empleados[#Data],4,0)&amp;" "&amp;VLOOKUP(M1949,[1]!tbl_empleados[#Data],5,0)</f>
        <v>#REF!</v>
      </c>
      <c r="O1949">
        <f t="shared" si="168"/>
        <v>2024</v>
      </c>
      <c r="P1949" t="str">
        <f t="shared" si="169"/>
        <v>junio</v>
      </c>
    </row>
    <row r="1950" spans="1:16" x14ac:dyDescent="0.3">
      <c r="A1950" t="s">
        <v>636</v>
      </c>
      <c r="B1950">
        <v>1</v>
      </c>
      <c r="C1950" s="77">
        <v>45444</v>
      </c>
      <c r="D1950" s="78">
        <v>0.73125000000000007</v>
      </c>
      <c r="E1950" s="21">
        <v>38</v>
      </c>
      <c r="F1950">
        <v>1</v>
      </c>
      <c r="G1950" t="str">
        <f>VLOOKUP($E1950,[1]Productos!A:P,2,FALSE)</f>
        <v>COSTEÑITA</v>
      </c>
      <c r="H1950" s="21" t="str">
        <f>VLOOKUP($E1950,[1]Productos!A:P,3,FALSE)</f>
        <v>BEBIDAS</v>
      </c>
      <c r="I1950" s="21" t="str">
        <f>VLOOKUP($E1950,[1]Productos!A:P,4,FALSE)</f>
        <v>CERVEZAS</v>
      </c>
      <c r="K1950" s="1">
        <v>3000</v>
      </c>
      <c r="L1950" s="1">
        <v>3000</v>
      </c>
      <c r="M1950" s="21">
        <v>5</v>
      </c>
      <c r="N1950" s="21" t="e">
        <f>VLOOKUP(M1950,[1]!tbl_empleados[#Data],4,0)&amp;" "&amp;VLOOKUP(M1950,[1]!tbl_empleados[#Data],5,0)</f>
        <v>#REF!</v>
      </c>
      <c r="O1950">
        <f t="shared" si="168"/>
        <v>2024</v>
      </c>
      <c r="P1950" t="str">
        <f t="shared" si="169"/>
        <v>junio</v>
      </c>
    </row>
    <row r="1951" spans="1:16" x14ac:dyDescent="0.3">
      <c r="A1951" t="s">
        <v>636</v>
      </c>
      <c r="B1951">
        <v>1</v>
      </c>
      <c r="C1951" s="77">
        <v>45444</v>
      </c>
      <c r="D1951" s="78">
        <v>0.74097222222222225</v>
      </c>
      <c r="E1951" s="21">
        <v>38</v>
      </c>
      <c r="F1951">
        <v>1</v>
      </c>
      <c r="G1951" t="str">
        <f>VLOOKUP($E1951,[1]Productos!A:P,2,FALSE)</f>
        <v>COSTEÑITA</v>
      </c>
      <c r="H1951" s="21" t="str">
        <f>VLOOKUP($E1951,[1]Productos!A:P,3,FALSE)</f>
        <v>BEBIDAS</v>
      </c>
      <c r="I1951" s="21" t="str">
        <f>VLOOKUP($E1951,[1]Productos!A:P,4,FALSE)</f>
        <v>CERVEZAS</v>
      </c>
      <c r="K1951" s="1">
        <v>3000</v>
      </c>
      <c r="L1951" s="1">
        <v>3000</v>
      </c>
      <c r="M1951" s="21">
        <v>5</v>
      </c>
      <c r="N1951" s="21" t="e">
        <f>VLOOKUP(M1951,[1]!tbl_empleados[#Data],4,0)&amp;" "&amp;VLOOKUP(M1951,[1]!tbl_empleados[#Data],5,0)</f>
        <v>#REF!</v>
      </c>
      <c r="O1951">
        <f t="shared" si="168"/>
        <v>2024</v>
      </c>
      <c r="P1951" t="str">
        <f t="shared" si="169"/>
        <v>junio</v>
      </c>
    </row>
    <row r="1952" spans="1:16" x14ac:dyDescent="0.3">
      <c r="A1952" t="s">
        <v>637</v>
      </c>
      <c r="B1952" s="21">
        <v>3</v>
      </c>
      <c r="C1952" s="77">
        <v>45444</v>
      </c>
      <c r="D1952" s="78">
        <v>0.93680555555555556</v>
      </c>
      <c r="E1952" s="21">
        <v>40</v>
      </c>
      <c r="F1952">
        <v>3</v>
      </c>
      <c r="G1952" t="str">
        <f>VLOOKUP($E1952,[1]Productos!A:P,2,FALSE)</f>
        <v>AGUILA NEGRA</v>
      </c>
      <c r="H1952" s="21" t="str">
        <f>VLOOKUP($E1952,[1]Productos!A:P,3,FALSE)</f>
        <v>BEBIDAS</v>
      </c>
      <c r="I1952" s="21" t="str">
        <f>VLOOKUP($E1952,[1]Productos!A:P,4,FALSE)</f>
        <v>CERVEZAS</v>
      </c>
      <c r="K1952" s="1">
        <v>3500</v>
      </c>
      <c r="L1952" s="1">
        <v>10500</v>
      </c>
      <c r="M1952" s="21">
        <v>5</v>
      </c>
      <c r="N1952" s="21" t="e">
        <f>VLOOKUP(M1952,[1]!tbl_empleados[#Data],4,0)&amp;" "&amp;VLOOKUP(M1952,[1]!tbl_empleados[#Data],5,0)</f>
        <v>#REF!</v>
      </c>
      <c r="O1952">
        <f t="shared" si="168"/>
        <v>2024</v>
      </c>
      <c r="P1952" t="str">
        <f t="shared" si="169"/>
        <v>junio</v>
      </c>
    </row>
    <row r="1953" spans="1:16" x14ac:dyDescent="0.3">
      <c r="A1953" t="s">
        <v>637</v>
      </c>
      <c r="B1953" s="21">
        <v>3</v>
      </c>
      <c r="C1953" s="77">
        <v>45444</v>
      </c>
      <c r="D1953" s="78">
        <v>0.9375</v>
      </c>
      <c r="E1953" s="21">
        <v>38</v>
      </c>
      <c r="F1953">
        <v>11</v>
      </c>
      <c r="G1953" t="str">
        <f>VLOOKUP($E1953,[1]Productos!A:P,2,FALSE)</f>
        <v>COSTEÑITA</v>
      </c>
      <c r="H1953" s="21" t="str">
        <f>VLOOKUP($E1953,[1]Productos!A:P,3,FALSE)</f>
        <v>BEBIDAS</v>
      </c>
      <c r="I1953" s="21" t="str">
        <f>VLOOKUP($E1953,[1]Productos!A:P,4,FALSE)</f>
        <v>CERVEZAS</v>
      </c>
      <c r="K1953" s="1">
        <v>3000</v>
      </c>
      <c r="L1953" s="1">
        <v>33000</v>
      </c>
      <c r="M1953" s="21">
        <v>5</v>
      </c>
      <c r="N1953" s="21" t="e">
        <f>VLOOKUP(M1953,[1]!tbl_empleados[#Data],4,0)&amp;" "&amp;VLOOKUP(M1953,[1]!tbl_empleados[#Data],5,0)</f>
        <v>#REF!</v>
      </c>
      <c r="O1953">
        <f t="shared" si="168"/>
        <v>2024</v>
      </c>
      <c r="P1953" t="str">
        <f t="shared" si="169"/>
        <v>junio</v>
      </c>
    </row>
    <row r="1954" spans="1:16" x14ac:dyDescent="0.3">
      <c r="A1954" t="s">
        <v>637</v>
      </c>
      <c r="B1954" s="21">
        <v>3</v>
      </c>
      <c r="C1954" s="77">
        <v>45444</v>
      </c>
      <c r="D1954" s="78">
        <v>0.97291666666666676</v>
      </c>
      <c r="E1954" s="21">
        <v>50</v>
      </c>
      <c r="F1954">
        <v>1</v>
      </c>
      <c r="G1954" t="str">
        <f>VLOOKUP($E1954,[1]Productos!A:P,2,FALSE)</f>
        <v>AGUARDIENTE SIN AZUCAR (LIMOSINA TAPA VERDE)</v>
      </c>
      <c r="H1954" s="21" t="str">
        <f>VLOOKUP($E1954,[1]Productos!A:P,3,FALSE)</f>
        <v>LICORES</v>
      </c>
      <c r="I1954" s="21" t="str">
        <f>VLOOKUP($E1954,[1]Productos!A:P,4,FALSE)</f>
        <v>AGUARDIENTE</v>
      </c>
      <c r="K1954" s="1">
        <v>90000</v>
      </c>
      <c r="L1954" s="1">
        <v>90000</v>
      </c>
      <c r="M1954" s="21">
        <v>5</v>
      </c>
      <c r="N1954" s="21" t="e">
        <f>VLOOKUP(M1954,[1]!tbl_empleados[#Data],4,0)&amp;" "&amp;VLOOKUP(M1954,[1]!tbl_empleados[#Data],5,0)</f>
        <v>#REF!</v>
      </c>
      <c r="O1954">
        <f t="shared" si="168"/>
        <v>2024</v>
      </c>
      <c r="P1954" t="str">
        <f t="shared" si="169"/>
        <v>junio</v>
      </c>
    </row>
    <row r="1955" spans="1:16" x14ac:dyDescent="0.3">
      <c r="A1955" t="s">
        <v>638</v>
      </c>
      <c r="B1955" s="21">
        <v>5</v>
      </c>
      <c r="C1955" s="77">
        <v>45444</v>
      </c>
      <c r="D1955" s="78">
        <v>0.97361111111111109</v>
      </c>
      <c r="E1955" s="21">
        <v>39</v>
      </c>
      <c r="F1955">
        <v>2</v>
      </c>
      <c r="G1955" t="str">
        <f>VLOOKUP($E1955,[1]Productos!A:P,2,FALSE)</f>
        <v>CORONITA</v>
      </c>
      <c r="H1955" s="21" t="str">
        <f>VLOOKUP($E1955,[1]Productos!A:P,3,FALSE)</f>
        <v>BEBIDAS</v>
      </c>
      <c r="I1955" s="21" t="str">
        <f>VLOOKUP($E1955,[1]Productos!A:P,4,FALSE)</f>
        <v>CERVEZAS</v>
      </c>
      <c r="K1955" s="1">
        <v>4000</v>
      </c>
      <c r="L1955" s="1">
        <v>8000</v>
      </c>
      <c r="M1955" s="21">
        <v>5</v>
      </c>
      <c r="N1955" s="21" t="e">
        <f>VLOOKUP(M1955,[1]!tbl_empleados[#Data],4,0)&amp;" "&amp;VLOOKUP(M1955,[1]!tbl_empleados[#Data],5,0)</f>
        <v>#REF!</v>
      </c>
      <c r="O1955">
        <f t="shared" si="168"/>
        <v>2024</v>
      </c>
      <c r="P1955" t="str">
        <f t="shared" si="169"/>
        <v>junio</v>
      </c>
    </row>
    <row r="1956" spans="1:16" x14ac:dyDescent="0.3">
      <c r="A1956" t="s">
        <v>639</v>
      </c>
      <c r="B1956" s="21">
        <v>6</v>
      </c>
      <c r="C1956" s="77">
        <v>45444</v>
      </c>
      <c r="D1956" s="78">
        <v>0.93819444444444444</v>
      </c>
      <c r="E1956" s="21">
        <v>39</v>
      </c>
      <c r="F1956">
        <v>2</v>
      </c>
      <c r="G1956" t="str">
        <f>VLOOKUP($E1956,[1]Productos!A:P,2,FALSE)</f>
        <v>CORONITA</v>
      </c>
      <c r="H1956" s="21" t="str">
        <f>VLOOKUP($E1956,[1]Productos!A:P,3,FALSE)</f>
        <v>BEBIDAS</v>
      </c>
      <c r="I1956" s="21" t="str">
        <f>VLOOKUP($E1956,[1]Productos!A:P,4,FALSE)</f>
        <v>CERVEZAS</v>
      </c>
      <c r="K1956" s="1">
        <v>4000</v>
      </c>
      <c r="L1956" s="1">
        <v>8000</v>
      </c>
      <c r="M1956" s="21">
        <v>5</v>
      </c>
      <c r="N1956" s="21" t="e">
        <f>VLOOKUP(M1956,[1]!tbl_empleados[#Data],4,0)&amp;" "&amp;VLOOKUP(M1956,[1]!tbl_empleados[#Data],5,0)</f>
        <v>#REF!</v>
      </c>
      <c r="O1956">
        <f t="shared" si="168"/>
        <v>2024</v>
      </c>
      <c r="P1956" t="str">
        <f t="shared" si="169"/>
        <v>junio</v>
      </c>
    </row>
    <row r="1957" spans="1:16" x14ac:dyDescent="0.3">
      <c r="A1957" t="s">
        <v>639</v>
      </c>
      <c r="B1957" s="21">
        <v>6</v>
      </c>
      <c r="C1957" s="77">
        <v>45444</v>
      </c>
      <c r="D1957" s="78">
        <v>0.93819444444444444</v>
      </c>
      <c r="E1957" s="21">
        <v>43</v>
      </c>
      <c r="F1957">
        <v>2</v>
      </c>
      <c r="G1957" t="str">
        <f>VLOOKUP($E1957,[1]Productos!A:P,2,FALSE)</f>
        <v>STELLA ARTOIS</v>
      </c>
      <c r="H1957" s="21" t="str">
        <f>VLOOKUP($E1957,[1]Productos!A:P,3,FALSE)</f>
        <v>BEBIDAS</v>
      </c>
      <c r="I1957" s="21" t="str">
        <f>VLOOKUP($E1957,[1]Productos!A:P,4,FALSE)</f>
        <v>CERVEZAS</v>
      </c>
      <c r="K1957" s="1">
        <v>8000</v>
      </c>
      <c r="L1957" s="1">
        <v>16000</v>
      </c>
      <c r="M1957" s="21">
        <v>5</v>
      </c>
      <c r="N1957" s="21" t="e">
        <f>VLOOKUP(M1957,[1]!tbl_empleados[#Data],4,0)&amp;" "&amp;VLOOKUP(M1957,[1]!tbl_empleados[#Data],5,0)</f>
        <v>#REF!</v>
      </c>
      <c r="O1957">
        <f t="shared" si="168"/>
        <v>2024</v>
      </c>
      <c r="P1957" t="str">
        <f t="shared" si="169"/>
        <v>junio</v>
      </c>
    </row>
    <row r="1958" spans="1:16" x14ac:dyDescent="0.3">
      <c r="A1958" t="s">
        <v>639</v>
      </c>
      <c r="B1958" s="21">
        <v>6</v>
      </c>
      <c r="C1958" s="77">
        <v>45444</v>
      </c>
      <c r="D1958" s="78">
        <v>0.97430555555555554</v>
      </c>
      <c r="E1958" s="21">
        <v>39</v>
      </c>
      <c r="F1958">
        <v>1</v>
      </c>
      <c r="G1958" t="str">
        <f>VLOOKUP($E1958,[1]Productos!A:P,2,FALSE)</f>
        <v>CORONITA</v>
      </c>
      <c r="H1958" s="21" t="str">
        <f>VLOOKUP($E1958,[1]Productos!A:P,3,FALSE)</f>
        <v>BEBIDAS</v>
      </c>
      <c r="I1958" s="21" t="str">
        <f>VLOOKUP($E1958,[1]Productos!A:P,4,FALSE)</f>
        <v>CERVEZAS</v>
      </c>
      <c r="K1958" s="1">
        <v>4000</v>
      </c>
      <c r="L1958" s="1">
        <v>4000</v>
      </c>
      <c r="M1958" s="21">
        <v>5</v>
      </c>
      <c r="N1958" s="21" t="e">
        <f>VLOOKUP(M1958,[1]!tbl_empleados[#Data],4,0)&amp;" "&amp;VLOOKUP(M1958,[1]!tbl_empleados[#Data],5,0)</f>
        <v>#REF!</v>
      </c>
      <c r="O1958">
        <f t="shared" si="168"/>
        <v>2024</v>
      </c>
      <c r="P1958" t="str">
        <f t="shared" si="169"/>
        <v>junio</v>
      </c>
    </row>
    <row r="1959" spans="1:16" x14ac:dyDescent="0.3">
      <c r="A1959" t="s">
        <v>639</v>
      </c>
      <c r="B1959" s="21">
        <v>6</v>
      </c>
      <c r="C1959" s="77">
        <v>45444</v>
      </c>
      <c r="D1959" s="78">
        <v>0.97430555555555554</v>
      </c>
      <c r="E1959" s="21">
        <v>44</v>
      </c>
      <c r="F1959">
        <v>1</v>
      </c>
      <c r="G1959" t="str">
        <f>VLOOKUP($E1959,[1]Productos!A:P,2,FALSE)</f>
        <v>HEINEKEN</v>
      </c>
      <c r="H1959" s="21" t="str">
        <f>VLOOKUP($E1959,[1]Productos!A:P,3,FALSE)</f>
        <v>BEBIDAS</v>
      </c>
      <c r="I1959" s="21" t="str">
        <f>VLOOKUP($E1959,[1]Productos!A:P,4,FALSE)</f>
        <v>CERVEZAS</v>
      </c>
      <c r="K1959" s="1">
        <v>4000</v>
      </c>
      <c r="L1959" s="1">
        <v>4000</v>
      </c>
      <c r="M1959" s="21">
        <v>5</v>
      </c>
      <c r="N1959" s="21" t="e">
        <f>VLOOKUP(M1959,[1]!tbl_empleados[#Data],4,0)&amp;" "&amp;VLOOKUP(M1959,[1]!tbl_empleados[#Data],5,0)</f>
        <v>#REF!</v>
      </c>
      <c r="O1959">
        <f t="shared" si="168"/>
        <v>2024</v>
      </c>
      <c r="P1959" t="str">
        <f t="shared" si="169"/>
        <v>junio</v>
      </c>
    </row>
    <row r="1960" spans="1:16" x14ac:dyDescent="0.3">
      <c r="A1960" t="s">
        <v>640</v>
      </c>
      <c r="B1960" s="21">
        <v>9</v>
      </c>
      <c r="C1960" s="77">
        <v>45444</v>
      </c>
      <c r="D1960" s="78">
        <v>0.93611111111111101</v>
      </c>
      <c r="E1960" s="21">
        <v>39</v>
      </c>
      <c r="F1960">
        <v>1</v>
      </c>
      <c r="G1960" t="str">
        <f>VLOOKUP($E1960,[1]Productos!A:P,2,FALSE)</f>
        <v>CORONITA</v>
      </c>
      <c r="H1960" s="21" t="str">
        <f>VLOOKUP($E1960,[1]Productos!A:P,3,FALSE)</f>
        <v>BEBIDAS</v>
      </c>
      <c r="I1960" s="21" t="str">
        <f>VLOOKUP($E1960,[1]Productos!A:P,4,FALSE)</f>
        <v>CERVEZAS</v>
      </c>
      <c r="K1960" s="1">
        <v>4000</v>
      </c>
      <c r="L1960" s="1">
        <v>4000</v>
      </c>
      <c r="M1960" s="21">
        <v>5</v>
      </c>
      <c r="N1960" s="21" t="e">
        <f>VLOOKUP(M1960,[1]!tbl_empleados[#Data],4,0)&amp;" "&amp;VLOOKUP(M1960,[1]!tbl_empleados[#Data],5,0)</f>
        <v>#REF!</v>
      </c>
      <c r="O1960">
        <f t="shared" si="168"/>
        <v>2024</v>
      </c>
      <c r="P1960" t="str">
        <f t="shared" si="169"/>
        <v>junio</v>
      </c>
    </row>
    <row r="1961" spans="1:16" x14ac:dyDescent="0.3">
      <c r="A1961" t="s">
        <v>640</v>
      </c>
      <c r="B1961" s="21">
        <v>9</v>
      </c>
      <c r="C1961" s="77">
        <v>45444</v>
      </c>
      <c r="D1961" s="78">
        <v>0.93680555555555556</v>
      </c>
      <c r="E1961" s="21">
        <v>46</v>
      </c>
      <c r="F1961">
        <v>1</v>
      </c>
      <c r="G1961" t="str">
        <f>VLOOKUP($E1961,[1]Productos!A:P,2,FALSE)</f>
        <v>BUDWEISER</v>
      </c>
      <c r="H1961" s="21" t="str">
        <f>VLOOKUP($E1961,[1]Productos!A:P,3,FALSE)</f>
        <v>BEBIDAS</v>
      </c>
      <c r="I1961" s="21" t="str">
        <f>VLOOKUP($E1961,[1]Productos!A:P,4,FALSE)</f>
        <v>CERVEZAS</v>
      </c>
      <c r="K1961" s="1">
        <v>3000</v>
      </c>
      <c r="L1961" s="1">
        <v>3000</v>
      </c>
      <c r="M1961" s="21">
        <v>5</v>
      </c>
      <c r="N1961" s="21" t="e">
        <f>VLOOKUP(M1961,[1]!tbl_empleados[#Data],4,0)&amp;" "&amp;VLOOKUP(M1961,[1]!tbl_empleados[#Data],5,0)</f>
        <v>#REF!</v>
      </c>
      <c r="O1961">
        <f t="shared" si="168"/>
        <v>2024</v>
      </c>
      <c r="P1961" t="str">
        <f t="shared" si="169"/>
        <v>junio</v>
      </c>
    </row>
    <row r="1962" spans="1:16" x14ac:dyDescent="0.3">
      <c r="A1962" t="s">
        <v>640</v>
      </c>
      <c r="B1962" s="21">
        <v>9</v>
      </c>
      <c r="C1962" s="77">
        <v>45444</v>
      </c>
      <c r="D1962" s="78">
        <v>0.93680555555555556</v>
      </c>
      <c r="E1962" s="21">
        <v>39</v>
      </c>
      <c r="F1962">
        <v>1</v>
      </c>
      <c r="G1962" t="str">
        <f>VLOOKUP($E1962,[1]Productos!A:P,2,FALSE)</f>
        <v>CORONITA</v>
      </c>
      <c r="H1962" s="21" t="str">
        <f>VLOOKUP($E1962,[1]Productos!A:P,3,FALSE)</f>
        <v>BEBIDAS</v>
      </c>
      <c r="I1962" s="21" t="str">
        <f>VLOOKUP($E1962,[1]Productos!A:P,4,FALSE)</f>
        <v>CERVEZAS</v>
      </c>
      <c r="K1962" s="1">
        <v>4000</v>
      </c>
      <c r="L1962" s="1">
        <v>4000</v>
      </c>
      <c r="M1962" s="21">
        <v>5</v>
      </c>
      <c r="N1962" s="21" t="e">
        <f>VLOOKUP(M1962,[1]!tbl_empleados[#Data],4,0)&amp;" "&amp;VLOOKUP(M1962,[1]!tbl_empleados[#Data],5,0)</f>
        <v>#REF!</v>
      </c>
      <c r="O1962">
        <f t="shared" si="168"/>
        <v>2024</v>
      </c>
      <c r="P1962" t="str">
        <f t="shared" si="169"/>
        <v>junio</v>
      </c>
    </row>
    <row r="1963" spans="1:16" x14ac:dyDescent="0.3">
      <c r="A1963" t="s">
        <v>640</v>
      </c>
      <c r="B1963" s="21">
        <v>9</v>
      </c>
      <c r="C1963" s="77">
        <v>45444</v>
      </c>
      <c r="D1963" s="78">
        <v>0.93680555555555556</v>
      </c>
      <c r="E1963" s="21">
        <v>46</v>
      </c>
      <c r="F1963">
        <v>1</v>
      </c>
      <c r="G1963" t="str">
        <f>VLOOKUP($E1963,[1]Productos!A:P,2,FALSE)</f>
        <v>BUDWEISER</v>
      </c>
      <c r="H1963" s="21" t="str">
        <f>VLOOKUP($E1963,[1]Productos!A:P,3,FALSE)</f>
        <v>BEBIDAS</v>
      </c>
      <c r="I1963" s="21" t="str">
        <f>VLOOKUP($E1963,[1]Productos!A:P,4,FALSE)</f>
        <v>CERVEZAS</v>
      </c>
      <c r="K1963" s="1">
        <v>3000</v>
      </c>
      <c r="L1963" s="1">
        <v>3000</v>
      </c>
      <c r="M1963" s="21">
        <v>5</v>
      </c>
      <c r="N1963" s="21" t="e">
        <f>VLOOKUP(M1963,[1]!tbl_empleados[#Data],4,0)&amp;" "&amp;VLOOKUP(M1963,[1]!tbl_empleados[#Data],5,0)</f>
        <v>#REF!</v>
      </c>
      <c r="O1963">
        <f t="shared" si="168"/>
        <v>2024</v>
      </c>
      <c r="P1963" t="str">
        <f t="shared" si="169"/>
        <v>junio</v>
      </c>
    </row>
    <row r="1964" spans="1:16" x14ac:dyDescent="0.3">
      <c r="A1964" t="s">
        <v>640</v>
      </c>
      <c r="B1964" s="21">
        <v>9</v>
      </c>
      <c r="C1964" s="77">
        <v>45444</v>
      </c>
      <c r="D1964" s="78">
        <v>0.93680555555555556</v>
      </c>
      <c r="E1964" s="21">
        <v>47</v>
      </c>
      <c r="F1964">
        <v>4</v>
      </c>
      <c r="G1964" t="str">
        <f>VLOOKUP($E1964,[1]Productos!A:P,2,FALSE)</f>
        <v>MICHELADA</v>
      </c>
      <c r="H1964" s="21" t="str">
        <f>VLOOKUP($E1964,[1]Productos!A:P,3,FALSE)</f>
        <v>BEBIDAS</v>
      </c>
      <c r="I1964" s="21" t="str">
        <f>VLOOKUP($E1964,[1]Productos!A:P,4,FALSE)</f>
        <v>CERVEZAS</v>
      </c>
      <c r="K1964" s="1">
        <v>2000</v>
      </c>
      <c r="L1964" s="1">
        <v>8000</v>
      </c>
      <c r="M1964" s="21">
        <v>5</v>
      </c>
      <c r="N1964" s="21" t="e">
        <f>VLOOKUP(M1964,[1]!tbl_empleados[#Data],4,0)&amp;" "&amp;VLOOKUP(M1964,[1]!tbl_empleados[#Data],5,0)</f>
        <v>#REF!</v>
      </c>
      <c r="O1964">
        <f t="shared" si="168"/>
        <v>2024</v>
      </c>
      <c r="P1964" t="str">
        <f t="shared" si="169"/>
        <v>junio</v>
      </c>
    </row>
    <row r="1965" spans="1:16" x14ac:dyDescent="0.3">
      <c r="A1965" t="s">
        <v>640</v>
      </c>
      <c r="B1965" s="21">
        <v>9</v>
      </c>
      <c r="C1965" s="77">
        <v>45444</v>
      </c>
      <c r="D1965" s="78">
        <v>0.9375</v>
      </c>
      <c r="E1965" s="21">
        <v>7</v>
      </c>
      <c r="F1965">
        <v>1</v>
      </c>
      <c r="G1965" t="str">
        <f>VLOOKUP($E1965,[1]Productos!A:P,2,FALSE)</f>
        <v>GIN &amp; TONIC</v>
      </c>
      <c r="H1965" s="21" t="str">
        <f>VLOOKUP($E1965,[1]Productos!A:P,3,FALSE)</f>
        <v>BEBIDAS</v>
      </c>
      <c r="I1965" s="21" t="str">
        <f>VLOOKUP($E1965,[1]Productos!A:P,4,FALSE)</f>
        <v>CÓCTELES</v>
      </c>
      <c r="K1965" s="1">
        <v>12000</v>
      </c>
      <c r="L1965" s="1">
        <v>12000</v>
      </c>
      <c r="M1965" s="21">
        <v>5</v>
      </c>
      <c r="N1965" s="21" t="e">
        <f>VLOOKUP(M1965,[1]!tbl_empleados[#Data],4,0)&amp;" "&amp;VLOOKUP(M1965,[1]!tbl_empleados[#Data],5,0)</f>
        <v>#REF!</v>
      </c>
      <c r="O1965">
        <f t="shared" si="168"/>
        <v>2024</v>
      </c>
      <c r="P1965" t="str">
        <f t="shared" si="169"/>
        <v>junio</v>
      </c>
    </row>
    <row r="1966" spans="1:16" x14ac:dyDescent="0.3">
      <c r="A1966" t="s">
        <v>641</v>
      </c>
      <c r="B1966" s="21">
        <v>16</v>
      </c>
      <c r="C1966" s="77">
        <v>45444</v>
      </c>
      <c r="D1966" s="78">
        <v>0.97361111111111109</v>
      </c>
      <c r="E1966" s="21">
        <v>44</v>
      </c>
      <c r="F1966">
        <v>2</v>
      </c>
      <c r="G1966" t="str">
        <f>VLOOKUP($E1966,[1]Productos!A:P,2,FALSE)</f>
        <v>HEINEKEN</v>
      </c>
      <c r="H1966" s="21" t="str">
        <f>VLOOKUP($E1966,[1]Productos!A:P,3,FALSE)</f>
        <v>BEBIDAS</v>
      </c>
      <c r="I1966" s="21" t="str">
        <f>VLOOKUP($E1966,[1]Productos!A:P,4,FALSE)</f>
        <v>CERVEZAS</v>
      </c>
      <c r="K1966" s="1">
        <v>4000</v>
      </c>
      <c r="L1966" s="1">
        <v>8000</v>
      </c>
      <c r="M1966" s="21">
        <v>5</v>
      </c>
      <c r="N1966" s="21" t="e">
        <f>VLOOKUP(M1966,[1]!tbl_empleados[#Data],4,0)&amp;" "&amp;VLOOKUP(M1966,[1]!tbl_empleados[#Data],5,0)</f>
        <v>#REF!</v>
      </c>
      <c r="O1966">
        <f t="shared" si="168"/>
        <v>2024</v>
      </c>
      <c r="P1966" t="str">
        <f t="shared" si="169"/>
        <v>junio</v>
      </c>
    </row>
    <row r="1967" spans="1:16" x14ac:dyDescent="0.3">
      <c r="A1967" t="s">
        <v>636</v>
      </c>
      <c r="B1967" s="21">
        <v>1</v>
      </c>
      <c r="C1967" s="77">
        <v>45445</v>
      </c>
      <c r="D1967" s="78">
        <v>2.0833333333333333E-3</v>
      </c>
      <c r="E1967" s="21">
        <v>38</v>
      </c>
      <c r="F1967">
        <v>1</v>
      </c>
      <c r="G1967" t="str">
        <f>VLOOKUP($E1967,[1]Productos!A:P,2,FALSE)</f>
        <v>COSTEÑITA</v>
      </c>
      <c r="H1967" s="21" t="str">
        <f>VLOOKUP($E1967,[1]Productos!A:P,3,FALSE)</f>
        <v>BEBIDAS</v>
      </c>
      <c r="I1967" s="21" t="str">
        <f>VLOOKUP($E1967,[1]Productos!A:P,4,FALSE)</f>
        <v>CERVEZAS</v>
      </c>
      <c r="K1967" s="1">
        <v>3000</v>
      </c>
      <c r="L1967" s="1">
        <v>3000</v>
      </c>
      <c r="M1967" s="21">
        <v>5</v>
      </c>
      <c r="N1967" s="21" t="e">
        <f>VLOOKUP(M1967,[1]!tbl_empleados[#Data],4,0)&amp;" "&amp;VLOOKUP(M1967,[1]!tbl_empleados[#Data],5,0)</f>
        <v>#REF!</v>
      </c>
      <c r="O1967">
        <f t="shared" si="168"/>
        <v>2024</v>
      </c>
      <c r="P1967" t="str">
        <f t="shared" si="169"/>
        <v>junio</v>
      </c>
    </row>
    <row r="1968" spans="1:16" x14ac:dyDescent="0.3">
      <c r="A1968" t="s">
        <v>636</v>
      </c>
      <c r="B1968" s="21">
        <v>1</v>
      </c>
      <c r="C1968" s="77">
        <v>45445</v>
      </c>
      <c r="D1968" s="78">
        <v>2.0833333333333333E-3</v>
      </c>
      <c r="E1968" s="21">
        <v>38</v>
      </c>
      <c r="F1968">
        <v>1</v>
      </c>
      <c r="G1968" t="str">
        <f>VLOOKUP($E1968,[1]Productos!A:P,2,FALSE)</f>
        <v>COSTEÑITA</v>
      </c>
      <c r="H1968" s="21" t="str">
        <f>VLOOKUP($E1968,[1]Productos!A:P,3,FALSE)</f>
        <v>BEBIDAS</v>
      </c>
      <c r="I1968" s="21" t="str">
        <f>VLOOKUP($E1968,[1]Productos!A:P,4,FALSE)</f>
        <v>CERVEZAS</v>
      </c>
      <c r="K1968" s="1">
        <v>3000</v>
      </c>
      <c r="L1968" s="1">
        <v>3000</v>
      </c>
      <c r="M1968" s="21">
        <v>5</v>
      </c>
      <c r="N1968" s="21" t="e">
        <f>VLOOKUP(M1968,[1]!tbl_empleados[#Data],4,0)&amp;" "&amp;VLOOKUP(M1968,[1]!tbl_empleados[#Data],5,0)</f>
        <v>#REF!</v>
      </c>
      <c r="O1968">
        <f t="shared" si="168"/>
        <v>2024</v>
      </c>
      <c r="P1968" t="str">
        <f t="shared" si="169"/>
        <v>junio</v>
      </c>
    </row>
    <row r="1969" spans="1:16" x14ac:dyDescent="0.3">
      <c r="A1969" t="s">
        <v>636</v>
      </c>
      <c r="B1969" s="21">
        <v>1</v>
      </c>
      <c r="C1969" s="77">
        <v>45445</v>
      </c>
      <c r="D1969" s="78">
        <v>2.0833333333333333E-3</v>
      </c>
      <c r="E1969" s="21">
        <v>30</v>
      </c>
      <c r="F1969">
        <v>1</v>
      </c>
      <c r="G1969" t="str">
        <f>VLOOKUP($E1969,[1]Productos!A:P,2,FALSE)</f>
        <v>SODA</v>
      </c>
      <c r="H1969" s="21" t="str">
        <f>VLOOKUP($E1969,[1]Productos!A:P,3,FALSE)</f>
        <v>BEBIDAS</v>
      </c>
      <c r="I1969" s="21" t="str">
        <f>VLOOKUP($E1969,[1]Productos!A:P,4,FALSE)</f>
        <v>OTROS</v>
      </c>
      <c r="K1969" s="1">
        <v>4000</v>
      </c>
      <c r="L1969" s="1">
        <v>4000</v>
      </c>
      <c r="M1969" s="21">
        <v>5</v>
      </c>
      <c r="N1969" s="21" t="e">
        <f>VLOOKUP(M1969,[1]!tbl_empleados[#Data],4,0)&amp;" "&amp;VLOOKUP(M1969,[1]!tbl_empleados[#Data],5,0)</f>
        <v>#REF!</v>
      </c>
      <c r="O1969">
        <f t="shared" si="168"/>
        <v>2024</v>
      </c>
      <c r="P1969" t="str">
        <f t="shared" si="169"/>
        <v>junio</v>
      </c>
    </row>
    <row r="1970" spans="1:16" x14ac:dyDescent="0.3">
      <c r="A1970" t="s">
        <v>642</v>
      </c>
      <c r="B1970" s="21">
        <v>6</v>
      </c>
      <c r="C1970" s="77">
        <v>45445</v>
      </c>
      <c r="D1970" s="78">
        <v>4.1666666666666666E-3</v>
      </c>
      <c r="E1970" s="21">
        <v>43</v>
      </c>
      <c r="F1970">
        <v>6</v>
      </c>
      <c r="G1970" t="str">
        <f>VLOOKUP($E1970,[1]Productos!A:P,2,FALSE)</f>
        <v>STELLA ARTOIS</v>
      </c>
      <c r="H1970" s="21" t="str">
        <f>VLOOKUP($E1970,[1]Productos!A:P,3,FALSE)</f>
        <v>BEBIDAS</v>
      </c>
      <c r="I1970" s="21" t="str">
        <f>VLOOKUP($E1970,[1]Productos!A:P,4,FALSE)</f>
        <v>CERVEZAS</v>
      </c>
      <c r="K1970" s="1">
        <v>8000</v>
      </c>
      <c r="L1970" s="1">
        <v>48000</v>
      </c>
      <c r="M1970" s="21">
        <v>5</v>
      </c>
      <c r="N1970" s="21" t="e">
        <f>VLOOKUP(M1970,[1]!tbl_empleados[#Data],4,0)&amp;" "&amp;VLOOKUP(M1970,[1]!tbl_empleados[#Data],5,0)</f>
        <v>#REF!</v>
      </c>
      <c r="O1970">
        <f t="shared" si="168"/>
        <v>2024</v>
      </c>
      <c r="P1970" t="str">
        <f t="shared" si="169"/>
        <v>junio</v>
      </c>
    </row>
    <row r="1971" spans="1:16" x14ac:dyDescent="0.3">
      <c r="A1971" t="s">
        <v>642</v>
      </c>
      <c r="B1971" s="21">
        <v>6</v>
      </c>
      <c r="C1971" s="77">
        <v>45445</v>
      </c>
      <c r="D1971" s="78">
        <v>4.1666666666666666E-3</v>
      </c>
      <c r="E1971" s="21">
        <v>39</v>
      </c>
      <c r="F1971">
        <v>4</v>
      </c>
      <c r="G1971" t="str">
        <f>VLOOKUP($E1971,[1]Productos!A:P,2,FALSE)</f>
        <v>CORONITA</v>
      </c>
      <c r="H1971" s="21" t="str">
        <f>VLOOKUP($E1971,[1]Productos!A:P,3,FALSE)</f>
        <v>BEBIDAS</v>
      </c>
      <c r="I1971" s="21" t="str">
        <f>VLOOKUP($E1971,[1]Productos!A:P,4,FALSE)</f>
        <v>CERVEZAS</v>
      </c>
      <c r="K1971" s="1">
        <v>4000</v>
      </c>
      <c r="L1971" s="1">
        <v>16000</v>
      </c>
      <c r="M1971" s="21">
        <v>5</v>
      </c>
      <c r="N1971" s="21" t="e">
        <f>VLOOKUP(M1971,[1]!tbl_empleados[#Data],4,0)&amp;" "&amp;VLOOKUP(M1971,[1]!tbl_empleados[#Data],5,0)</f>
        <v>#REF!</v>
      </c>
      <c r="O1971">
        <f t="shared" si="168"/>
        <v>2024</v>
      </c>
      <c r="P1971" t="str">
        <f t="shared" si="169"/>
        <v>junio</v>
      </c>
    </row>
    <row r="1972" spans="1:16" x14ac:dyDescent="0.3">
      <c r="A1972" t="s">
        <v>643</v>
      </c>
      <c r="B1972" s="21">
        <v>5</v>
      </c>
      <c r="C1972" s="77">
        <v>45445</v>
      </c>
      <c r="D1972" s="78">
        <v>7.6388888888888886E-3</v>
      </c>
      <c r="E1972" s="21">
        <v>39</v>
      </c>
      <c r="F1972">
        <v>4</v>
      </c>
      <c r="G1972" t="str">
        <f>VLOOKUP($E1972,[1]Productos!A:P,2,FALSE)</f>
        <v>CORONITA</v>
      </c>
      <c r="H1972" s="21" t="str">
        <f>VLOOKUP($E1972,[1]Productos!A:P,3,FALSE)</f>
        <v>BEBIDAS</v>
      </c>
      <c r="I1972" s="21" t="str">
        <f>VLOOKUP($E1972,[1]Productos!A:P,4,FALSE)</f>
        <v>CERVEZAS</v>
      </c>
      <c r="K1972" s="1">
        <v>4000</v>
      </c>
      <c r="L1972" s="1">
        <v>16000</v>
      </c>
      <c r="M1972" s="21">
        <v>5</v>
      </c>
      <c r="N1972" s="21" t="e">
        <f>VLOOKUP(M1972,[1]!tbl_empleados[#Data],4,0)&amp;" "&amp;VLOOKUP(M1972,[1]!tbl_empleados[#Data],5,0)</f>
        <v>#REF!</v>
      </c>
      <c r="O1972">
        <f>YEAR(C1972)</f>
        <v>2024</v>
      </c>
      <c r="P1972" t="str">
        <f>TEXT((C1972),"mmmm")</f>
        <v>junio</v>
      </c>
    </row>
    <row r="1973" spans="1:16" x14ac:dyDescent="0.3">
      <c r="A1973" t="s">
        <v>644</v>
      </c>
      <c r="B1973" s="21">
        <v>9</v>
      </c>
      <c r="C1973" s="77">
        <v>45445</v>
      </c>
      <c r="D1973" s="78">
        <v>6.2499999999999995E-3</v>
      </c>
      <c r="E1973" s="21">
        <v>47</v>
      </c>
      <c r="F1973">
        <v>5</v>
      </c>
      <c r="G1973" t="str">
        <f>VLOOKUP($E1973,[1]Productos!A:P,2,FALSE)</f>
        <v>MICHELADA</v>
      </c>
      <c r="H1973" s="21" t="str">
        <f>VLOOKUP($E1973,[1]Productos!A:P,3,FALSE)</f>
        <v>BEBIDAS</v>
      </c>
      <c r="I1973" s="21" t="str">
        <f>VLOOKUP($E1973,[1]Productos!A:P,4,FALSE)</f>
        <v>CERVEZAS</v>
      </c>
      <c r="K1973" s="1">
        <v>2000</v>
      </c>
      <c r="L1973" s="1">
        <v>10000</v>
      </c>
      <c r="M1973" s="21">
        <v>5</v>
      </c>
      <c r="N1973" s="21" t="e">
        <f>VLOOKUP(M1973,[1]!tbl_empleados[#Data],4,0)&amp;" "&amp;VLOOKUP(M1973,[1]!tbl_empleados[#Data],5,0)</f>
        <v>#REF!</v>
      </c>
      <c r="O1973">
        <f t="shared" ref="O1973:O1978" si="170">YEAR(C1973)</f>
        <v>2024</v>
      </c>
      <c r="P1973" t="str">
        <f t="shared" ref="P1973:P1978" si="171">TEXT((C1973),"mmmm")</f>
        <v>junio</v>
      </c>
    </row>
    <row r="1974" spans="1:16" x14ac:dyDescent="0.3">
      <c r="A1974" t="s">
        <v>644</v>
      </c>
      <c r="B1974" s="21">
        <v>9</v>
      </c>
      <c r="C1974" s="77">
        <v>45445</v>
      </c>
      <c r="D1974" s="78">
        <v>6.2499999999999995E-3</v>
      </c>
      <c r="E1974" s="21">
        <v>46</v>
      </c>
      <c r="F1974">
        <v>5</v>
      </c>
      <c r="G1974" t="str">
        <f>VLOOKUP($E1974,[1]Productos!A:P,2,FALSE)</f>
        <v>BUDWEISER</v>
      </c>
      <c r="H1974" s="21" t="str">
        <f>VLOOKUP($E1974,[1]Productos!A:P,3,FALSE)</f>
        <v>BEBIDAS</v>
      </c>
      <c r="I1974" s="21" t="str">
        <f>VLOOKUP($E1974,[1]Productos!A:P,4,FALSE)</f>
        <v>CERVEZAS</v>
      </c>
      <c r="K1974" s="1">
        <v>3000</v>
      </c>
      <c r="L1974" s="1">
        <v>15000</v>
      </c>
      <c r="M1974" s="21">
        <v>5</v>
      </c>
      <c r="N1974" s="21" t="e">
        <f>VLOOKUP(M1974,[1]!tbl_empleados[#Data],4,0)&amp;" "&amp;VLOOKUP(M1974,[1]!tbl_empleados[#Data],5,0)</f>
        <v>#REF!</v>
      </c>
      <c r="O1974">
        <f t="shared" si="170"/>
        <v>2024</v>
      </c>
      <c r="P1974" t="str">
        <f t="shared" si="171"/>
        <v>junio</v>
      </c>
    </row>
    <row r="1975" spans="1:16" x14ac:dyDescent="0.3">
      <c r="A1975" t="s">
        <v>644</v>
      </c>
      <c r="B1975" s="21">
        <v>9</v>
      </c>
      <c r="C1975" s="77">
        <v>45445</v>
      </c>
      <c r="D1975" s="78">
        <v>6.9444444444444441E-3</v>
      </c>
      <c r="E1975" s="21">
        <v>39</v>
      </c>
      <c r="F1975">
        <v>2</v>
      </c>
      <c r="G1975" t="str">
        <f>VLOOKUP($E1975,[1]Productos!A:P,2,FALSE)</f>
        <v>CORONITA</v>
      </c>
      <c r="H1975" s="21" t="str">
        <f>VLOOKUP($E1975,[1]Productos!A:P,3,FALSE)</f>
        <v>BEBIDAS</v>
      </c>
      <c r="I1975" s="21" t="str">
        <f>VLOOKUP($E1975,[1]Productos!A:P,4,FALSE)</f>
        <v>CERVEZAS</v>
      </c>
      <c r="K1975" s="1">
        <v>4000</v>
      </c>
      <c r="L1975" s="1">
        <v>8000</v>
      </c>
      <c r="M1975" s="21">
        <v>5</v>
      </c>
      <c r="N1975" s="21" t="e">
        <f>VLOOKUP(M1975,[1]!tbl_empleados[#Data],4,0)&amp;" "&amp;VLOOKUP(M1975,[1]!tbl_empleados[#Data],5,0)</f>
        <v>#REF!</v>
      </c>
      <c r="O1975">
        <f t="shared" si="170"/>
        <v>2024</v>
      </c>
      <c r="P1975" t="str">
        <f t="shared" si="171"/>
        <v>junio</v>
      </c>
    </row>
    <row r="1976" spans="1:16" x14ac:dyDescent="0.3">
      <c r="A1976" t="s">
        <v>644</v>
      </c>
      <c r="B1976" s="21">
        <v>9</v>
      </c>
      <c r="C1976" s="77">
        <v>45445</v>
      </c>
      <c r="D1976" s="78">
        <v>6.9444444444444441E-3</v>
      </c>
      <c r="E1976" s="21">
        <v>47</v>
      </c>
      <c r="F1976">
        <v>4</v>
      </c>
      <c r="G1976" t="str">
        <f>VLOOKUP($E1976,[1]Productos!A:P,2,FALSE)</f>
        <v>MICHELADA</v>
      </c>
      <c r="H1976" s="21" t="str">
        <f>VLOOKUP($E1976,[1]Productos!A:P,3,FALSE)</f>
        <v>BEBIDAS</v>
      </c>
      <c r="I1976" s="21" t="str">
        <f>VLOOKUP($E1976,[1]Productos!A:P,4,FALSE)</f>
        <v>CERVEZAS</v>
      </c>
      <c r="K1976" s="1">
        <v>2000</v>
      </c>
      <c r="L1976" s="1">
        <v>8000</v>
      </c>
      <c r="M1976" s="21">
        <v>5</v>
      </c>
      <c r="N1976" s="21" t="e">
        <f>VLOOKUP(M1976,[1]!tbl_empleados[#Data],4,0)&amp;" "&amp;VLOOKUP(M1976,[1]!tbl_empleados[#Data],5,0)</f>
        <v>#REF!</v>
      </c>
      <c r="O1976">
        <f t="shared" si="170"/>
        <v>2024</v>
      </c>
      <c r="P1976" t="str">
        <f t="shared" si="171"/>
        <v>junio</v>
      </c>
    </row>
    <row r="1977" spans="1:16" x14ac:dyDescent="0.3">
      <c r="A1977" t="s">
        <v>644</v>
      </c>
      <c r="B1977" s="21">
        <v>9</v>
      </c>
      <c r="C1977" s="77">
        <v>45445</v>
      </c>
      <c r="D1977" s="78">
        <v>6.9444444444444441E-3</v>
      </c>
      <c r="E1977" s="21">
        <v>45</v>
      </c>
      <c r="F1977">
        <v>2</v>
      </c>
      <c r="G1977" t="str">
        <f>VLOOKUP($E1977,[1]Productos!A:P,2,FALSE)</f>
        <v>POKER</v>
      </c>
      <c r="H1977" s="21" t="str">
        <f>VLOOKUP($E1977,[1]Productos!A:P,3,FALSE)</f>
        <v>BEBIDAS</v>
      </c>
      <c r="I1977" s="21" t="str">
        <f>VLOOKUP($E1977,[1]Productos!A:P,4,FALSE)</f>
        <v>CERVEZAS</v>
      </c>
      <c r="K1977" s="1">
        <v>3000</v>
      </c>
      <c r="L1977" s="1">
        <v>6000</v>
      </c>
      <c r="M1977" s="21">
        <v>5</v>
      </c>
      <c r="N1977" s="21" t="e">
        <f>VLOOKUP(M1977,[1]!tbl_empleados[#Data],4,0)&amp;" "&amp;VLOOKUP(M1977,[1]!tbl_empleados[#Data],5,0)</f>
        <v>#REF!</v>
      </c>
      <c r="O1977">
        <f t="shared" si="170"/>
        <v>2024</v>
      </c>
      <c r="P1977" t="str">
        <f t="shared" si="171"/>
        <v>junio</v>
      </c>
    </row>
    <row r="1978" spans="1:16" x14ac:dyDescent="0.3">
      <c r="A1978" t="s">
        <v>644</v>
      </c>
      <c r="B1978" s="21">
        <v>9</v>
      </c>
      <c r="C1978" s="77">
        <v>45445</v>
      </c>
      <c r="D1978" s="78">
        <v>6.9444444444444441E-3</v>
      </c>
      <c r="E1978" s="21">
        <v>7</v>
      </c>
      <c r="F1978">
        <v>1</v>
      </c>
      <c r="G1978" t="str">
        <f>VLOOKUP($E1978,[1]Productos!A:P,2,FALSE)</f>
        <v>GIN &amp; TONIC</v>
      </c>
      <c r="H1978" s="21" t="str">
        <f>VLOOKUP($E1978,[1]Productos!A:P,3,FALSE)</f>
        <v>BEBIDAS</v>
      </c>
      <c r="I1978" s="21" t="str">
        <f>VLOOKUP($E1978,[1]Productos!A:P,4,FALSE)</f>
        <v>CÓCTELES</v>
      </c>
      <c r="K1978" s="1">
        <v>12000</v>
      </c>
      <c r="L1978" s="1">
        <v>12000</v>
      </c>
      <c r="M1978" s="21">
        <v>5</v>
      </c>
      <c r="N1978" s="21" t="e">
        <f>VLOOKUP(M1978,[1]!tbl_empleados[#Data],4,0)&amp;" "&amp;VLOOKUP(M1978,[1]!tbl_empleados[#Data],5,0)</f>
        <v>#REF!</v>
      </c>
      <c r="O1978">
        <f t="shared" si="170"/>
        <v>2024</v>
      </c>
      <c r="P1978" t="str">
        <f t="shared" si="171"/>
        <v>junio</v>
      </c>
    </row>
    <row r="1979" spans="1:16" x14ac:dyDescent="0.3">
      <c r="A1979" t="s">
        <v>645</v>
      </c>
      <c r="B1979" s="21">
        <v>1</v>
      </c>
      <c r="C1979" s="77">
        <v>45445</v>
      </c>
      <c r="D1979" s="78">
        <v>3.3333333333333333E-2</v>
      </c>
      <c r="E1979" s="21">
        <v>43</v>
      </c>
      <c r="F1979">
        <v>2</v>
      </c>
      <c r="G1979" t="str">
        <f>VLOOKUP($E1979,[1]Productos!A:P,2,FALSE)</f>
        <v>STELLA ARTOIS</v>
      </c>
      <c r="H1979" s="21" t="str">
        <f>VLOOKUP($E1979,[1]Productos!A:P,3,FALSE)</f>
        <v>BEBIDAS</v>
      </c>
      <c r="I1979" s="21" t="str">
        <f>VLOOKUP($E1979,[1]Productos!A:P,4,FALSE)</f>
        <v>CERVEZAS</v>
      </c>
      <c r="K1979" s="1">
        <v>8000</v>
      </c>
      <c r="L1979" s="1">
        <v>16000</v>
      </c>
      <c r="M1979" s="21">
        <v>5</v>
      </c>
      <c r="N1979" s="21" t="e">
        <f>VLOOKUP(M1979,[1]!tbl_empleados[#Data],4,0)&amp;" "&amp;VLOOKUP(M1979,[1]!tbl_empleados[#Data],5,0)</f>
        <v>#REF!</v>
      </c>
      <c r="O1979">
        <f>YEAR(C1979)</f>
        <v>2024</v>
      </c>
      <c r="P1979" t="str">
        <f>TEXT((C1979),"mmmm")</f>
        <v>junio</v>
      </c>
    </row>
    <row r="1980" spans="1:16" x14ac:dyDescent="0.3">
      <c r="A1980" t="s">
        <v>646</v>
      </c>
      <c r="B1980" s="21">
        <v>16</v>
      </c>
      <c r="C1980" s="77">
        <v>45445</v>
      </c>
      <c r="D1980" s="78">
        <v>3.7499999999999999E-2</v>
      </c>
      <c r="E1980" s="21">
        <v>44</v>
      </c>
      <c r="F1980">
        <v>8</v>
      </c>
      <c r="G1980" t="str">
        <f>VLOOKUP($E1980,[1]Productos!A:P,2,FALSE)</f>
        <v>HEINEKEN</v>
      </c>
      <c r="H1980" s="21" t="str">
        <f>VLOOKUP($E1980,[1]Productos!A:P,3,FALSE)</f>
        <v>BEBIDAS</v>
      </c>
      <c r="I1980" s="21" t="str">
        <f>VLOOKUP($E1980,[1]Productos!A:P,4,FALSE)</f>
        <v>CERVEZAS</v>
      </c>
      <c r="K1980" s="1">
        <v>4000</v>
      </c>
      <c r="L1980" s="1">
        <v>32000</v>
      </c>
      <c r="M1980" s="21">
        <v>5</v>
      </c>
      <c r="N1980" s="21" t="e">
        <f>VLOOKUP(M1980,[1]!tbl_empleados[#Data],4,0)&amp;" "&amp;VLOOKUP(M1980,[1]!tbl_empleados[#Data],5,0)</f>
        <v>#REF!</v>
      </c>
      <c r="O1980">
        <f>YEAR(C1980)</f>
        <v>2024</v>
      </c>
      <c r="P1980" t="str">
        <f>TEXT((C1980),"mmmm")</f>
        <v>junio</v>
      </c>
    </row>
    <row r="1981" spans="1:16" x14ac:dyDescent="0.3">
      <c r="A1981" t="s">
        <v>647</v>
      </c>
      <c r="B1981" s="21">
        <v>9</v>
      </c>
      <c r="C1981" s="77">
        <v>45445</v>
      </c>
      <c r="D1981" s="78">
        <v>3.9583333333333331E-2</v>
      </c>
      <c r="E1981" s="21">
        <v>43</v>
      </c>
      <c r="F1981">
        <v>2</v>
      </c>
      <c r="G1981" t="str">
        <f>VLOOKUP($E1981,[1]Productos!A:P,2,FALSE)</f>
        <v>STELLA ARTOIS</v>
      </c>
      <c r="H1981" s="21" t="str">
        <f>VLOOKUP($E1981,[1]Productos!A:P,3,FALSE)</f>
        <v>BEBIDAS</v>
      </c>
      <c r="I1981" s="21" t="str">
        <f>VLOOKUP($E1981,[1]Productos!A:P,4,FALSE)</f>
        <v>CERVEZAS</v>
      </c>
      <c r="K1981" s="1">
        <v>8000</v>
      </c>
      <c r="L1981" s="1">
        <v>16000</v>
      </c>
      <c r="M1981" s="21">
        <v>5</v>
      </c>
      <c r="N1981" s="21" t="e">
        <f>VLOOKUP(M1981,[1]!tbl_empleados[#Data],4,0)&amp;" "&amp;VLOOKUP(M1981,[1]!tbl_empleados[#Data],5,0)</f>
        <v>#REF!</v>
      </c>
      <c r="O1981">
        <f>YEAR(C1981)</f>
        <v>2024</v>
      </c>
      <c r="P1981" t="str">
        <f>TEXT((C1981),"mmmm")</f>
        <v>junio</v>
      </c>
    </row>
    <row r="1982" spans="1:16" x14ac:dyDescent="0.3">
      <c r="A1982" t="s">
        <v>648</v>
      </c>
      <c r="B1982" s="21">
        <v>3</v>
      </c>
      <c r="C1982" s="77">
        <v>45445</v>
      </c>
      <c r="D1982" s="78">
        <v>8.7500000000000008E-2</v>
      </c>
      <c r="E1982" s="21">
        <v>38</v>
      </c>
      <c r="F1982">
        <v>9</v>
      </c>
      <c r="G1982" t="str">
        <f>VLOOKUP($E1982,[1]Productos!A:P,2,FALSE)</f>
        <v>COSTEÑITA</v>
      </c>
      <c r="H1982" s="21" t="str">
        <f>VLOOKUP($E1982,[1]Productos!A:P,3,FALSE)</f>
        <v>BEBIDAS</v>
      </c>
      <c r="I1982" s="21" t="str">
        <f>VLOOKUP($E1982,[1]Productos!A:P,4,FALSE)</f>
        <v>CERVEZAS</v>
      </c>
      <c r="K1982" s="1">
        <v>3000</v>
      </c>
      <c r="L1982" s="1">
        <v>27000</v>
      </c>
      <c r="M1982" s="21">
        <v>5</v>
      </c>
      <c r="N1982" s="21" t="e">
        <f>VLOOKUP(M1982,[1]!tbl_empleados[#Data],4,0)&amp;" "&amp;VLOOKUP(M1982,[1]!tbl_empleados[#Data],5,0)</f>
        <v>#REF!</v>
      </c>
      <c r="O1982">
        <f t="shared" ref="O1982:O1992" si="172">YEAR(C1982)</f>
        <v>2024</v>
      </c>
      <c r="P1982" t="str">
        <f t="shared" ref="P1982:P1992" si="173">TEXT((C1982),"mmmm")</f>
        <v>junio</v>
      </c>
    </row>
    <row r="1983" spans="1:16" x14ac:dyDescent="0.3">
      <c r="A1983" t="s">
        <v>648</v>
      </c>
      <c r="B1983" s="21">
        <v>3</v>
      </c>
      <c r="C1983" s="77">
        <v>45445</v>
      </c>
      <c r="D1983" s="78">
        <v>8.7500000000000008E-2</v>
      </c>
      <c r="E1983" s="21">
        <v>29</v>
      </c>
      <c r="F1983">
        <v>2</v>
      </c>
      <c r="G1983" t="str">
        <f>VLOOKUP($E1983,[1]Productos!A:P,2,FALSE)</f>
        <v>AGUA</v>
      </c>
      <c r="H1983" s="21" t="str">
        <f>VLOOKUP($E1983,[1]Productos!A:P,3,FALSE)</f>
        <v>BEBIDAS</v>
      </c>
      <c r="I1983" s="21" t="str">
        <f>VLOOKUP($E1983,[1]Productos!A:P,4,FALSE)</f>
        <v>OTROS</v>
      </c>
      <c r="K1983" s="1">
        <v>2000</v>
      </c>
      <c r="L1983" s="1">
        <v>4000</v>
      </c>
      <c r="M1983" s="21">
        <v>5</v>
      </c>
      <c r="N1983" s="21" t="e">
        <f>VLOOKUP(M1983,[1]!tbl_empleados[#Data],4,0)&amp;" "&amp;VLOOKUP(M1983,[1]!tbl_empleados[#Data],5,0)</f>
        <v>#REF!</v>
      </c>
      <c r="O1983">
        <f t="shared" si="172"/>
        <v>2024</v>
      </c>
      <c r="P1983" t="str">
        <f t="shared" si="173"/>
        <v>junio</v>
      </c>
    </row>
    <row r="1984" spans="1:16" x14ac:dyDescent="0.3">
      <c r="A1984" t="s">
        <v>649</v>
      </c>
      <c r="B1984" s="21">
        <v>1</v>
      </c>
      <c r="C1984" s="77">
        <v>45445</v>
      </c>
      <c r="D1984" s="78">
        <v>9.1666666666666674E-2</v>
      </c>
      <c r="E1984" s="21">
        <v>38</v>
      </c>
      <c r="F1984">
        <v>11</v>
      </c>
      <c r="G1984" t="str">
        <f>VLOOKUP($E1984,[1]Productos!A:P,2,FALSE)</f>
        <v>COSTEÑITA</v>
      </c>
      <c r="H1984" s="21" t="str">
        <f>VLOOKUP($E1984,[1]Productos!A:P,3,FALSE)</f>
        <v>BEBIDAS</v>
      </c>
      <c r="I1984" s="21" t="str">
        <f>VLOOKUP($E1984,[1]Productos!A:P,4,FALSE)</f>
        <v>CERVEZAS</v>
      </c>
      <c r="K1984" s="1">
        <v>3000</v>
      </c>
      <c r="L1984" s="1">
        <v>33000</v>
      </c>
      <c r="M1984" s="21">
        <v>5</v>
      </c>
      <c r="N1984" s="21" t="e">
        <f>VLOOKUP(M1984,[1]!tbl_empleados[#Data],4,0)&amp;" "&amp;VLOOKUP(M1984,[1]!tbl_empleados[#Data],5,0)</f>
        <v>#REF!</v>
      </c>
      <c r="O1984">
        <f t="shared" si="172"/>
        <v>2024</v>
      </c>
      <c r="P1984" t="str">
        <f t="shared" si="173"/>
        <v>junio</v>
      </c>
    </row>
    <row r="1985" spans="1:16" x14ac:dyDescent="0.3">
      <c r="A1985" t="s">
        <v>649</v>
      </c>
      <c r="B1985" s="21">
        <v>1</v>
      </c>
      <c r="C1985" s="77">
        <v>45445</v>
      </c>
      <c r="D1985" s="78">
        <v>9.1666666666666674E-2</v>
      </c>
      <c r="E1985" s="21">
        <v>40</v>
      </c>
      <c r="F1985">
        <v>4</v>
      </c>
      <c r="G1985" t="str">
        <f>VLOOKUP($E1985,[1]Productos!A:P,2,FALSE)</f>
        <v>AGUILA NEGRA</v>
      </c>
      <c r="H1985" s="21" t="str">
        <f>VLOOKUP($E1985,[1]Productos!A:P,3,FALSE)</f>
        <v>BEBIDAS</v>
      </c>
      <c r="I1985" s="21" t="str">
        <f>VLOOKUP($E1985,[1]Productos!A:P,4,FALSE)</f>
        <v>CERVEZAS</v>
      </c>
      <c r="K1985" s="1">
        <v>3500</v>
      </c>
      <c r="L1985" s="1">
        <v>14000</v>
      </c>
      <c r="M1985" s="21">
        <v>5</v>
      </c>
      <c r="N1985" s="21" t="e">
        <f>VLOOKUP(M1985,[1]!tbl_empleados[#Data],4,0)&amp;" "&amp;VLOOKUP(M1985,[1]!tbl_empleados[#Data],5,0)</f>
        <v>#REF!</v>
      </c>
      <c r="O1985">
        <f t="shared" si="172"/>
        <v>2024</v>
      </c>
      <c r="P1985" t="str">
        <f t="shared" si="173"/>
        <v>junio</v>
      </c>
    </row>
    <row r="1986" spans="1:16" x14ac:dyDescent="0.3">
      <c r="A1986" t="s">
        <v>649</v>
      </c>
      <c r="B1986" s="21">
        <v>1</v>
      </c>
      <c r="C1986" s="77">
        <v>45445</v>
      </c>
      <c r="D1986" s="78">
        <v>9.1666666666666674E-2</v>
      </c>
      <c r="E1986" s="21">
        <v>43</v>
      </c>
      <c r="F1986">
        <v>6</v>
      </c>
      <c r="G1986" t="str">
        <f>VLOOKUP($E1986,[1]Productos!A:P,2,FALSE)</f>
        <v>STELLA ARTOIS</v>
      </c>
      <c r="H1986" s="21" t="str">
        <f>VLOOKUP($E1986,[1]Productos!A:P,3,FALSE)</f>
        <v>BEBIDAS</v>
      </c>
      <c r="I1986" s="21" t="str">
        <f>VLOOKUP($E1986,[1]Productos!A:P,4,FALSE)</f>
        <v>CERVEZAS</v>
      </c>
      <c r="K1986" s="1">
        <v>8000</v>
      </c>
      <c r="L1986" s="1">
        <v>48000</v>
      </c>
      <c r="M1986" s="21">
        <v>5</v>
      </c>
      <c r="N1986" s="21" t="e">
        <f>VLOOKUP(M1986,[1]!tbl_empleados[#Data],4,0)&amp;" "&amp;VLOOKUP(M1986,[1]!tbl_empleados[#Data],5,0)</f>
        <v>#REF!</v>
      </c>
      <c r="O1986">
        <f t="shared" si="172"/>
        <v>2024</v>
      </c>
      <c r="P1986" t="str">
        <f t="shared" si="173"/>
        <v>junio</v>
      </c>
    </row>
    <row r="1987" spans="1:16" x14ac:dyDescent="0.3">
      <c r="A1987" t="s">
        <v>649</v>
      </c>
      <c r="B1987" s="21">
        <v>1</v>
      </c>
      <c r="C1987" s="77">
        <v>45445</v>
      </c>
      <c r="D1987" s="78">
        <v>9.2361111111111116E-2</v>
      </c>
      <c r="E1987" s="21">
        <v>47</v>
      </c>
      <c r="F1987">
        <v>1</v>
      </c>
      <c r="G1987" t="str">
        <f>VLOOKUP($E1987,[1]Productos!A:P,2,FALSE)</f>
        <v>MICHELADA</v>
      </c>
      <c r="H1987" s="21" t="str">
        <f>VLOOKUP($E1987,[1]Productos!A:P,3,FALSE)</f>
        <v>BEBIDAS</v>
      </c>
      <c r="I1987" s="21" t="str">
        <f>VLOOKUP($E1987,[1]Productos!A:P,4,FALSE)</f>
        <v>CERVEZAS</v>
      </c>
      <c r="K1987" s="1">
        <v>2000</v>
      </c>
      <c r="L1987" s="1">
        <v>2000</v>
      </c>
      <c r="M1987" s="21">
        <v>5</v>
      </c>
      <c r="N1987" s="21" t="e">
        <f>VLOOKUP(M1987,[1]!tbl_empleados[#Data],4,0)&amp;" "&amp;VLOOKUP(M1987,[1]!tbl_empleados[#Data],5,0)</f>
        <v>#REF!</v>
      </c>
      <c r="O1987">
        <f t="shared" si="172"/>
        <v>2024</v>
      </c>
      <c r="P1987" t="str">
        <f t="shared" si="173"/>
        <v>junio</v>
      </c>
    </row>
    <row r="1988" spans="1:16" x14ac:dyDescent="0.3">
      <c r="A1988" t="s">
        <v>649</v>
      </c>
      <c r="B1988" s="21">
        <v>1</v>
      </c>
      <c r="C1988" s="77">
        <v>45445</v>
      </c>
      <c r="D1988" s="78">
        <v>9.2361111111111116E-2</v>
      </c>
      <c r="E1988" s="21">
        <v>50</v>
      </c>
      <c r="F1988">
        <v>2</v>
      </c>
      <c r="G1988" t="str">
        <f>VLOOKUP($E1988,[1]Productos!A:P,2,FALSE)</f>
        <v>AGUARDIENTE SIN AZUCAR (LIMOSINA TAPA VERDE)</v>
      </c>
      <c r="H1988" s="21" t="str">
        <f>VLOOKUP($E1988,[1]Productos!A:P,3,FALSE)</f>
        <v>LICORES</v>
      </c>
      <c r="I1988" s="21" t="str">
        <f>VLOOKUP($E1988,[1]Productos!A:P,4,FALSE)</f>
        <v>AGUARDIENTE</v>
      </c>
      <c r="K1988" s="1">
        <v>90000</v>
      </c>
      <c r="L1988" s="1">
        <v>180000</v>
      </c>
      <c r="M1988" s="21">
        <v>5</v>
      </c>
      <c r="N1988" s="21" t="e">
        <f>VLOOKUP(M1988,[1]!tbl_empleados[#Data],4,0)&amp;" "&amp;VLOOKUP(M1988,[1]!tbl_empleados[#Data],5,0)</f>
        <v>#REF!</v>
      </c>
      <c r="O1988">
        <f t="shared" si="172"/>
        <v>2024</v>
      </c>
      <c r="P1988" t="str">
        <f t="shared" si="173"/>
        <v>junio</v>
      </c>
    </row>
    <row r="1989" spans="1:16" x14ac:dyDescent="0.3">
      <c r="A1989" t="s">
        <v>649</v>
      </c>
      <c r="B1989" s="21">
        <v>1</v>
      </c>
      <c r="C1989" s="77">
        <v>45445</v>
      </c>
      <c r="D1989" s="78">
        <v>9.2361111111111116E-2</v>
      </c>
      <c r="E1989" s="21">
        <v>49</v>
      </c>
      <c r="F1989">
        <v>1</v>
      </c>
      <c r="G1989" t="str">
        <f>VLOOKUP($E1989,[1]Productos!A:P,2,FALSE)</f>
        <v>AGUARDIENTE SIN AZUCAR (DOBLE TAPA VERDE)</v>
      </c>
      <c r="H1989" s="21" t="str">
        <f>VLOOKUP($E1989,[1]Productos!A:P,3,FALSE)</f>
        <v>LICORES</v>
      </c>
      <c r="I1989" s="21" t="str">
        <f>VLOOKUP($E1989,[1]Productos!A:P,4,FALSE)</f>
        <v>AGUARDIENTE</v>
      </c>
      <c r="K1989" s="1">
        <v>70000</v>
      </c>
      <c r="L1989" s="1">
        <v>70000</v>
      </c>
      <c r="M1989" s="21">
        <v>5</v>
      </c>
      <c r="N1989" s="21" t="e">
        <f>VLOOKUP(M1989,[1]!tbl_empleados[#Data],4,0)&amp;" "&amp;VLOOKUP(M1989,[1]!tbl_empleados[#Data],5,0)</f>
        <v>#REF!</v>
      </c>
      <c r="O1989">
        <f t="shared" si="172"/>
        <v>2024</v>
      </c>
      <c r="P1989" t="str">
        <f t="shared" si="173"/>
        <v>junio</v>
      </c>
    </row>
    <row r="1990" spans="1:16" x14ac:dyDescent="0.3">
      <c r="A1990" t="s">
        <v>649</v>
      </c>
      <c r="B1990" s="21">
        <v>1</v>
      </c>
      <c r="C1990" s="77">
        <v>45445</v>
      </c>
      <c r="D1990" s="78">
        <v>9.8611111111111108E-2</v>
      </c>
      <c r="E1990" s="21">
        <v>32</v>
      </c>
      <c r="F1990">
        <v>1</v>
      </c>
      <c r="G1990" t="str">
        <f>VLOOKUP($E1990,[1]Productos!A:P,2,FALSE)</f>
        <v>SUERO ELECTROLIT UVA</v>
      </c>
      <c r="H1990" s="21" t="str">
        <f>VLOOKUP($E1990,[1]Productos!A:P,3,FALSE)</f>
        <v>BEBIDAS</v>
      </c>
      <c r="I1990" s="21" t="str">
        <f>VLOOKUP($E1990,[1]Productos!A:P,4,FALSE)</f>
        <v>OTROS</v>
      </c>
      <c r="K1990" s="1">
        <v>10000</v>
      </c>
      <c r="L1990" s="1">
        <v>10000</v>
      </c>
      <c r="M1990" s="21">
        <v>5</v>
      </c>
      <c r="N1990" s="21" t="e">
        <f>VLOOKUP(M1990,[1]!tbl_empleados[#Data],4,0)&amp;" "&amp;VLOOKUP(M1990,[1]!tbl_empleados[#Data],5,0)</f>
        <v>#REF!</v>
      </c>
      <c r="O1990">
        <f t="shared" si="172"/>
        <v>2024</v>
      </c>
      <c r="P1990" t="str">
        <f t="shared" si="173"/>
        <v>junio</v>
      </c>
    </row>
    <row r="1991" spans="1:16" x14ac:dyDescent="0.3">
      <c r="A1991" t="s">
        <v>650</v>
      </c>
      <c r="B1991" s="21">
        <v>9</v>
      </c>
      <c r="C1991" s="77">
        <v>45452</v>
      </c>
      <c r="D1991" s="78">
        <v>0.88680555555555562</v>
      </c>
      <c r="E1991" s="21">
        <v>32</v>
      </c>
      <c r="F1991">
        <v>2</v>
      </c>
      <c r="G1991" t="str">
        <f>VLOOKUP($E1991,[1]Productos!A:P,2,FALSE)</f>
        <v>SUERO ELECTROLIT UVA</v>
      </c>
      <c r="H1991" s="21" t="str">
        <f>VLOOKUP($E1991,[1]Productos!A:P,3,FALSE)</f>
        <v>BEBIDAS</v>
      </c>
      <c r="I1991" s="21" t="str">
        <f>VLOOKUP($E1991,[1]Productos!A:P,4,FALSE)</f>
        <v>OTROS</v>
      </c>
      <c r="K1991" s="1">
        <v>10000</v>
      </c>
      <c r="L1991" s="1">
        <v>20000</v>
      </c>
      <c r="M1991" s="21">
        <v>5</v>
      </c>
      <c r="N1991" s="21" t="e">
        <f>VLOOKUP(M1991,[1]!tbl_empleados[#Data],4,0)&amp;" "&amp;VLOOKUP(M1991,[1]!tbl_empleados[#Data],5,0)</f>
        <v>#REF!</v>
      </c>
      <c r="O1991">
        <f t="shared" si="172"/>
        <v>2024</v>
      </c>
      <c r="P1991" t="str">
        <f t="shared" si="173"/>
        <v>junio</v>
      </c>
    </row>
    <row r="1992" spans="1:16" x14ac:dyDescent="0.3">
      <c r="A1992" t="s">
        <v>650</v>
      </c>
      <c r="B1992" s="21">
        <v>9</v>
      </c>
      <c r="C1992" s="77">
        <v>45452</v>
      </c>
      <c r="D1992" s="78">
        <v>0.88680555555555562</v>
      </c>
      <c r="E1992" s="21">
        <v>50</v>
      </c>
      <c r="F1992">
        <v>1</v>
      </c>
      <c r="G1992" t="str">
        <f>VLOOKUP($E1992,[1]Productos!A:P,2,FALSE)</f>
        <v>AGUARDIENTE SIN AZUCAR (LIMOSINA TAPA VERDE)</v>
      </c>
      <c r="H1992" s="21" t="str">
        <f>VLOOKUP($E1992,[1]Productos!A:P,3,FALSE)</f>
        <v>LICORES</v>
      </c>
      <c r="I1992" s="21" t="str">
        <f>VLOOKUP($E1992,[1]Productos!A:P,4,FALSE)</f>
        <v>AGUARDIENTE</v>
      </c>
      <c r="K1992" s="1">
        <v>90000</v>
      </c>
      <c r="L1992" s="1">
        <v>90000</v>
      </c>
      <c r="M1992" s="21">
        <v>5</v>
      </c>
      <c r="N1992" s="21" t="e">
        <f>VLOOKUP(M1992,[1]!tbl_empleados[#Data],4,0)&amp;" "&amp;VLOOKUP(M1992,[1]!tbl_empleados[#Data],5,0)</f>
        <v>#REF!</v>
      </c>
      <c r="O1992">
        <f t="shared" si="172"/>
        <v>2024</v>
      </c>
      <c r="P1992" t="str">
        <f t="shared" si="173"/>
        <v>junio</v>
      </c>
    </row>
    <row r="1993" spans="1:16" x14ac:dyDescent="0.3">
      <c r="A1993" t="s">
        <v>651</v>
      </c>
      <c r="B1993" s="21">
        <v>18</v>
      </c>
      <c r="C1993" s="77">
        <v>45453</v>
      </c>
      <c r="D1993" s="78">
        <v>5.2083333333333336E-2</v>
      </c>
      <c r="E1993" s="21">
        <v>3</v>
      </c>
      <c r="F1993">
        <v>2</v>
      </c>
      <c r="G1993" t="str">
        <f>VLOOKUP($E1993,[1]Productos!A:P,2,FALSE)</f>
        <v>MARGARITA</v>
      </c>
      <c r="H1993" s="21" t="str">
        <f>VLOOKUP($E1993,[1]Productos!A:P,3,FALSE)</f>
        <v>BEBIDAS</v>
      </c>
      <c r="I1993" s="21" t="str">
        <f>VLOOKUP($E1993,[1]Productos!A:P,4,FALSE)</f>
        <v>CÓCTELES</v>
      </c>
      <c r="K1993" s="1">
        <v>16000</v>
      </c>
      <c r="L1993" s="1">
        <v>32000</v>
      </c>
      <c r="M1993" s="21">
        <v>5</v>
      </c>
      <c r="N1993" s="21" t="e">
        <f>VLOOKUP(M1993,[1]!tbl_empleados[#Data],4,0)&amp;" "&amp;VLOOKUP(M1993,[1]!tbl_empleados[#Data],5,0)</f>
        <v>#REF!</v>
      </c>
      <c r="O1993">
        <f>YEAR(C1993)</f>
        <v>2024</v>
      </c>
      <c r="P1993" t="str">
        <f>TEXT((C1993),"mmmm")</f>
        <v>junio</v>
      </c>
    </row>
    <row r="1994" spans="1:16" x14ac:dyDescent="0.3">
      <c r="A1994" t="s">
        <v>652</v>
      </c>
      <c r="B1994" s="21">
        <v>9</v>
      </c>
      <c r="C1994" s="77">
        <v>45452</v>
      </c>
      <c r="D1994" s="78">
        <v>0.9590277777777777</v>
      </c>
      <c r="E1994" s="21">
        <v>59</v>
      </c>
      <c r="F1994">
        <v>1</v>
      </c>
      <c r="G1994" t="str">
        <f>VLOOKUP($E1994,[1]Productos!A:P,2,FALSE)</f>
        <v>JOSE CUERVO REPOSADO</v>
      </c>
      <c r="H1994" s="21" t="str">
        <f>VLOOKUP($E1994,[1]Productos!A:P,3,FALSE)</f>
        <v>LICORES</v>
      </c>
      <c r="I1994" s="21" t="str">
        <f>VLOOKUP($E1994,[1]Productos!A:P,4,FALSE)</f>
        <v>TEQUILA</v>
      </c>
      <c r="K1994" s="1">
        <v>130000</v>
      </c>
      <c r="L1994" s="1">
        <v>130000</v>
      </c>
      <c r="M1994" s="21">
        <v>5</v>
      </c>
      <c r="N1994" s="21" t="e">
        <f>VLOOKUP(M1994,[1]!tbl_empleados[#Data],4,0)&amp;" "&amp;VLOOKUP(M1994,[1]!tbl_empleados[#Data],5,0)</f>
        <v>#REF!</v>
      </c>
      <c r="O1994">
        <f t="shared" ref="O1994:O2008" si="174">YEAR(C1994)</f>
        <v>2024</v>
      </c>
      <c r="P1994" t="str">
        <f t="shared" ref="P1994:P2008" si="175">TEXT((C1994),"mmmm")</f>
        <v>junio</v>
      </c>
    </row>
    <row r="1995" spans="1:16" x14ac:dyDescent="0.3">
      <c r="A1995" t="s">
        <v>652</v>
      </c>
      <c r="B1995" s="21">
        <v>9</v>
      </c>
      <c r="C1995" s="77">
        <v>45452</v>
      </c>
      <c r="D1995" s="78">
        <v>0.9604166666666667</v>
      </c>
      <c r="E1995" s="21">
        <v>34</v>
      </c>
      <c r="F1995">
        <v>1</v>
      </c>
      <c r="G1995" t="str">
        <f>VLOOKUP($E1995,[1]Productos!A:P,2,FALSE)</f>
        <v>SUERO ELECTROLIT NARANJA-MANDARINA</v>
      </c>
      <c r="H1995" s="21" t="str">
        <f>VLOOKUP($E1995,[1]Productos!A:P,3,FALSE)</f>
        <v>BEBIDAS</v>
      </c>
      <c r="I1995" s="21" t="str">
        <f>VLOOKUP($E1995,[1]Productos!A:P,4,FALSE)</f>
        <v>OTROS</v>
      </c>
      <c r="K1995" s="1">
        <v>10000</v>
      </c>
      <c r="L1995" s="1">
        <v>10000</v>
      </c>
      <c r="M1995" s="21">
        <v>5</v>
      </c>
      <c r="N1995" s="21" t="e">
        <f>VLOOKUP(M1995,[1]!tbl_empleados[#Data],4,0)&amp;" "&amp;VLOOKUP(M1995,[1]!tbl_empleados[#Data],5,0)</f>
        <v>#REF!</v>
      </c>
      <c r="O1995">
        <f t="shared" si="174"/>
        <v>2024</v>
      </c>
      <c r="P1995" t="str">
        <f t="shared" si="175"/>
        <v>junio</v>
      </c>
    </row>
    <row r="1996" spans="1:16" x14ac:dyDescent="0.3">
      <c r="A1996" t="s">
        <v>652</v>
      </c>
      <c r="B1996" s="21">
        <v>9</v>
      </c>
      <c r="C1996" s="77">
        <v>45452</v>
      </c>
      <c r="D1996" s="78">
        <v>0.9604166666666667</v>
      </c>
      <c r="E1996" s="21">
        <v>30</v>
      </c>
      <c r="F1996">
        <v>1</v>
      </c>
      <c r="G1996" t="str">
        <f>VLOOKUP($E1996,[1]Productos!A:P,2,FALSE)</f>
        <v>SODA</v>
      </c>
      <c r="H1996" s="21" t="str">
        <f>VLOOKUP($E1996,[1]Productos!A:P,3,FALSE)</f>
        <v>BEBIDAS</v>
      </c>
      <c r="I1996" s="21" t="str">
        <f>VLOOKUP($E1996,[1]Productos!A:P,4,FALSE)</f>
        <v>OTROS</v>
      </c>
      <c r="K1996" s="1">
        <v>4000</v>
      </c>
      <c r="L1996" s="1">
        <v>4000</v>
      </c>
      <c r="M1996" s="21">
        <v>5</v>
      </c>
      <c r="N1996" s="21" t="e">
        <f>VLOOKUP(M1996,[1]!tbl_empleados[#Data],4,0)&amp;" "&amp;VLOOKUP(M1996,[1]!tbl_empleados[#Data],5,0)</f>
        <v>#REF!</v>
      </c>
      <c r="O1996">
        <f t="shared" si="174"/>
        <v>2024</v>
      </c>
      <c r="P1996" t="str">
        <f t="shared" si="175"/>
        <v>junio</v>
      </c>
    </row>
    <row r="1997" spans="1:16" x14ac:dyDescent="0.3">
      <c r="A1997" t="s">
        <v>652</v>
      </c>
      <c r="B1997" s="21">
        <v>9</v>
      </c>
      <c r="C1997" s="77">
        <v>45452</v>
      </c>
      <c r="D1997" s="78">
        <v>0.98263888888888884</v>
      </c>
      <c r="E1997" s="21">
        <v>42</v>
      </c>
      <c r="F1997">
        <v>1</v>
      </c>
      <c r="G1997" t="str">
        <f>VLOOKUP($E1997,[1]Productos!A:P,2,FALSE)</f>
        <v>CLUB COLOMBIA</v>
      </c>
      <c r="H1997" s="21" t="str">
        <f>VLOOKUP($E1997,[1]Productos!A:P,3,FALSE)</f>
        <v>BEBIDAS</v>
      </c>
      <c r="I1997" s="21" t="str">
        <f>VLOOKUP($E1997,[1]Productos!A:P,4,FALSE)</f>
        <v>CERVEZAS</v>
      </c>
      <c r="K1997" s="1">
        <v>5000</v>
      </c>
      <c r="L1997" s="1">
        <v>5000</v>
      </c>
      <c r="M1997" s="21">
        <v>5</v>
      </c>
      <c r="N1997" s="21" t="e">
        <f>VLOOKUP(M1997,[1]!tbl_empleados[#Data],4,0)&amp;" "&amp;VLOOKUP(M1997,[1]!tbl_empleados[#Data],5,0)</f>
        <v>#REF!</v>
      </c>
      <c r="O1997">
        <f t="shared" si="174"/>
        <v>2024</v>
      </c>
      <c r="P1997" t="str">
        <f t="shared" si="175"/>
        <v>junio</v>
      </c>
    </row>
    <row r="1998" spans="1:16" x14ac:dyDescent="0.3">
      <c r="A1998" t="s">
        <v>652</v>
      </c>
      <c r="B1998" s="21">
        <v>9</v>
      </c>
      <c r="C1998" s="77">
        <v>45452</v>
      </c>
      <c r="D1998" s="78">
        <v>0.99861111111111101</v>
      </c>
      <c r="E1998" s="21">
        <v>30</v>
      </c>
      <c r="F1998">
        <v>1</v>
      </c>
      <c r="G1998" t="str">
        <f>VLOOKUP($E1998,[1]Productos!A:P,2,FALSE)</f>
        <v>SODA</v>
      </c>
      <c r="H1998" s="21" t="str">
        <f>VLOOKUP($E1998,[1]Productos!A:P,3,FALSE)</f>
        <v>BEBIDAS</v>
      </c>
      <c r="I1998" s="21" t="str">
        <f>VLOOKUP($E1998,[1]Productos!A:P,4,FALSE)</f>
        <v>OTROS</v>
      </c>
      <c r="K1998" s="1">
        <v>4000</v>
      </c>
      <c r="L1998" s="1">
        <v>4000</v>
      </c>
      <c r="M1998" s="21">
        <v>5</v>
      </c>
      <c r="N1998" s="21" t="e">
        <f>VLOOKUP(M1998,[1]!tbl_empleados[#Data],4,0)&amp;" "&amp;VLOOKUP(M1998,[1]!tbl_empleados[#Data],5,0)</f>
        <v>#REF!</v>
      </c>
      <c r="O1998">
        <f t="shared" si="174"/>
        <v>2024</v>
      </c>
      <c r="P1998" t="str">
        <f t="shared" si="175"/>
        <v>junio</v>
      </c>
    </row>
    <row r="1999" spans="1:16" x14ac:dyDescent="0.3">
      <c r="A1999" t="s">
        <v>652</v>
      </c>
      <c r="B1999" s="21">
        <v>9</v>
      </c>
      <c r="C1999" s="77">
        <v>45453</v>
      </c>
      <c r="D1999" s="78">
        <v>7.6388888888888886E-3</v>
      </c>
      <c r="E1999" s="21">
        <v>42</v>
      </c>
      <c r="F1999">
        <v>1</v>
      </c>
      <c r="G1999" t="str">
        <f>VLOOKUP($E1999,[1]Productos!A:P,2,FALSE)</f>
        <v>CLUB COLOMBIA</v>
      </c>
      <c r="H1999" s="21" t="str">
        <f>VLOOKUP($E1999,[1]Productos!A:P,3,FALSE)</f>
        <v>BEBIDAS</v>
      </c>
      <c r="I1999" s="21" t="str">
        <f>VLOOKUP($E1999,[1]Productos!A:P,4,FALSE)</f>
        <v>CERVEZAS</v>
      </c>
      <c r="K1999" s="1">
        <v>5000</v>
      </c>
      <c r="L1999" s="1">
        <v>5000</v>
      </c>
      <c r="M1999" s="21">
        <v>5</v>
      </c>
      <c r="N1999" s="21" t="e">
        <f>VLOOKUP(M1999,[1]!tbl_empleados[#Data],4,0)&amp;" "&amp;VLOOKUP(M1999,[1]!tbl_empleados[#Data],5,0)</f>
        <v>#REF!</v>
      </c>
      <c r="O1999">
        <f t="shared" si="174"/>
        <v>2024</v>
      </c>
      <c r="P1999" t="str">
        <f t="shared" si="175"/>
        <v>junio</v>
      </c>
    </row>
    <row r="2000" spans="1:16" x14ac:dyDescent="0.3">
      <c r="A2000" t="s">
        <v>652</v>
      </c>
      <c r="B2000" s="21">
        <v>9</v>
      </c>
      <c r="C2000" s="77">
        <v>45453</v>
      </c>
      <c r="D2000" s="78">
        <v>7.6388888888888886E-3</v>
      </c>
      <c r="E2000" s="21">
        <v>53</v>
      </c>
      <c r="F2000">
        <v>1</v>
      </c>
      <c r="G2000" t="str">
        <f>VLOOKUP($E2000,[1]Productos!A:P,2,FALSE)</f>
        <v>AGUARDIENTE AMARILLO</v>
      </c>
      <c r="H2000" s="21" t="str">
        <f>VLOOKUP($E2000,[1]Productos!A:P,3,FALSE)</f>
        <v>LICORES</v>
      </c>
      <c r="I2000" s="21" t="str">
        <f>VLOOKUP($E2000,[1]Productos!A:P,4,FALSE)</f>
        <v>AGUARDIENTE</v>
      </c>
      <c r="K2000" s="1">
        <v>75000</v>
      </c>
      <c r="L2000" s="1">
        <v>75000</v>
      </c>
      <c r="M2000" s="21">
        <v>5</v>
      </c>
      <c r="N2000" s="21" t="e">
        <f>VLOOKUP(M2000,[1]!tbl_empleados[#Data],4,0)&amp;" "&amp;VLOOKUP(M2000,[1]!tbl_empleados[#Data],5,0)</f>
        <v>#REF!</v>
      </c>
      <c r="O2000">
        <f t="shared" si="174"/>
        <v>2024</v>
      </c>
      <c r="P2000" t="str">
        <f t="shared" si="175"/>
        <v>junio</v>
      </c>
    </row>
    <row r="2001" spans="1:16" x14ac:dyDescent="0.3">
      <c r="A2001" t="s">
        <v>652</v>
      </c>
      <c r="B2001" s="21">
        <v>9</v>
      </c>
      <c r="C2001" s="77">
        <v>45453</v>
      </c>
      <c r="D2001" s="78">
        <v>0.10416666666666667</v>
      </c>
      <c r="E2001" s="21">
        <v>34</v>
      </c>
      <c r="F2001">
        <v>1</v>
      </c>
      <c r="G2001" t="str">
        <f>VLOOKUP($E2001,[1]Productos!A:P,2,FALSE)</f>
        <v>SUERO ELECTROLIT NARANJA-MANDARINA</v>
      </c>
      <c r="H2001" s="21" t="str">
        <f>VLOOKUP($E2001,[1]Productos!A:P,3,FALSE)</f>
        <v>BEBIDAS</v>
      </c>
      <c r="I2001" s="21" t="str">
        <f>VLOOKUP($E2001,[1]Productos!A:P,4,FALSE)</f>
        <v>OTROS</v>
      </c>
      <c r="K2001" s="1">
        <v>10000</v>
      </c>
      <c r="L2001" s="1">
        <v>10000</v>
      </c>
      <c r="M2001" s="21">
        <v>5</v>
      </c>
      <c r="N2001" s="21" t="e">
        <f>VLOOKUP(M2001,[1]!tbl_empleados[#Data],4,0)&amp;" "&amp;VLOOKUP(M2001,[1]!tbl_empleados[#Data],5,0)</f>
        <v>#REF!</v>
      </c>
      <c r="O2001">
        <f t="shared" si="174"/>
        <v>2024</v>
      </c>
      <c r="P2001" t="str">
        <f t="shared" si="175"/>
        <v>junio</v>
      </c>
    </row>
    <row r="2002" spans="1:16" x14ac:dyDescent="0.3">
      <c r="A2002" t="s">
        <v>652</v>
      </c>
      <c r="B2002" s="21">
        <v>9</v>
      </c>
      <c r="C2002" s="77">
        <v>45453</v>
      </c>
      <c r="D2002" s="78">
        <v>0.10416666666666667</v>
      </c>
      <c r="E2002" s="21">
        <v>42</v>
      </c>
      <c r="F2002">
        <v>2</v>
      </c>
      <c r="G2002" t="str">
        <f>VLOOKUP($E2002,[1]Productos!A:P,2,FALSE)</f>
        <v>CLUB COLOMBIA</v>
      </c>
      <c r="H2002" s="21" t="str">
        <f>VLOOKUP($E2002,[1]Productos!A:P,3,FALSE)</f>
        <v>BEBIDAS</v>
      </c>
      <c r="I2002" s="21" t="str">
        <f>VLOOKUP($E2002,[1]Productos!A:P,4,FALSE)</f>
        <v>CERVEZAS</v>
      </c>
      <c r="K2002" s="1">
        <v>5000</v>
      </c>
      <c r="L2002" s="1">
        <v>10000</v>
      </c>
      <c r="M2002" s="21">
        <v>5</v>
      </c>
      <c r="N2002" s="21" t="e">
        <f>VLOOKUP(M2002,[1]!tbl_empleados[#Data],4,0)&amp;" "&amp;VLOOKUP(M2002,[1]!tbl_empleados[#Data],5,0)</f>
        <v>#REF!</v>
      </c>
      <c r="O2002">
        <f t="shared" si="174"/>
        <v>2024</v>
      </c>
      <c r="P2002" t="str">
        <f t="shared" si="175"/>
        <v>junio</v>
      </c>
    </row>
    <row r="2003" spans="1:16" x14ac:dyDescent="0.3">
      <c r="A2003" t="s">
        <v>652</v>
      </c>
      <c r="B2003" s="21">
        <v>9</v>
      </c>
      <c r="C2003" s="77">
        <v>45453</v>
      </c>
      <c r="D2003" s="78">
        <v>0.10486111111111111</v>
      </c>
      <c r="E2003" s="21">
        <v>30</v>
      </c>
      <c r="F2003">
        <v>1</v>
      </c>
      <c r="G2003" t="str">
        <f>VLOOKUP($E2003,[1]Productos!A:P,2,FALSE)</f>
        <v>SODA</v>
      </c>
      <c r="H2003" s="21" t="str">
        <f>VLOOKUP($E2003,[1]Productos!A:P,3,FALSE)</f>
        <v>BEBIDAS</v>
      </c>
      <c r="I2003" s="21" t="str">
        <f>VLOOKUP($E2003,[1]Productos!A:P,4,FALSE)</f>
        <v>OTROS</v>
      </c>
      <c r="K2003" s="1">
        <v>4000</v>
      </c>
      <c r="L2003" s="1">
        <v>4000</v>
      </c>
      <c r="M2003" s="21">
        <v>5</v>
      </c>
      <c r="N2003" s="21" t="e">
        <f>VLOOKUP(M2003,[1]!tbl_empleados[#Data],4,0)&amp;" "&amp;VLOOKUP(M2003,[1]!tbl_empleados[#Data],5,0)</f>
        <v>#REF!</v>
      </c>
      <c r="O2003">
        <f t="shared" si="174"/>
        <v>2024</v>
      </c>
      <c r="P2003" t="str">
        <f t="shared" si="175"/>
        <v>junio</v>
      </c>
    </row>
    <row r="2004" spans="1:16" x14ac:dyDescent="0.3">
      <c r="A2004" t="s">
        <v>653</v>
      </c>
      <c r="B2004" s="21">
        <v>17</v>
      </c>
      <c r="C2004" s="77">
        <v>45452</v>
      </c>
      <c r="D2004" s="78">
        <v>0.88750000000000007</v>
      </c>
      <c r="E2004" s="21">
        <v>38</v>
      </c>
      <c r="F2004">
        <v>1</v>
      </c>
      <c r="G2004" t="str">
        <f>VLOOKUP($E2004,[1]Productos!A:P,2,FALSE)</f>
        <v>COSTEÑITA</v>
      </c>
      <c r="H2004" s="21" t="str">
        <f>VLOOKUP($E2004,[1]Productos!A:P,3,FALSE)</f>
        <v>BEBIDAS</v>
      </c>
      <c r="I2004" s="21" t="str">
        <f>VLOOKUP($E2004,[1]Productos!A:P,4,FALSE)</f>
        <v>CERVEZAS</v>
      </c>
      <c r="K2004" s="1">
        <v>3000</v>
      </c>
      <c r="L2004" s="1">
        <v>3000</v>
      </c>
      <c r="M2004" s="21">
        <v>5</v>
      </c>
      <c r="N2004" s="21" t="e">
        <f>VLOOKUP(M2004,[1]!tbl_empleados[#Data],4,0)&amp;" "&amp;VLOOKUP(M2004,[1]!tbl_empleados[#Data],5,0)</f>
        <v>#REF!</v>
      </c>
      <c r="O2004">
        <f t="shared" si="174"/>
        <v>2024</v>
      </c>
      <c r="P2004" t="str">
        <f t="shared" si="175"/>
        <v>junio</v>
      </c>
    </row>
    <row r="2005" spans="1:16" x14ac:dyDescent="0.3">
      <c r="A2005" t="s">
        <v>653</v>
      </c>
      <c r="B2005" s="21">
        <v>17</v>
      </c>
      <c r="C2005" s="77">
        <v>45452</v>
      </c>
      <c r="D2005" s="78">
        <v>0.88750000000000007</v>
      </c>
      <c r="E2005" s="21">
        <v>40</v>
      </c>
      <c r="F2005">
        <v>1</v>
      </c>
      <c r="G2005" t="str">
        <f>VLOOKUP($E2005,[1]Productos!A:P,2,FALSE)</f>
        <v>AGUILA NEGRA</v>
      </c>
      <c r="H2005" s="21" t="str">
        <f>VLOOKUP($E2005,[1]Productos!A:P,3,FALSE)</f>
        <v>BEBIDAS</v>
      </c>
      <c r="I2005" s="21" t="str">
        <f>VLOOKUP($E2005,[1]Productos!A:P,4,FALSE)</f>
        <v>CERVEZAS</v>
      </c>
      <c r="K2005" s="1">
        <v>3500</v>
      </c>
      <c r="L2005" s="1">
        <v>3500</v>
      </c>
      <c r="M2005" s="21">
        <v>5</v>
      </c>
      <c r="N2005" s="21" t="e">
        <f>VLOOKUP(M2005,[1]!tbl_empleados[#Data],4,0)&amp;" "&amp;VLOOKUP(M2005,[1]!tbl_empleados[#Data],5,0)</f>
        <v>#REF!</v>
      </c>
      <c r="O2005">
        <f t="shared" si="174"/>
        <v>2024</v>
      </c>
      <c r="P2005" t="str">
        <f t="shared" si="175"/>
        <v>junio</v>
      </c>
    </row>
    <row r="2006" spans="1:16" x14ac:dyDescent="0.3">
      <c r="A2006" t="s">
        <v>653</v>
      </c>
      <c r="B2006" s="21">
        <v>17</v>
      </c>
      <c r="C2006" s="77">
        <v>45452</v>
      </c>
      <c r="D2006" s="78">
        <v>0.91111111111111109</v>
      </c>
      <c r="E2006" s="21">
        <v>38</v>
      </c>
      <c r="F2006">
        <v>4</v>
      </c>
      <c r="G2006" t="str">
        <f>VLOOKUP($E2006,[1]Productos!A:P,2,FALSE)</f>
        <v>COSTEÑITA</v>
      </c>
      <c r="H2006" s="21" t="str">
        <f>VLOOKUP($E2006,[1]Productos!A:P,3,FALSE)</f>
        <v>BEBIDAS</v>
      </c>
      <c r="I2006" s="21" t="str">
        <f>VLOOKUP($E2006,[1]Productos!A:P,4,FALSE)</f>
        <v>CERVEZAS</v>
      </c>
      <c r="K2006" s="1">
        <v>3000</v>
      </c>
      <c r="L2006" s="1">
        <v>12000</v>
      </c>
      <c r="M2006" s="21">
        <v>5</v>
      </c>
      <c r="N2006" s="21" t="e">
        <f>VLOOKUP(M2006,[1]!tbl_empleados[#Data],4,0)&amp;" "&amp;VLOOKUP(M2006,[1]!tbl_empleados[#Data],5,0)</f>
        <v>#REF!</v>
      </c>
      <c r="O2006">
        <f t="shared" si="174"/>
        <v>2024</v>
      </c>
      <c r="P2006" t="str">
        <f t="shared" si="175"/>
        <v>junio</v>
      </c>
    </row>
    <row r="2007" spans="1:16" x14ac:dyDescent="0.3">
      <c r="A2007" t="s">
        <v>653</v>
      </c>
      <c r="B2007" s="21">
        <v>17</v>
      </c>
      <c r="C2007" s="77">
        <v>45452</v>
      </c>
      <c r="D2007" s="78">
        <v>0.91180555555555554</v>
      </c>
      <c r="E2007" s="21">
        <v>38</v>
      </c>
      <c r="F2007">
        <v>4</v>
      </c>
      <c r="G2007" t="str">
        <f>VLOOKUP($E2007,[1]Productos!A:P,2,FALSE)</f>
        <v>COSTEÑITA</v>
      </c>
      <c r="H2007" s="21" t="str">
        <f>VLOOKUP($E2007,[1]Productos!A:P,3,FALSE)</f>
        <v>BEBIDAS</v>
      </c>
      <c r="I2007" s="21" t="str">
        <f>VLOOKUP($E2007,[1]Productos!A:P,4,FALSE)</f>
        <v>CERVEZAS</v>
      </c>
      <c r="K2007" s="1">
        <v>3000</v>
      </c>
      <c r="L2007" s="1">
        <v>12000</v>
      </c>
      <c r="M2007" s="21">
        <v>5</v>
      </c>
      <c r="N2007" s="21" t="e">
        <f>VLOOKUP(M2007,[1]!tbl_empleados[#Data],4,0)&amp;" "&amp;VLOOKUP(M2007,[1]!tbl_empleados[#Data],5,0)</f>
        <v>#REF!</v>
      </c>
      <c r="O2007">
        <f t="shared" si="174"/>
        <v>2024</v>
      </c>
      <c r="P2007" t="str">
        <f t="shared" si="175"/>
        <v>junio</v>
      </c>
    </row>
    <row r="2008" spans="1:16" x14ac:dyDescent="0.3">
      <c r="A2008" t="s">
        <v>652</v>
      </c>
      <c r="B2008" s="21">
        <v>9</v>
      </c>
      <c r="C2008" s="77">
        <v>45453</v>
      </c>
      <c r="D2008" s="78">
        <v>0.10486111111111111</v>
      </c>
      <c r="E2008" s="21">
        <v>29</v>
      </c>
      <c r="F2008">
        <v>1</v>
      </c>
      <c r="G2008" t="str">
        <f>VLOOKUP($E2008,[1]Productos!A:P,2,FALSE)</f>
        <v>AGUA</v>
      </c>
      <c r="H2008" s="21" t="str">
        <f>VLOOKUP($E2008,[1]Productos!A:P,3,FALSE)</f>
        <v>BEBIDAS</v>
      </c>
      <c r="I2008" s="21" t="str">
        <f>VLOOKUP($E2008,[1]Productos!A:P,4,FALSE)</f>
        <v>OTROS</v>
      </c>
      <c r="K2008" s="1">
        <v>2000</v>
      </c>
      <c r="L2008" s="1">
        <v>2000</v>
      </c>
      <c r="M2008" s="21">
        <v>5</v>
      </c>
      <c r="N2008" s="21" t="e">
        <f>VLOOKUP(M2008,[1]!tbl_empleados[#Data],4,0)&amp;" "&amp;VLOOKUP(M2008,[1]!tbl_empleados[#Data],5,0)</f>
        <v>#REF!</v>
      </c>
      <c r="O2008">
        <f t="shared" si="174"/>
        <v>2024</v>
      </c>
      <c r="P2008" t="str">
        <f t="shared" si="175"/>
        <v>junio</v>
      </c>
    </row>
    <row r="2009" spans="1:16" x14ac:dyDescent="0.3">
      <c r="A2009" t="s">
        <v>654</v>
      </c>
      <c r="B2009" s="21">
        <v>17</v>
      </c>
      <c r="C2009" s="77">
        <v>45453</v>
      </c>
      <c r="D2009" s="78">
        <v>0.11944444444444445</v>
      </c>
      <c r="E2009" s="21">
        <v>38</v>
      </c>
      <c r="F2009">
        <v>6</v>
      </c>
      <c r="G2009" t="str">
        <f>VLOOKUP($E2009,[1]Productos!A:P,2,FALSE)</f>
        <v>COSTEÑITA</v>
      </c>
      <c r="H2009" s="21" t="str">
        <f>VLOOKUP($E2009,[1]Productos!A:P,3,FALSE)</f>
        <v>BEBIDAS</v>
      </c>
      <c r="I2009" s="21" t="str">
        <f>VLOOKUP($E2009,[1]Productos!A:P,4,FALSE)</f>
        <v>CERVEZAS</v>
      </c>
      <c r="K2009" s="1">
        <v>3000</v>
      </c>
      <c r="L2009" s="1">
        <v>18000</v>
      </c>
      <c r="M2009" s="21">
        <v>5</v>
      </c>
      <c r="N2009" s="21" t="e">
        <f>VLOOKUP(M2009,[1]!tbl_empleados[#Data],4,0)&amp;" "&amp;VLOOKUP(M2009,[1]!tbl_empleados[#Data],5,0)</f>
        <v>#REF!</v>
      </c>
      <c r="O2009">
        <f>YEAR(C2009)</f>
        <v>2024</v>
      </c>
      <c r="P2009" t="str">
        <f>TEXT((C2009),"mmmm")</f>
        <v>junio</v>
      </c>
    </row>
    <row r="2010" spans="1:16" x14ac:dyDescent="0.3">
      <c r="A2010" t="s">
        <v>655</v>
      </c>
      <c r="B2010" s="21">
        <v>17</v>
      </c>
      <c r="C2010" s="77">
        <v>45453</v>
      </c>
      <c r="D2010" s="78">
        <v>0.12013888888888889</v>
      </c>
      <c r="E2010" s="21">
        <v>38</v>
      </c>
      <c r="F2010">
        <v>6</v>
      </c>
      <c r="G2010" t="str">
        <f>VLOOKUP($E2010,[1]Productos!A:P,2,FALSE)</f>
        <v>COSTEÑITA</v>
      </c>
      <c r="H2010" s="21" t="str">
        <f>VLOOKUP($E2010,[1]Productos!A:P,3,FALSE)</f>
        <v>BEBIDAS</v>
      </c>
      <c r="I2010" s="21" t="str">
        <f>VLOOKUP($E2010,[1]Productos!A:P,4,FALSE)</f>
        <v>CERVEZAS</v>
      </c>
      <c r="K2010" s="1">
        <v>3000</v>
      </c>
      <c r="L2010" s="1">
        <v>18000</v>
      </c>
      <c r="M2010" s="21">
        <v>5</v>
      </c>
      <c r="N2010" s="21" t="e">
        <f>VLOOKUP(M2010,[1]!tbl_empleados[#Data],4,0)&amp;" "&amp;VLOOKUP(M2010,[1]!tbl_empleados[#Data],5,0)</f>
        <v>#REF!</v>
      </c>
      <c r="O2010">
        <f t="shared" ref="O2010:O2014" si="176">YEAR(C2010)</f>
        <v>2024</v>
      </c>
      <c r="P2010" t="str">
        <f t="shared" ref="P2010:P2014" si="177">TEXT((C2010),"mmmm")</f>
        <v>junio</v>
      </c>
    </row>
    <row r="2011" spans="1:16" x14ac:dyDescent="0.3">
      <c r="A2011" t="s">
        <v>655</v>
      </c>
      <c r="B2011" s="21">
        <v>17</v>
      </c>
      <c r="C2011" s="77">
        <v>45453</v>
      </c>
      <c r="D2011" s="78">
        <v>0.12013888888888889</v>
      </c>
      <c r="E2011" s="21">
        <v>40</v>
      </c>
      <c r="F2011">
        <v>1</v>
      </c>
      <c r="G2011" t="str">
        <f>VLOOKUP($E2011,[1]Productos!A:P,2,FALSE)</f>
        <v>AGUILA NEGRA</v>
      </c>
      <c r="H2011" s="21" t="str">
        <f>VLOOKUP($E2011,[1]Productos!A:P,3,FALSE)</f>
        <v>BEBIDAS</v>
      </c>
      <c r="I2011" s="21" t="str">
        <f>VLOOKUP($E2011,[1]Productos!A:P,4,FALSE)</f>
        <v>CERVEZAS</v>
      </c>
      <c r="K2011" s="1">
        <v>3500</v>
      </c>
      <c r="L2011" s="1">
        <v>3500</v>
      </c>
      <c r="M2011" s="21">
        <v>5</v>
      </c>
      <c r="N2011" s="21" t="e">
        <f>VLOOKUP(M2011,[1]!tbl_empleados[#Data],4,0)&amp;" "&amp;VLOOKUP(M2011,[1]!tbl_empleados[#Data],5,0)</f>
        <v>#REF!</v>
      </c>
      <c r="O2011">
        <f t="shared" si="176"/>
        <v>2024</v>
      </c>
      <c r="P2011" t="str">
        <f t="shared" si="177"/>
        <v>junio</v>
      </c>
    </row>
    <row r="2012" spans="1:16" x14ac:dyDescent="0.3">
      <c r="A2012" t="s">
        <v>655</v>
      </c>
      <c r="B2012" s="21">
        <v>17</v>
      </c>
      <c r="C2012" s="77">
        <v>45453</v>
      </c>
      <c r="D2012" s="78">
        <v>0.12013888888888889</v>
      </c>
      <c r="E2012" s="21">
        <v>42</v>
      </c>
      <c r="F2012">
        <v>1</v>
      </c>
      <c r="G2012" t="str">
        <f>VLOOKUP($E2012,[1]Productos!A:P,2,FALSE)</f>
        <v>CLUB COLOMBIA</v>
      </c>
      <c r="H2012" s="21" t="str">
        <f>VLOOKUP($E2012,[1]Productos!A:P,3,FALSE)</f>
        <v>BEBIDAS</v>
      </c>
      <c r="I2012" s="21" t="str">
        <f>VLOOKUP($E2012,[1]Productos!A:P,4,FALSE)</f>
        <v>CERVEZAS</v>
      </c>
      <c r="K2012" s="1">
        <v>5000</v>
      </c>
      <c r="L2012" s="1">
        <v>5000</v>
      </c>
      <c r="M2012" s="21">
        <v>5</v>
      </c>
      <c r="N2012" s="21" t="e">
        <f>VLOOKUP(M2012,[1]!tbl_empleados[#Data],4,0)&amp;" "&amp;VLOOKUP(M2012,[1]!tbl_empleados[#Data],5,0)</f>
        <v>#REF!</v>
      </c>
      <c r="O2012">
        <f t="shared" si="176"/>
        <v>2024</v>
      </c>
      <c r="P2012" t="str">
        <f t="shared" si="177"/>
        <v>junio</v>
      </c>
    </row>
    <row r="2013" spans="1:16" x14ac:dyDescent="0.3">
      <c r="A2013" t="s">
        <v>656</v>
      </c>
      <c r="B2013" s="21">
        <v>2</v>
      </c>
      <c r="C2013" s="77">
        <v>45453</v>
      </c>
      <c r="D2013" s="78">
        <v>1.3888888888888888E-2</v>
      </c>
      <c r="E2013" s="21">
        <v>21</v>
      </c>
      <c r="F2013">
        <v>1</v>
      </c>
      <c r="G2013" t="str">
        <f>VLOOKUP($E2013,[1]Productos!A:P,2,FALSE)</f>
        <v>NATURAL</v>
      </c>
      <c r="H2013" s="21" t="str">
        <f>VLOOKUP($E2013,[1]Productos!A:P,3,FALSE)</f>
        <v>BEBIDAS</v>
      </c>
      <c r="I2013" s="21" t="str">
        <f>VLOOKUP($E2013,[1]Productos!A:P,4,FALSE)</f>
        <v>LIMONADAS</v>
      </c>
      <c r="K2013" s="1">
        <v>6000</v>
      </c>
      <c r="L2013" s="1">
        <v>6000</v>
      </c>
      <c r="M2013" s="21">
        <v>5</v>
      </c>
      <c r="N2013" s="21" t="e">
        <f>VLOOKUP(M2013,[1]!tbl_empleados[#Data],4,0)&amp;" "&amp;VLOOKUP(M2013,[1]!tbl_empleados[#Data],5,0)</f>
        <v>#REF!</v>
      </c>
      <c r="O2013">
        <f t="shared" si="176"/>
        <v>2024</v>
      </c>
      <c r="P2013" t="str">
        <f t="shared" si="177"/>
        <v>junio</v>
      </c>
    </row>
    <row r="2014" spans="1:16" x14ac:dyDescent="0.3">
      <c r="A2014" t="s">
        <v>656</v>
      </c>
      <c r="B2014" s="21">
        <v>2</v>
      </c>
      <c r="C2014" s="77">
        <v>45453</v>
      </c>
      <c r="D2014" s="78">
        <v>1.3888888888888888E-2</v>
      </c>
      <c r="E2014" s="21">
        <v>29</v>
      </c>
      <c r="F2014">
        <v>1</v>
      </c>
      <c r="G2014" t="str">
        <f>VLOOKUP($E2014,[1]Productos!A:P,2,FALSE)</f>
        <v>AGUA</v>
      </c>
      <c r="H2014" s="21" t="str">
        <f>VLOOKUP($E2014,[1]Productos!A:P,3,FALSE)</f>
        <v>BEBIDAS</v>
      </c>
      <c r="I2014" s="21" t="str">
        <f>VLOOKUP($E2014,[1]Productos!A:P,4,FALSE)</f>
        <v>OTROS</v>
      </c>
      <c r="K2014" s="1">
        <v>2000</v>
      </c>
      <c r="L2014" s="1">
        <v>2000</v>
      </c>
      <c r="M2014" s="21">
        <v>5</v>
      </c>
      <c r="N2014" s="21" t="e">
        <f>VLOOKUP(M2014,[1]!tbl_empleados[#Data],4,0)&amp;" "&amp;VLOOKUP(M2014,[1]!tbl_empleados[#Data],5,0)</f>
        <v>#REF!</v>
      </c>
      <c r="O2014">
        <f t="shared" si="176"/>
        <v>2024</v>
      </c>
      <c r="P2014" t="str">
        <f t="shared" si="177"/>
        <v>junio</v>
      </c>
    </row>
    <row r="2015" spans="1:16" x14ac:dyDescent="0.3">
      <c r="A2015" t="s">
        <v>657</v>
      </c>
      <c r="B2015" s="21">
        <v>9</v>
      </c>
      <c r="C2015" s="77">
        <v>45453</v>
      </c>
      <c r="D2015" s="78">
        <v>0.12152777777777778</v>
      </c>
      <c r="E2015" s="21">
        <v>38</v>
      </c>
      <c r="F2015">
        <v>10</v>
      </c>
      <c r="G2015" t="str">
        <f>VLOOKUP($E2015,[1]Productos!A:P,2,FALSE)</f>
        <v>COSTEÑITA</v>
      </c>
      <c r="H2015" s="21" t="str">
        <f>VLOOKUP($E2015,[1]Productos!A:P,3,FALSE)</f>
        <v>BEBIDAS</v>
      </c>
      <c r="I2015" s="21" t="str">
        <f>VLOOKUP($E2015,[1]Productos!A:P,4,FALSE)</f>
        <v>CERVEZAS</v>
      </c>
      <c r="K2015" s="1">
        <v>3000</v>
      </c>
      <c r="L2015" s="1">
        <v>30000</v>
      </c>
      <c r="M2015" s="21">
        <v>5</v>
      </c>
      <c r="N2015" s="21" t="e">
        <f>VLOOKUP(M2015,[1]!tbl_empleados[#Data],4,0)&amp;" "&amp;VLOOKUP(M2015,[1]!tbl_empleados[#Data],5,0)</f>
        <v>#REF!</v>
      </c>
      <c r="O2015">
        <f>YEAR(C2015)</f>
        <v>2024</v>
      </c>
      <c r="P2015" t="str">
        <f>TEXT((C2015),"mmmm")</f>
        <v>junio</v>
      </c>
    </row>
    <row r="2016" spans="1:16" x14ac:dyDescent="0.3">
      <c r="A2016" t="s">
        <v>658</v>
      </c>
      <c r="B2016" s="21">
        <v>10</v>
      </c>
      <c r="C2016" s="77">
        <v>45453</v>
      </c>
      <c r="D2016" s="78">
        <v>0.12222222222222223</v>
      </c>
      <c r="E2016" s="21">
        <v>40</v>
      </c>
      <c r="F2016">
        <v>6</v>
      </c>
      <c r="G2016" t="str">
        <f>VLOOKUP($E2016,[1]Productos!A:P,2,FALSE)</f>
        <v>AGUILA NEGRA</v>
      </c>
      <c r="H2016" s="21" t="str">
        <f>VLOOKUP($E2016,[1]Productos!A:P,3,FALSE)</f>
        <v>BEBIDAS</v>
      </c>
      <c r="I2016" s="21" t="str">
        <f>VLOOKUP($E2016,[1]Productos!A:P,4,FALSE)</f>
        <v>CERVEZAS</v>
      </c>
      <c r="K2016" s="1">
        <v>3500</v>
      </c>
      <c r="L2016" s="1">
        <v>21000</v>
      </c>
      <c r="M2016" s="21">
        <v>5</v>
      </c>
      <c r="N2016" s="21" t="e">
        <f>VLOOKUP(M2016,[1]!tbl_empleados[#Data],4,0)&amp;" "&amp;VLOOKUP(M2016,[1]!tbl_empleados[#Data],5,0)</f>
        <v>#REF!</v>
      </c>
      <c r="O2016">
        <f>YEAR(C2016)</f>
        <v>2024</v>
      </c>
      <c r="P2016" t="str">
        <f>TEXT((C2016),"mmmm")</f>
        <v>junio</v>
      </c>
    </row>
    <row r="2017" spans="1:16" x14ac:dyDescent="0.3">
      <c r="A2017" t="s">
        <v>659</v>
      </c>
      <c r="B2017" s="21">
        <v>5</v>
      </c>
      <c r="C2017" s="77">
        <v>45453</v>
      </c>
      <c r="D2017" s="78">
        <v>6.0416666666666667E-2</v>
      </c>
      <c r="E2017" s="21">
        <v>50</v>
      </c>
      <c r="F2017">
        <v>1</v>
      </c>
      <c r="G2017" t="str">
        <f>VLOOKUP($E2017,[1]Productos!A:P,2,FALSE)</f>
        <v>AGUARDIENTE SIN AZUCAR (LIMOSINA TAPA VERDE)</v>
      </c>
      <c r="H2017" s="21" t="str">
        <f>VLOOKUP($E2017,[1]Productos!A:P,3,FALSE)</f>
        <v>LICORES</v>
      </c>
      <c r="I2017" s="21" t="str">
        <f>VLOOKUP($E2017,[1]Productos!A:P,4,FALSE)</f>
        <v>AGUARDIENTE</v>
      </c>
      <c r="K2017" s="1">
        <v>90000</v>
      </c>
      <c r="L2017" s="1">
        <v>90000</v>
      </c>
      <c r="M2017" s="21">
        <v>5</v>
      </c>
      <c r="N2017" s="21" t="e">
        <f>VLOOKUP(M2017,[1]!tbl_empleados[#Data],4,0)&amp;" "&amp;VLOOKUP(M2017,[1]!tbl_empleados[#Data],5,0)</f>
        <v>#REF!</v>
      </c>
      <c r="O2017">
        <f t="shared" ref="O2017:O2020" si="178">YEAR(C2017)</f>
        <v>2024</v>
      </c>
      <c r="P2017" t="str">
        <f t="shared" ref="P2017:P2020" si="179">TEXT((C2017),"mmmm")</f>
        <v>junio</v>
      </c>
    </row>
    <row r="2018" spans="1:16" x14ac:dyDescent="0.3">
      <c r="A2018" t="s">
        <v>659</v>
      </c>
      <c r="B2018" s="21">
        <v>5</v>
      </c>
      <c r="C2018" s="77">
        <v>45453</v>
      </c>
      <c r="D2018" s="78">
        <v>0.12361111111111112</v>
      </c>
      <c r="E2018" s="21">
        <v>39</v>
      </c>
      <c r="F2018">
        <v>1</v>
      </c>
      <c r="G2018" t="str">
        <f>VLOOKUP($E2018,[1]Productos!A:P,2,FALSE)</f>
        <v>CORONITA</v>
      </c>
      <c r="H2018" s="21" t="str">
        <f>VLOOKUP($E2018,[1]Productos!A:P,3,FALSE)</f>
        <v>BEBIDAS</v>
      </c>
      <c r="I2018" s="21" t="str">
        <f>VLOOKUP($E2018,[1]Productos!A:P,4,FALSE)</f>
        <v>CERVEZAS</v>
      </c>
      <c r="K2018" s="1">
        <v>4000</v>
      </c>
      <c r="L2018" s="1">
        <v>4000</v>
      </c>
      <c r="M2018" s="21">
        <v>5</v>
      </c>
      <c r="N2018" s="21" t="e">
        <f>VLOOKUP(M2018,[1]!tbl_empleados[#Data],4,0)&amp;" "&amp;VLOOKUP(M2018,[1]!tbl_empleados[#Data],5,0)</f>
        <v>#REF!</v>
      </c>
      <c r="O2018">
        <f t="shared" si="178"/>
        <v>2024</v>
      </c>
      <c r="P2018" t="str">
        <f t="shared" si="179"/>
        <v>junio</v>
      </c>
    </row>
    <row r="2019" spans="1:16" x14ac:dyDescent="0.3">
      <c r="A2019" t="s">
        <v>659</v>
      </c>
      <c r="B2019" s="21">
        <v>5</v>
      </c>
      <c r="C2019" s="77">
        <v>45453</v>
      </c>
      <c r="D2019" s="78">
        <v>0.12361111111111112</v>
      </c>
      <c r="E2019" s="21">
        <v>47</v>
      </c>
      <c r="F2019">
        <v>1</v>
      </c>
      <c r="G2019" t="str">
        <f>VLOOKUP($E2019,[1]Productos!A:P,2,FALSE)</f>
        <v>MICHELADA</v>
      </c>
      <c r="H2019" s="21" t="str">
        <f>VLOOKUP($E2019,[1]Productos!A:P,3,FALSE)</f>
        <v>BEBIDAS</v>
      </c>
      <c r="I2019" s="21" t="str">
        <f>VLOOKUP($E2019,[1]Productos!A:P,4,FALSE)</f>
        <v>CERVEZAS</v>
      </c>
      <c r="K2019" s="1">
        <v>2000</v>
      </c>
      <c r="L2019" s="1">
        <v>2000</v>
      </c>
      <c r="M2019" s="21">
        <v>5</v>
      </c>
      <c r="N2019" s="21" t="e">
        <f>VLOOKUP(M2019,[1]!tbl_empleados[#Data],4,0)&amp;" "&amp;VLOOKUP(M2019,[1]!tbl_empleados[#Data],5,0)</f>
        <v>#REF!</v>
      </c>
      <c r="O2019">
        <f t="shared" si="178"/>
        <v>2024</v>
      </c>
      <c r="P2019" t="str">
        <f t="shared" si="179"/>
        <v>junio</v>
      </c>
    </row>
    <row r="2020" spans="1:16" x14ac:dyDescent="0.3">
      <c r="A2020" t="s">
        <v>659</v>
      </c>
      <c r="B2020" s="21">
        <v>5</v>
      </c>
      <c r="C2020" s="77">
        <v>45453</v>
      </c>
      <c r="D2020" s="78">
        <v>0.12361111111111112</v>
      </c>
      <c r="E2020" s="21">
        <v>29</v>
      </c>
      <c r="F2020">
        <v>1</v>
      </c>
      <c r="G2020" t="str">
        <f>VLOOKUP($E2020,[1]Productos!A:P,2,FALSE)</f>
        <v>AGUA</v>
      </c>
      <c r="H2020" s="21" t="str">
        <f>VLOOKUP($E2020,[1]Productos!A:P,3,FALSE)</f>
        <v>BEBIDAS</v>
      </c>
      <c r="I2020" s="21" t="str">
        <f>VLOOKUP($E2020,[1]Productos!A:P,4,FALSE)</f>
        <v>OTROS</v>
      </c>
      <c r="K2020" s="1">
        <v>2000</v>
      </c>
      <c r="L2020" s="1">
        <v>2000</v>
      </c>
      <c r="M2020" s="21">
        <v>5</v>
      </c>
      <c r="N2020" s="21" t="e">
        <f>VLOOKUP(M2020,[1]!tbl_empleados[#Data],4,0)&amp;" "&amp;VLOOKUP(M2020,[1]!tbl_empleados[#Data],5,0)</f>
        <v>#REF!</v>
      </c>
      <c r="O2020">
        <f t="shared" si="178"/>
        <v>2024</v>
      </c>
      <c r="P2020" t="str">
        <f t="shared" si="179"/>
        <v>junio</v>
      </c>
    </row>
    <row r="2021" spans="1:16" x14ac:dyDescent="0.3">
      <c r="A2021" t="s">
        <v>660</v>
      </c>
      <c r="B2021" s="21">
        <v>4</v>
      </c>
      <c r="C2021" s="77">
        <v>45453</v>
      </c>
      <c r="D2021" s="78">
        <v>0.7715277777777777</v>
      </c>
      <c r="E2021" s="21">
        <v>20</v>
      </c>
      <c r="F2021">
        <v>1</v>
      </c>
      <c r="G2021" t="str">
        <f>VLOOKUP($E2021,[1]Productos!A:P,2,FALSE)</f>
        <v>SODA TRADICIONAL</v>
      </c>
      <c r="H2021" s="21" t="str">
        <f>VLOOKUP($E2021,[1]Productos!A:P,3,FALSE)</f>
        <v>BEBIDAS</v>
      </c>
      <c r="I2021" s="21" t="str">
        <f>VLOOKUP($E2021,[1]Productos!A:P,4,FALSE)</f>
        <v>SODAS SABORIZADAS</v>
      </c>
      <c r="K2021" s="1">
        <v>10000</v>
      </c>
      <c r="L2021" s="1">
        <v>10000</v>
      </c>
      <c r="M2021" s="21">
        <v>5</v>
      </c>
      <c r="N2021" s="21" t="e">
        <f>VLOOKUP(M2021,[1]!tbl_empleados[#Data],4,0)&amp;" "&amp;VLOOKUP(M2021,[1]!tbl_empleados[#Data],5,0)</f>
        <v>#REF!</v>
      </c>
      <c r="O2021">
        <f>YEAR(C2021)</f>
        <v>2024</v>
      </c>
      <c r="P2021" t="str">
        <f>TEXT((C2021),"mmmm")</f>
        <v>junio</v>
      </c>
    </row>
    <row r="2022" spans="1:16" x14ac:dyDescent="0.3">
      <c r="A2022" t="s">
        <v>661</v>
      </c>
      <c r="B2022" s="21">
        <v>4</v>
      </c>
      <c r="C2022" s="77">
        <v>45453</v>
      </c>
      <c r="D2022" s="78">
        <v>0.78333333333333333</v>
      </c>
      <c r="E2022" s="21">
        <v>40</v>
      </c>
      <c r="F2022">
        <v>1</v>
      </c>
      <c r="G2022" t="str">
        <f>VLOOKUP($E2022,[1]Productos!A:P,2,FALSE)</f>
        <v>AGUILA NEGRA</v>
      </c>
      <c r="H2022" s="21" t="str">
        <f>VLOOKUP($E2022,[1]Productos!A:P,3,FALSE)</f>
        <v>BEBIDAS</v>
      </c>
      <c r="I2022" s="21" t="str">
        <f>VLOOKUP($E2022,[1]Productos!A:P,4,FALSE)</f>
        <v>CERVEZAS</v>
      </c>
      <c r="K2022" s="1">
        <v>3500</v>
      </c>
      <c r="L2022" s="1">
        <v>3500</v>
      </c>
      <c r="M2022" s="21">
        <v>5</v>
      </c>
      <c r="N2022" s="21" t="e">
        <f>VLOOKUP(M2022,[1]!tbl_empleados[#Data],4,0)&amp;" "&amp;VLOOKUP(M2022,[1]!tbl_empleados[#Data],5,0)</f>
        <v>#REF!</v>
      </c>
      <c r="O2022">
        <f t="shared" ref="O2022:O2030" si="180">YEAR(C2022)</f>
        <v>2024</v>
      </c>
      <c r="P2022" t="str">
        <f t="shared" ref="P2022:P2030" si="181">TEXT((C2022),"mmmm")</f>
        <v>junio</v>
      </c>
    </row>
    <row r="2023" spans="1:16" x14ac:dyDescent="0.3">
      <c r="A2023" t="s">
        <v>662</v>
      </c>
      <c r="B2023" s="21">
        <v>9</v>
      </c>
      <c r="C2023" s="77">
        <v>45453</v>
      </c>
      <c r="D2023" s="78">
        <v>0.75347222222222221</v>
      </c>
      <c r="E2023" s="21">
        <v>414</v>
      </c>
      <c r="F2023">
        <v>3</v>
      </c>
      <c r="G2023" t="str">
        <f>VLOOKUP($E2023,[1]Productos!A:P,2,FALSE)</f>
        <v>CUBETAZO DE COSTEÑITA</v>
      </c>
      <c r="H2023" s="21" t="str">
        <f>VLOOKUP($E2023,[1]Productos!A:P,3,FALSE)</f>
        <v>PROMOCIONES</v>
      </c>
      <c r="I2023" s="21" t="str">
        <f>VLOOKUP($E2023,[1]Productos!A:P,4,FALSE)</f>
        <v>CERVEZAS</v>
      </c>
      <c r="K2023" s="1">
        <v>20000</v>
      </c>
      <c r="L2023" s="1">
        <v>60000</v>
      </c>
      <c r="M2023" s="21">
        <v>5</v>
      </c>
      <c r="N2023" s="21" t="e">
        <f>VLOOKUP(M2023,[1]!tbl_empleados[#Data],4,0)&amp;" "&amp;VLOOKUP(M2023,[1]!tbl_empleados[#Data],5,0)</f>
        <v>#REF!</v>
      </c>
      <c r="O2023">
        <f t="shared" si="180"/>
        <v>2024</v>
      </c>
      <c r="P2023" t="str">
        <f t="shared" si="181"/>
        <v>junio</v>
      </c>
    </row>
    <row r="2024" spans="1:16" x14ac:dyDescent="0.3">
      <c r="A2024" t="s">
        <v>662</v>
      </c>
      <c r="B2024" s="21">
        <v>9</v>
      </c>
      <c r="C2024" s="77">
        <v>45453</v>
      </c>
      <c r="D2024" s="78">
        <v>0.7597222222222223</v>
      </c>
      <c r="E2024" s="21">
        <v>414</v>
      </c>
      <c r="F2024">
        <v>1</v>
      </c>
      <c r="G2024" t="str">
        <f>VLOOKUP($E2024,[1]Productos!A:P,2,FALSE)</f>
        <v>CUBETAZO DE COSTEÑITA</v>
      </c>
      <c r="H2024" s="21" t="str">
        <f>VLOOKUP($E2024,[1]Productos!A:P,3,FALSE)</f>
        <v>PROMOCIONES</v>
      </c>
      <c r="I2024" s="21" t="str">
        <f>VLOOKUP($E2024,[1]Productos!A:P,4,FALSE)</f>
        <v>CERVEZAS</v>
      </c>
      <c r="K2024" s="1">
        <v>20000</v>
      </c>
      <c r="L2024" s="1">
        <v>20000</v>
      </c>
      <c r="M2024" s="21">
        <v>5</v>
      </c>
      <c r="N2024" s="21" t="e">
        <f>VLOOKUP(M2024,[1]!tbl_empleados[#Data],4,0)&amp;" "&amp;VLOOKUP(M2024,[1]!tbl_empleados[#Data],5,0)</f>
        <v>#REF!</v>
      </c>
      <c r="O2024">
        <f t="shared" si="180"/>
        <v>2024</v>
      </c>
      <c r="P2024" t="str">
        <f t="shared" si="181"/>
        <v>junio</v>
      </c>
    </row>
    <row r="2025" spans="1:16" x14ac:dyDescent="0.3">
      <c r="A2025" t="s">
        <v>662</v>
      </c>
      <c r="B2025" s="21">
        <v>9</v>
      </c>
      <c r="C2025" s="77">
        <v>45453</v>
      </c>
      <c r="D2025" s="78">
        <v>0.78263888888888899</v>
      </c>
      <c r="E2025" s="21">
        <v>414</v>
      </c>
      <c r="F2025">
        <v>1</v>
      </c>
      <c r="G2025" t="str">
        <f>VLOOKUP($E2025,[1]Productos!A:P,2,FALSE)</f>
        <v>CUBETAZO DE COSTEÑITA</v>
      </c>
      <c r="H2025" s="21" t="str">
        <f>VLOOKUP($E2025,[1]Productos!A:P,3,FALSE)</f>
        <v>PROMOCIONES</v>
      </c>
      <c r="I2025" s="21" t="str">
        <f>VLOOKUP($E2025,[1]Productos!A:P,4,FALSE)</f>
        <v>CERVEZAS</v>
      </c>
      <c r="K2025" s="1">
        <v>20000</v>
      </c>
      <c r="L2025" s="1">
        <v>20000</v>
      </c>
      <c r="M2025" s="21">
        <v>5</v>
      </c>
      <c r="N2025" s="21" t="e">
        <f>VLOOKUP(M2025,[1]!tbl_empleados[#Data],4,0)&amp;" "&amp;VLOOKUP(M2025,[1]!tbl_empleados[#Data],5,0)</f>
        <v>#REF!</v>
      </c>
      <c r="O2025">
        <f t="shared" si="180"/>
        <v>2024</v>
      </c>
      <c r="P2025" t="str">
        <f t="shared" si="181"/>
        <v>junio</v>
      </c>
    </row>
    <row r="2026" spans="1:16" x14ac:dyDescent="0.3">
      <c r="A2026" t="s">
        <v>663</v>
      </c>
      <c r="B2026" s="21">
        <v>10</v>
      </c>
      <c r="C2026" s="77">
        <v>45453</v>
      </c>
      <c r="D2026" s="78">
        <v>0.75416666666666676</v>
      </c>
      <c r="E2026" s="21">
        <v>66</v>
      </c>
      <c r="F2026">
        <v>1</v>
      </c>
      <c r="G2026" t="str">
        <f>VLOOKUP($E2026,[1]Productos!A:P,2,FALSE)</f>
        <v>WHISKY BUCHANANS DELUXE 12 AÑOS (1000ML)</v>
      </c>
      <c r="H2026" s="21" t="str">
        <f>VLOOKUP($E2026,[1]Productos!A:P,3,FALSE)</f>
        <v>LICORES</v>
      </c>
      <c r="I2026" s="21" t="str">
        <f>VLOOKUP($E2026,[1]Productos!A:P,4,FALSE)</f>
        <v>WHISKY</v>
      </c>
      <c r="K2026" s="1">
        <v>260000</v>
      </c>
      <c r="L2026" s="1">
        <v>260000</v>
      </c>
      <c r="M2026" s="21">
        <v>5</v>
      </c>
      <c r="N2026" s="21" t="e">
        <f>VLOOKUP(M2026,[1]!tbl_empleados[#Data],4,0)&amp;" "&amp;VLOOKUP(M2026,[1]!tbl_empleados[#Data],5,0)</f>
        <v>#REF!</v>
      </c>
      <c r="O2026">
        <f t="shared" si="180"/>
        <v>2024</v>
      </c>
      <c r="P2026" t="str">
        <f t="shared" si="181"/>
        <v>junio</v>
      </c>
    </row>
    <row r="2027" spans="1:16" x14ac:dyDescent="0.3">
      <c r="A2027" t="s">
        <v>663</v>
      </c>
      <c r="B2027" s="21">
        <v>10</v>
      </c>
      <c r="C2027" s="77">
        <v>45453</v>
      </c>
      <c r="D2027" s="78">
        <v>0.75416666666666676</v>
      </c>
      <c r="E2027" s="21">
        <v>30</v>
      </c>
      <c r="F2027">
        <v>1</v>
      </c>
      <c r="G2027" t="str">
        <f>VLOOKUP($E2027,[1]Productos!A:P,2,FALSE)</f>
        <v>SODA</v>
      </c>
      <c r="H2027" s="21" t="str">
        <f>VLOOKUP($E2027,[1]Productos!A:P,3,FALSE)</f>
        <v>BEBIDAS</v>
      </c>
      <c r="I2027" s="21" t="str">
        <f>VLOOKUP($E2027,[1]Productos!A:P,4,FALSE)</f>
        <v>OTROS</v>
      </c>
      <c r="K2027" s="1">
        <v>4000</v>
      </c>
      <c r="L2027" s="1">
        <v>4000</v>
      </c>
      <c r="M2027" s="21">
        <v>5</v>
      </c>
      <c r="N2027" s="21" t="e">
        <f>VLOOKUP(M2027,[1]!tbl_empleados[#Data],4,0)&amp;" "&amp;VLOOKUP(M2027,[1]!tbl_empleados[#Data],5,0)</f>
        <v>#REF!</v>
      </c>
      <c r="O2027">
        <f t="shared" si="180"/>
        <v>2024</v>
      </c>
      <c r="P2027" t="str">
        <f t="shared" si="181"/>
        <v>junio</v>
      </c>
    </row>
    <row r="2028" spans="1:16" x14ac:dyDescent="0.3">
      <c r="A2028" t="s">
        <v>663</v>
      </c>
      <c r="B2028" s="21">
        <v>10</v>
      </c>
      <c r="C2028" s="77">
        <v>45453</v>
      </c>
      <c r="D2028" s="78">
        <v>0.75694444444444453</v>
      </c>
      <c r="E2028" s="21">
        <v>30</v>
      </c>
      <c r="F2028">
        <v>1</v>
      </c>
      <c r="G2028" t="str">
        <f>VLOOKUP($E2028,[1]Productos!A:P,2,FALSE)</f>
        <v>SODA</v>
      </c>
      <c r="H2028" s="21" t="str">
        <f>VLOOKUP($E2028,[1]Productos!A:P,3,FALSE)</f>
        <v>BEBIDAS</v>
      </c>
      <c r="I2028" s="21" t="str">
        <f>VLOOKUP($E2028,[1]Productos!A:P,4,FALSE)</f>
        <v>OTROS</v>
      </c>
      <c r="K2028" s="1">
        <v>4000</v>
      </c>
      <c r="L2028" s="1">
        <v>4000</v>
      </c>
      <c r="M2028" s="21">
        <v>5</v>
      </c>
      <c r="N2028" s="21" t="e">
        <f>VLOOKUP(M2028,[1]!tbl_empleados[#Data],4,0)&amp;" "&amp;VLOOKUP(M2028,[1]!tbl_empleados[#Data],5,0)</f>
        <v>#REF!</v>
      </c>
      <c r="O2028">
        <f t="shared" si="180"/>
        <v>2024</v>
      </c>
      <c r="P2028" t="str">
        <f t="shared" si="181"/>
        <v>junio</v>
      </c>
    </row>
    <row r="2029" spans="1:16" x14ac:dyDescent="0.3">
      <c r="A2029" t="s">
        <v>664</v>
      </c>
      <c r="B2029" s="21">
        <v>11</v>
      </c>
      <c r="C2029" s="77">
        <v>45453</v>
      </c>
      <c r="D2029" s="78">
        <v>0.76041666666666663</v>
      </c>
      <c r="E2029" s="21">
        <v>414</v>
      </c>
      <c r="F2029">
        <v>1</v>
      </c>
      <c r="G2029" t="str">
        <f>VLOOKUP($E2029,[1]Productos!A:P,2,FALSE)</f>
        <v>CUBETAZO DE COSTEÑITA</v>
      </c>
      <c r="H2029" s="21" t="str">
        <f>VLOOKUP($E2029,[1]Productos!A:P,3,FALSE)</f>
        <v>PROMOCIONES</v>
      </c>
      <c r="I2029" s="21" t="str">
        <f>VLOOKUP($E2029,[1]Productos!A:P,4,FALSE)</f>
        <v>CERVEZAS</v>
      </c>
      <c r="K2029" s="1">
        <v>20000</v>
      </c>
      <c r="L2029" s="1">
        <v>20000</v>
      </c>
      <c r="M2029" s="21">
        <v>5</v>
      </c>
      <c r="N2029" s="21" t="e">
        <f>VLOOKUP(M2029,[1]!tbl_empleados[#Data],4,0)&amp;" "&amp;VLOOKUP(M2029,[1]!tbl_empleados[#Data],5,0)</f>
        <v>#REF!</v>
      </c>
      <c r="O2029">
        <f t="shared" si="180"/>
        <v>2024</v>
      </c>
      <c r="P2029" t="str">
        <f t="shared" si="181"/>
        <v>junio</v>
      </c>
    </row>
    <row r="2030" spans="1:16" x14ac:dyDescent="0.3">
      <c r="A2030" t="s">
        <v>661</v>
      </c>
      <c r="B2030" s="21">
        <v>4</v>
      </c>
      <c r="C2030" s="77">
        <v>45453</v>
      </c>
      <c r="D2030" s="78">
        <v>0.78333333333333333</v>
      </c>
      <c r="E2030" s="21">
        <v>30</v>
      </c>
      <c r="F2030">
        <v>1</v>
      </c>
      <c r="G2030" t="str">
        <f>VLOOKUP($E2030,[1]Productos!A:P,2,FALSE)</f>
        <v>SODA</v>
      </c>
      <c r="H2030" s="21" t="str">
        <f>VLOOKUP($E2030,[1]Productos!A:P,3,FALSE)</f>
        <v>BEBIDAS</v>
      </c>
      <c r="I2030" s="21" t="str">
        <f>VLOOKUP($E2030,[1]Productos!A:P,4,FALSE)</f>
        <v>OTROS</v>
      </c>
      <c r="K2030" s="1">
        <v>4000</v>
      </c>
      <c r="L2030" s="1">
        <v>4000</v>
      </c>
      <c r="M2030" s="21">
        <v>5</v>
      </c>
      <c r="N2030" s="21" t="e">
        <f>VLOOKUP(M2030,[1]!tbl_empleados[#Data],4,0)&amp;" "&amp;VLOOKUP(M2030,[1]!tbl_empleados[#Data],5,0)</f>
        <v>#REF!</v>
      </c>
      <c r="O2030">
        <f t="shared" si="180"/>
        <v>2024</v>
      </c>
      <c r="P2030" t="str">
        <f t="shared" si="181"/>
        <v>junio</v>
      </c>
    </row>
    <row r="2031" spans="1:16" x14ac:dyDescent="0.3">
      <c r="A2031" t="s">
        <v>665</v>
      </c>
      <c r="B2031" s="21">
        <v>17</v>
      </c>
      <c r="C2031" s="77">
        <v>45453</v>
      </c>
      <c r="D2031" s="78">
        <v>0.80486111111111114</v>
      </c>
      <c r="E2031" s="21">
        <v>15</v>
      </c>
      <c r="F2031">
        <v>2</v>
      </c>
      <c r="G2031" t="str">
        <f>VLOOKUP($E2031,[1]Productos!A:P,2,FALSE)</f>
        <v>MARACUYÁ</v>
      </c>
      <c r="H2031" s="21" t="str">
        <f>VLOOKUP($E2031,[1]Productos!A:P,3,FALSE)</f>
        <v>BEBIDAS</v>
      </c>
      <c r="I2031" s="21" t="str">
        <f>VLOOKUP($E2031,[1]Productos!A:P,4,FALSE)</f>
        <v>SODAS SABORIZADAS</v>
      </c>
      <c r="K2031" s="1">
        <v>12000</v>
      </c>
      <c r="L2031" s="1">
        <v>24000</v>
      </c>
      <c r="M2031" s="21">
        <v>5</v>
      </c>
      <c r="N2031" s="21" t="e">
        <f>VLOOKUP(M2031,[1]!tbl_empleados[#Data],4,0)&amp;" "&amp;VLOOKUP(M2031,[1]!tbl_empleados[#Data],5,0)</f>
        <v>#REF!</v>
      </c>
      <c r="O2031">
        <f>YEAR(C2031)</f>
        <v>2024</v>
      </c>
      <c r="P2031" t="str">
        <f>TEXT((C2031),"mmmm")</f>
        <v>junio</v>
      </c>
    </row>
    <row r="2032" spans="1:16" x14ac:dyDescent="0.3">
      <c r="A2032" t="s">
        <v>666</v>
      </c>
      <c r="B2032" s="21">
        <v>9</v>
      </c>
      <c r="C2032" s="77">
        <v>45453</v>
      </c>
      <c r="D2032" s="78">
        <v>0.81874999999999998</v>
      </c>
      <c r="E2032" s="21">
        <v>414</v>
      </c>
      <c r="F2032">
        <v>6</v>
      </c>
      <c r="G2032" t="str">
        <f>VLOOKUP($E2032,[1]Productos!A:P,2,FALSE)</f>
        <v>CUBETAZO DE COSTEÑITA</v>
      </c>
      <c r="H2032" s="21" t="str">
        <f>VLOOKUP($E2032,[1]Productos!A:P,3,FALSE)</f>
        <v>PROMOCIONES</v>
      </c>
      <c r="I2032" s="21" t="str">
        <f>VLOOKUP($E2032,[1]Productos!A:P,4,FALSE)</f>
        <v>CERVEZAS</v>
      </c>
      <c r="K2032" s="1">
        <v>20000</v>
      </c>
      <c r="L2032" s="1">
        <v>120000</v>
      </c>
      <c r="M2032" s="21">
        <v>5</v>
      </c>
      <c r="N2032" s="21" t="e">
        <f>VLOOKUP(M2032,[1]!tbl_empleados[#Data],4,0)&amp;" "&amp;VLOOKUP(M2032,[1]!tbl_empleados[#Data],5,0)</f>
        <v>#REF!</v>
      </c>
      <c r="O2032">
        <f>YEAR(C2032)</f>
        <v>2024</v>
      </c>
      <c r="P2032" t="str">
        <f>TEXT((C2032),"mmmm")</f>
        <v>junio</v>
      </c>
    </row>
    <row r="2033" spans="1:16" x14ac:dyDescent="0.3">
      <c r="A2033" t="s">
        <v>667</v>
      </c>
      <c r="B2033" s="21">
        <v>10</v>
      </c>
      <c r="C2033" s="77">
        <v>45453</v>
      </c>
      <c r="D2033" s="78">
        <v>0.82430555555555562</v>
      </c>
      <c r="E2033" s="21">
        <v>30</v>
      </c>
      <c r="F2033">
        <v>4</v>
      </c>
      <c r="G2033" t="str">
        <f>VLOOKUP($E2033,[1]Productos!A:P,2,FALSE)</f>
        <v>SODA</v>
      </c>
      <c r="H2033" s="21" t="str">
        <f>VLOOKUP($E2033,[1]Productos!A:P,3,FALSE)</f>
        <v>BEBIDAS</v>
      </c>
      <c r="I2033" s="21" t="str">
        <f>VLOOKUP($E2033,[1]Productos!A:P,4,FALSE)</f>
        <v>OTROS</v>
      </c>
      <c r="K2033" s="1">
        <v>4000</v>
      </c>
      <c r="L2033" s="1">
        <v>16000</v>
      </c>
      <c r="M2033" s="21">
        <v>5</v>
      </c>
      <c r="N2033" s="21" t="e">
        <f>VLOOKUP(M2033,[1]!tbl_empleados[#Data],4,0)&amp;" "&amp;VLOOKUP(M2033,[1]!tbl_empleados[#Data],5,0)</f>
        <v>#REF!</v>
      </c>
      <c r="O2033">
        <f t="shared" ref="O2033:O2039" si="182">YEAR(C2033)</f>
        <v>2024</v>
      </c>
      <c r="P2033" t="str">
        <f t="shared" ref="P2033:P2039" si="183">TEXT((C2033),"mmmm")</f>
        <v>junio</v>
      </c>
    </row>
    <row r="2034" spans="1:16" x14ac:dyDescent="0.3">
      <c r="A2034" t="s">
        <v>667</v>
      </c>
      <c r="B2034" s="21">
        <v>10</v>
      </c>
      <c r="C2034" s="77">
        <v>45453</v>
      </c>
      <c r="D2034" s="78">
        <v>0.82430555555555562</v>
      </c>
      <c r="E2034" s="21">
        <v>66</v>
      </c>
      <c r="F2034">
        <v>1</v>
      </c>
      <c r="G2034" t="str">
        <f>VLOOKUP($E2034,[1]Productos!A:P,2,FALSE)</f>
        <v>WHISKY BUCHANANS DELUXE 12 AÑOS (1000ML)</v>
      </c>
      <c r="H2034" s="21" t="str">
        <f>VLOOKUP($E2034,[1]Productos!A:P,3,FALSE)</f>
        <v>LICORES</v>
      </c>
      <c r="I2034" s="21" t="str">
        <f>VLOOKUP($E2034,[1]Productos!A:P,4,FALSE)</f>
        <v>WHISKY</v>
      </c>
      <c r="K2034" s="1">
        <v>260000</v>
      </c>
      <c r="L2034" s="1">
        <v>260000</v>
      </c>
      <c r="M2034" s="21">
        <v>5</v>
      </c>
      <c r="N2034" s="21" t="e">
        <f>VLOOKUP(M2034,[1]!tbl_empleados[#Data],4,0)&amp;" "&amp;VLOOKUP(M2034,[1]!tbl_empleados[#Data],5,0)</f>
        <v>#REF!</v>
      </c>
      <c r="O2034">
        <f t="shared" si="182"/>
        <v>2024</v>
      </c>
      <c r="P2034" t="str">
        <f t="shared" si="183"/>
        <v>junio</v>
      </c>
    </row>
    <row r="2035" spans="1:16" x14ac:dyDescent="0.3">
      <c r="A2035" t="s">
        <v>667</v>
      </c>
      <c r="B2035" s="21">
        <v>10</v>
      </c>
      <c r="C2035" s="77">
        <v>45453</v>
      </c>
      <c r="D2035" s="78">
        <v>0.82430555555555562</v>
      </c>
      <c r="E2035" s="21">
        <v>40</v>
      </c>
      <c r="F2035">
        <v>1</v>
      </c>
      <c r="G2035" t="str">
        <f>VLOOKUP($E2035,[1]Productos!A:P,2,FALSE)</f>
        <v>AGUILA NEGRA</v>
      </c>
      <c r="H2035" s="21" t="str">
        <f>VLOOKUP($E2035,[1]Productos!A:P,3,FALSE)</f>
        <v>BEBIDAS</v>
      </c>
      <c r="I2035" s="21" t="str">
        <f>VLOOKUP($E2035,[1]Productos!A:P,4,FALSE)</f>
        <v>CERVEZAS</v>
      </c>
      <c r="K2035" s="1">
        <v>3500</v>
      </c>
      <c r="L2035" s="1">
        <v>3500</v>
      </c>
      <c r="M2035" s="21">
        <v>5</v>
      </c>
      <c r="N2035" s="21" t="e">
        <f>VLOOKUP(M2035,[1]!tbl_empleados[#Data],4,0)&amp;" "&amp;VLOOKUP(M2035,[1]!tbl_empleados[#Data],5,0)</f>
        <v>#REF!</v>
      </c>
      <c r="O2035">
        <f t="shared" si="182"/>
        <v>2024</v>
      </c>
      <c r="P2035" t="str">
        <f t="shared" si="183"/>
        <v>junio</v>
      </c>
    </row>
    <row r="2036" spans="1:16" x14ac:dyDescent="0.3">
      <c r="A2036" t="s">
        <v>668</v>
      </c>
      <c r="B2036" s="21">
        <v>3</v>
      </c>
      <c r="C2036" s="77">
        <v>45453</v>
      </c>
      <c r="D2036" s="78">
        <v>0.82430555555555562</v>
      </c>
      <c r="E2036" s="21">
        <v>15</v>
      </c>
      <c r="F2036">
        <v>1</v>
      </c>
      <c r="G2036" t="str">
        <f>VLOOKUP($E2036,[1]Productos!A:P,2,FALSE)</f>
        <v>MARACUYÁ</v>
      </c>
      <c r="H2036" s="21" t="str">
        <f>VLOOKUP($E2036,[1]Productos!A:P,3,FALSE)</f>
        <v>BEBIDAS</v>
      </c>
      <c r="I2036" s="21" t="str">
        <f>VLOOKUP($E2036,[1]Productos!A:P,4,FALSE)</f>
        <v>SODAS SABORIZADAS</v>
      </c>
      <c r="K2036" s="1">
        <v>12000</v>
      </c>
      <c r="L2036" s="1">
        <v>12000</v>
      </c>
      <c r="M2036" s="21">
        <v>5</v>
      </c>
      <c r="N2036" s="21" t="e">
        <f>VLOOKUP(M2036,[1]!tbl_empleados[#Data],4,0)&amp;" "&amp;VLOOKUP(M2036,[1]!tbl_empleados[#Data],5,0)</f>
        <v>#REF!</v>
      </c>
      <c r="O2036">
        <f t="shared" si="182"/>
        <v>2024</v>
      </c>
      <c r="P2036" t="str">
        <f t="shared" si="183"/>
        <v>junio</v>
      </c>
    </row>
    <row r="2037" spans="1:16" x14ac:dyDescent="0.3">
      <c r="A2037" t="s">
        <v>668</v>
      </c>
      <c r="B2037" s="21">
        <v>3</v>
      </c>
      <c r="C2037" s="77">
        <v>45453</v>
      </c>
      <c r="D2037" s="78">
        <v>0.82430555555555562</v>
      </c>
      <c r="E2037" s="21">
        <v>18</v>
      </c>
      <c r="F2037">
        <v>1</v>
      </c>
      <c r="G2037" t="str">
        <f>VLOOKUP($E2037,[1]Productos!A:P,2,FALSE)</f>
        <v>COROZO</v>
      </c>
      <c r="H2037" s="21" t="str">
        <f>VLOOKUP($E2037,[1]Productos!A:P,3,FALSE)</f>
        <v>BEBIDAS</v>
      </c>
      <c r="I2037" s="21" t="str">
        <f>VLOOKUP($E2037,[1]Productos!A:P,4,FALSE)</f>
        <v>SODAS SABORIZADAS</v>
      </c>
      <c r="K2037" s="1">
        <v>12000</v>
      </c>
      <c r="L2037" s="1">
        <v>12000</v>
      </c>
      <c r="M2037" s="21">
        <v>5</v>
      </c>
      <c r="N2037" s="21" t="e">
        <f>VLOOKUP(M2037,[1]!tbl_empleados[#Data],4,0)&amp;" "&amp;VLOOKUP(M2037,[1]!tbl_empleados[#Data],5,0)</f>
        <v>#REF!</v>
      </c>
      <c r="O2037">
        <f t="shared" si="182"/>
        <v>2024</v>
      </c>
      <c r="P2037" t="str">
        <f t="shared" si="183"/>
        <v>junio</v>
      </c>
    </row>
    <row r="2038" spans="1:16" x14ac:dyDescent="0.3">
      <c r="A2038" t="s">
        <v>669</v>
      </c>
      <c r="B2038" s="21">
        <v>2</v>
      </c>
      <c r="C2038" s="77">
        <v>45453</v>
      </c>
      <c r="D2038" s="78">
        <v>0.94652777777777775</v>
      </c>
      <c r="E2038" s="21">
        <v>40</v>
      </c>
      <c r="F2038">
        <v>3</v>
      </c>
      <c r="G2038" t="str">
        <f>VLOOKUP($E2038,[1]Productos!A:P,2,FALSE)</f>
        <v>AGUILA NEGRA</v>
      </c>
      <c r="H2038" s="21" t="str">
        <f>VLOOKUP($E2038,[1]Productos!A:P,3,FALSE)</f>
        <v>BEBIDAS</v>
      </c>
      <c r="I2038" s="21" t="str">
        <f>VLOOKUP($E2038,[1]Productos!A:P,4,FALSE)</f>
        <v>CERVEZAS</v>
      </c>
      <c r="K2038" s="1">
        <v>3500</v>
      </c>
      <c r="L2038" s="1">
        <v>10500</v>
      </c>
      <c r="M2038" s="21">
        <v>5</v>
      </c>
      <c r="N2038" s="21" t="e">
        <f>VLOOKUP(M2038,[1]!tbl_empleados[#Data],4,0)&amp;" "&amp;VLOOKUP(M2038,[1]!tbl_empleados[#Data],5,0)</f>
        <v>#REF!</v>
      </c>
      <c r="O2038">
        <f t="shared" si="182"/>
        <v>2024</v>
      </c>
      <c r="P2038" t="str">
        <f t="shared" si="183"/>
        <v>junio</v>
      </c>
    </row>
    <row r="2039" spans="1:16" x14ac:dyDescent="0.3">
      <c r="A2039" t="s">
        <v>669</v>
      </c>
      <c r="B2039" s="21">
        <v>2</v>
      </c>
      <c r="C2039" s="77">
        <v>45453</v>
      </c>
      <c r="D2039" s="78">
        <v>0.94652777777777775</v>
      </c>
      <c r="E2039" s="21">
        <v>38</v>
      </c>
      <c r="F2039">
        <v>5</v>
      </c>
      <c r="G2039" t="str">
        <f>VLOOKUP($E2039,[1]Productos!A:P,2,FALSE)</f>
        <v>COSTEÑITA</v>
      </c>
      <c r="H2039" s="21" t="str">
        <f>VLOOKUP($E2039,[1]Productos!A:P,3,FALSE)</f>
        <v>BEBIDAS</v>
      </c>
      <c r="I2039" s="21" t="str">
        <f>VLOOKUP($E2039,[1]Productos!A:P,4,FALSE)</f>
        <v>CERVEZAS</v>
      </c>
      <c r="K2039" s="1">
        <v>3000</v>
      </c>
      <c r="L2039" s="1">
        <v>15000</v>
      </c>
      <c r="M2039" s="21">
        <v>5</v>
      </c>
      <c r="N2039" s="21" t="e">
        <f>VLOOKUP(M2039,[1]!tbl_empleados[#Data],4,0)&amp;" "&amp;VLOOKUP(M2039,[1]!tbl_empleados[#Data],5,0)</f>
        <v>#REF!</v>
      </c>
      <c r="O2039">
        <f t="shared" si="182"/>
        <v>2024</v>
      </c>
      <c r="P2039" t="str">
        <f t="shared" si="183"/>
        <v>junio</v>
      </c>
    </row>
    <row r="2040" spans="1:16" x14ac:dyDescent="0.3">
      <c r="A2040" t="s">
        <v>670</v>
      </c>
      <c r="B2040" s="21">
        <v>1</v>
      </c>
      <c r="C2040" s="77">
        <v>45453</v>
      </c>
      <c r="D2040" s="78">
        <v>0.94791666666666663</v>
      </c>
      <c r="E2040" s="21">
        <v>414</v>
      </c>
      <c r="F2040">
        <v>1</v>
      </c>
      <c r="G2040" t="str">
        <f>VLOOKUP($E2040,[1]Productos!A:P,2,FALSE)</f>
        <v>CUBETAZO DE COSTEÑITA</v>
      </c>
      <c r="H2040" s="21" t="str">
        <f>VLOOKUP($E2040,[1]Productos!A:P,3,FALSE)</f>
        <v>PROMOCIONES</v>
      </c>
      <c r="I2040" s="21" t="str">
        <f>VLOOKUP($E2040,[1]Productos!A:P,4,FALSE)</f>
        <v>CERVEZAS</v>
      </c>
      <c r="K2040" s="1">
        <v>20000</v>
      </c>
      <c r="L2040" s="1">
        <v>20000</v>
      </c>
      <c r="M2040" s="21">
        <v>5</v>
      </c>
      <c r="N2040" s="21" t="e">
        <f>VLOOKUP(M2040,[1]!tbl_empleados[#Data],4,0)&amp;" "&amp;VLOOKUP(M2040,[1]!tbl_empleados[#Data],5,0)</f>
        <v>#REF!</v>
      </c>
      <c r="O2040">
        <f>YEAR(C2040)</f>
        <v>2024</v>
      </c>
      <c r="P2040" t="str">
        <f>TEXT((C2040),"mmmm")</f>
        <v>junio</v>
      </c>
    </row>
    <row r="2041" spans="1:16" x14ac:dyDescent="0.3">
      <c r="A2041" t="s">
        <v>671</v>
      </c>
      <c r="B2041" s="21">
        <v>3</v>
      </c>
      <c r="C2041" s="77">
        <v>45453</v>
      </c>
      <c r="D2041" s="78">
        <v>0.94861111111111107</v>
      </c>
      <c r="E2041" s="21">
        <v>20</v>
      </c>
      <c r="F2041">
        <v>2</v>
      </c>
      <c r="G2041" t="str">
        <f>VLOOKUP($E2041,[1]Productos!A:P,2,FALSE)</f>
        <v>SODA TRADICIONAL</v>
      </c>
      <c r="H2041" s="21" t="str">
        <f>VLOOKUP($E2041,[1]Productos!A:P,3,FALSE)</f>
        <v>BEBIDAS</v>
      </c>
      <c r="I2041" s="21" t="str">
        <f>VLOOKUP($E2041,[1]Productos!A:P,4,FALSE)</f>
        <v>SODAS SABORIZADAS</v>
      </c>
      <c r="K2041" s="1">
        <v>10000</v>
      </c>
      <c r="L2041" s="1">
        <v>20000</v>
      </c>
      <c r="M2041" s="21">
        <v>5</v>
      </c>
      <c r="N2041" s="21" t="e">
        <f>VLOOKUP(M2041,[1]!tbl_empleados[#Data],4,0)&amp;" "&amp;VLOOKUP(M2041,[1]!tbl_empleados[#Data],5,0)</f>
        <v>#REF!</v>
      </c>
      <c r="O2041">
        <f>YEAR(C2041)</f>
        <v>2024</v>
      </c>
      <c r="P2041" t="str">
        <f>TEXT((C2041),"mmmm")</f>
        <v>junio</v>
      </c>
    </row>
    <row r="2042" spans="1:16" x14ac:dyDescent="0.3">
      <c r="A2042" t="s">
        <v>672</v>
      </c>
      <c r="B2042" s="21">
        <v>4</v>
      </c>
      <c r="C2042" s="77">
        <v>45453</v>
      </c>
      <c r="D2042" s="78">
        <v>0.94930555555555562</v>
      </c>
      <c r="E2042" s="21">
        <v>47</v>
      </c>
      <c r="F2042">
        <v>1</v>
      </c>
      <c r="G2042" t="str">
        <f>VLOOKUP($E2042,[1]Productos!A:P,2,FALSE)</f>
        <v>MICHELADA</v>
      </c>
      <c r="H2042" s="21" t="str">
        <f>VLOOKUP($E2042,[1]Productos!A:P,3,FALSE)</f>
        <v>BEBIDAS</v>
      </c>
      <c r="I2042" s="21" t="str">
        <f>VLOOKUP($E2042,[1]Productos!A:P,4,FALSE)</f>
        <v>CERVEZAS</v>
      </c>
      <c r="K2042" s="1">
        <v>2000</v>
      </c>
      <c r="L2042" s="1">
        <v>2000</v>
      </c>
      <c r="M2042" s="21">
        <v>5</v>
      </c>
      <c r="N2042" s="21" t="e">
        <f>VLOOKUP(M2042,[1]!tbl_empleados[#Data],4,0)&amp;" "&amp;VLOOKUP(M2042,[1]!tbl_empleados[#Data],5,0)</f>
        <v>#REF!</v>
      </c>
      <c r="O2042">
        <f t="shared" ref="O2042:O2045" si="184">YEAR(C2042)</f>
        <v>2024</v>
      </c>
      <c r="P2042" t="str">
        <f t="shared" ref="P2042:P2045" si="185">TEXT((C2042),"mmmm")</f>
        <v>junio</v>
      </c>
    </row>
    <row r="2043" spans="1:16" x14ac:dyDescent="0.3">
      <c r="A2043" t="s">
        <v>672</v>
      </c>
      <c r="B2043" s="21">
        <v>4</v>
      </c>
      <c r="C2043" s="77">
        <v>45453</v>
      </c>
      <c r="D2043" s="78">
        <v>0.94930555555555562</v>
      </c>
      <c r="E2043" s="21">
        <v>32</v>
      </c>
      <c r="F2043">
        <v>1</v>
      </c>
      <c r="G2043" t="str">
        <f>VLOOKUP($E2043,[1]Productos!A:P,2,FALSE)</f>
        <v>SUERO ELECTROLIT UVA</v>
      </c>
      <c r="H2043" s="21" t="str">
        <f>VLOOKUP($E2043,[1]Productos!A:P,3,FALSE)</f>
        <v>BEBIDAS</v>
      </c>
      <c r="I2043" s="21" t="str">
        <f>VLOOKUP($E2043,[1]Productos!A:P,4,FALSE)</f>
        <v>OTROS</v>
      </c>
      <c r="K2043" s="1">
        <v>10000</v>
      </c>
      <c r="L2043" s="1">
        <v>10000</v>
      </c>
      <c r="M2043" s="21">
        <v>5</v>
      </c>
      <c r="N2043" s="21" t="e">
        <f>VLOOKUP(M2043,[1]!tbl_empleados[#Data],4,0)&amp;" "&amp;VLOOKUP(M2043,[1]!tbl_empleados[#Data],5,0)</f>
        <v>#REF!</v>
      </c>
      <c r="O2043">
        <f t="shared" si="184"/>
        <v>2024</v>
      </c>
      <c r="P2043" t="str">
        <f t="shared" si="185"/>
        <v>junio</v>
      </c>
    </row>
    <row r="2044" spans="1:16" x14ac:dyDescent="0.3">
      <c r="A2044" t="s">
        <v>672</v>
      </c>
      <c r="B2044" s="21">
        <v>4</v>
      </c>
      <c r="C2044" s="77">
        <v>45453</v>
      </c>
      <c r="D2044" s="78">
        <v>0.94930555555555562</v>
      </c>
      <c r="E2044" s="21">
        <v>414</v>
      </c>
      <c r="F2044">
        <v>4</v>
      </c>
      <c r="G2044" t="str">
        <f>VLOOKUP($E2044,[1]Productos!A:P,2,FALSE)</f>
        <v>CUBETAZO DE COSTEÑITA</v>
      </c>
      <c r="H2044" s="21" t="str">
        <f>VLOOKUP($E2044,[1]Productos!A:P,3,FALSE)</f>
        <v>PROMOCIONES</v>
      </c>
      <c r="I2044" s="21" t="str">
        <f>VLOOKUP($E2044,[1]Productos!A:P,4,FALSE)</f>
        <v>CERVEZAS</v>
      </c>
      <c r="K2044" s="1">
        <v>20000</v>
      </c>
      <c r="L2044" s="1">
        <v>80000</v>
      </c>
      <c r="M2044" s="21">
        <v>5</v>
      </c>
      <c r="N2044" s="21" t="e">
        <f>VLOOKUP(M2044,[1]!tbl_empleados[#Data],4,0)&amp;" "&amp;VLOOKUP(M2044,[1]!tbl_empleados[#Data],5,0)</f>
        <v>#REF!</v>
      </c>
      <c r="O2044">
        <f t="shared" si="184"/>
        <v>2024</v>
      </c>
      <c r="P2044" t="str">
        <f t="shared" si="185"/>
        <v>junio</v>
      </c>
    </row>
    <row r="2045" spans="1:16" x14ac:dyDescent="0.3">
      <c r="A2045" t="s">
        <v>672</v>
      </c>
      <c r="B2045" s="21">
        <v>4</v>
      </c>
      <c r="C2045" s="77">
        <v>45453</v>
      </c>
      <c r="D2045" s="78">
        <v>0.95000000000000007</v>
      </c>
      <c r="E2045" s="21">
        <v>38</v>
      </c>
      <c r="F2045">
        <v>1</v>
      </c>
      <c r="G2045" t="str">
        <f>VLOOKUP($E2045,[1]Productos!A:P,2,FALSE)</f>
        <v>COSTEÑITA</v>
      </c>
      <c r="H2045" s="21" t="str">
        <f>VLOOKUP($E2045,[1]Productos!A:P,3,FALSE)</f>
        <v>BEBIDAS</v>
      </c>
      <c r="I2045" s="21" t="str">
        <f>VLOOKUP($E2045,[1]Productos!A:P,4,FALSE)</f>
        <v>CERVEZAS</v>
      </c>
      <c r="K2045" s="1">
        <v>3000</v>
      </c>
      <c r="L2045" s="1">
        <v>3000</v>
      </c>
      <c r="M2045" s="21">
        <v>5</v>
      </c>
      <c r="N2045" s="21" t="e">
        <f>VLOOKUP(M2045,[1]!tbl_empleados[#Data],4,0)&amp;" "&amp;VLOOKUP(M2045,[1]!tbl_empleados[#Data],5,0)</f>
        <v>#REF!</v>
      </c>
      <c r="O2045">
        <f t="shared" si="184"/>
        <v>2024</v>
      </c>
      <c r="P2045" t="str">
        <f t="shared" si="185"/>
        <v>junio</v>
      </c>
    </row>
    <row r="2046" spans="1:16" x14ac:dyDescent="0.3">
      <c r="A2046" t="s">
        <v>673</v>
      </c>
      <c r="B2046" s="21">
        <v>4</v>
      </c>
      <c r="C2046" s="77">
        <v>45453</v>
      </c>
      <c r="D2046" s="78">
        <v>0.95208333333333339</v>
      </c>
      <c r="E2046" s="21">
        <v>15</v>
      </c>
      <c r="F2046">
        <v>1</v>
      </c>
      <c r="G2046" t="str">
        <f>VLOOKUP($E2046,[1]Productos!A:P,2,FALSE)</f>
        <v>MARACUYÁ</v>
      </c>
      <c r="H2046" s="21" t="str">
        <f>VLOOKUP($E2046,[1]Productos!A:P,3,FALSE)</f>
        <v>BEBIDAS</v>
      </c>
      <c r="I2046" s="21" t="str">
        <f>VLOOKUP($E2046,[1]Productos!A:P,4,FALSE)</f>
        <v>SODAS SABORIZADAS</v>
      </c>
      <c r="K2046" s="1">
        <v>12000</v>
      </c>
      <c r="L2046" s="1">
        <v>12000</v>
      </c>
      <c r="M2046" s="21">
        <v>5</v>
      </c>
      <c r="N2046" s="21" t="e">
        <f>VLOOKUP(M2046,[1]!tbl_empleados[#Data],4,0)&amp;" "&amp;VLOOKUP(M2046,[1]!tbl_empleados[#Data],5,0)</f>
        <v>#REF!</v>
      </c>
      <c r="O2046">
        <f>YEAR(C2046)</f>
        <v>2024</v>
      </c>
      <c r="P2046" t="str">
        <f>TEXT((C2046),"mmmm")</f>
        <v>junio</v>
      </c>
    </row>
    <row r="2047" spans="1:16" x14ac:dyDescent="0.3">
      <c r="A2047" t="s">
        <v>674</v>
      </c>
      <c r="B2047" s="21">
        <v>11</v>
      </c>
      <c r="C2047" s="77">
        <v>45453</v>
      </c>
      <c r="D2047" s="78">
        <v>0.95277777777777783</v>
      </c>
      <c r="E2047" s="21">
        <v>40</v>
      </c>
      <c r="F2047">
        <v>1</v>
      </c>
      <c r="G2047" t="str">
        <f>VLOOKUP($E2047,[1]Productos!A:P,2,FALSE)</f>
        <v>AGUILA NEGRA</v>
      </c>
      <c r="H2047" s="21" t="str">
        <f>VLOOKUP($E2047,[1]Productos!A:P,3,FALSE)</f>
        <v>BEBIDAS</v>
      </c>
      <c r="I2047" s="21" t="str">
        <f>VLOOKUP($E2047,[1]Productos!A:P,4,FALSE)</f>
        <v>CERVEZAS</v>
      </c>
      <c r="K2047" s="1">
        <v>3500</v>
      </c>
      <c r="L2047" s="1">
        <v>3500</v>
      </c>
      <c r="M2047" s="21">
        <v>5</v>
      </c>
      <c r="N2047" s="21" t="e">
        <f>VLOOKUP(M2047,[1]!tbl_empleados[#Data],4,0)&amp;" "&amp;VLOOKUP(M2047,[1]!tbl_empleados[#Data],5,0)</f>
        <v>#REF!</v>
      </c>
      <c r="O2047">
        <f>YEAR(C2047)</f>
        <v>2024</v>
      </c>
      <c r="P2047" t="str">
        <f>TEXT((C2047),"mmmm")</f>
        <v>junio</v>
      </c>
    </row>
    <row r="2048" spans="1:16" x14ac:dyDescent="0.3">
      <c r="A2048" t="s">
        <v>675</v>
      </c>
      <c r="B2048" s="21">
        <v>2</v>
      </c>
      <c r="C2048" s="77">
        <v>45453</v>
      </c>
      <c r="D2048" s="78">
        <v>0.95347222222222217</v>
      </c>
      <c r="E2048" s="21">
        <v>39</v>
      </c>
      <c r="F2048">
        <v>1</v>
      </c>
      <c r="G2048" t="str">
        <f>VLOOKUP($E2048,[1]Productos!A:P,2,FALSE)</f>
        <v>CORONITA</v>
      </c>
      <c r="H2048" s="21" t="str">
        <f>VLOOKUP($E2048,[1]Productos!A:P,3,FALSE)</f>
        <v>BEBIDAS</v>
      </c>
      <c r="I2048" s="21" t="str">
        <f>VLOOKUP($E2048,[1]Productos!A:P,4,FALSE)</f>
        <v>CERVEZAS</v>
      </c>
      <c r="K2048" s="1">
        <v>4000</v>
      </c>
      <c r="L2048" s="1">
        <v>4000</v>
      </c>
      <c r="M2048" s="21">
        <v>5</v>
      </c>
      <c r="N2048" s="21" t="e">
        <f>VLOOKUP(M2048,[1]!tbl_empleados[#Data],4,0)&amp;" "&amp;VLOOKUP(M2048,[1]!tbl_empleados[#Data],5,0)</f>
        <v>#REF!</v>
      </c>
      <c r="O2048">
        <f t="shared" ref="O2048:O2049" si="186">YEAR(C2048)</f>
        <v>2024</v>
      </c>
      <c r="P2048" t="str">
        <f t="shared" ref="P2048:P2049" si="187">TEXT((C2048),"mmmm")</f>
        <v>junio</v>
      </c>
    </row>
    <row r="2049" spans="1:16" x14ac:dyDescent="0.3">
      <c r="A2049" t="s">
        <v>675</v>
      </c>
      <c r="B2049" s="21">
        <v>2</v>
      </c>
      <c r="C2049" s="77">
        <v>45453</v>
      </c>
      <c r="D2049" s="78">
        <v>0.95347222222222217</v>
      </c>
      <c r="E2049" s="21">
        <v>44</v>
      </c>
      <c r="F2049">
        <v>1</v>
      </c>
      <c r="G2049" t="str">
        <f>VLOOKUP($E2049,[1]Productos!A:P,2,FALSE)</f>
        <v>HEINEKEN</v>
      </c>
      <c r="H2049" s="21" t="str">
        <f>VLOOKUP($E2049,[1]Productos!A:P,3,FALSE)</f>
        <v>BEBIDAS</v>
      </c>
      <c r="I2049" s="21" t="str">
        <f>VLOOKUP($E2049,[1]Productos!A:P,4,FALSE)</f>
        <v>CERVEZAS</v>
      </c>
      <c r="K2049" s="1">
        <v>4000</v>
      </c>
      <c r="L2049" s="1">
        <v>4000</v>
      </c>
      <c r="M2049" s="21">
        <v>5</v>
      </c>
      <c r="N2049" s="21" t="e">
        <f>VLOOKUP(M2049,[1]!tbl_empleados[#Data],4,0)&amp;" "&amp;VLOOKUP(M2049,[1]!tbl_empleados[#Data],5,0)</f>
        <v>#REF!</v>
      </c>
      <c r="O2049">
        <f t="shared" si="186"/>
        <v>2024</v>
      </c>
      <c r="P2049" t="str">
        <f t="shared" si="187"/>
        <v>junio</v>
      </c>
    </row>
    <row r="2050" spans="1:16" x14ac:dyDescent="0.3">
      <c r="A2050" t="s">
        <v>676</v>
      </c>
      <c r="B2050" s="21">
        <v>4</v>
      </c>
      <c r="C2050" s="77">
        <v>45453</v>
      </c>
      <c r="D2050" s="78">
        <v>0.95347222222222217</v>
      </c>
      <c r="E2050" s="21">
        <v>414</v>
      </c>
      <c r="F2050">
        <v>1</v>
      </c>
      <c r="G2050" t="str">
        <f>VLOOKUP($E2050,[1]Productos!A:P,2,FALSE)</f>
        <v>CUBETAZO DE COSTEÑITA</v>
      </c>
      <c r="H2050" s="21" t="str">
        <f>VLOOKUP($E2050,[1]Productos!A:P,3,FALSE)</f>
        <v>PROMOCIONES</v>
      </c>
      <c r="I2050" s="21" t="str">
        <f>VLOOKUP($E2050,[1]Productos!A:P,4,FALSE)</f>
        <v>CERVEZAS</v>
      </c>
      <c r="K2050" s="1">
        <v>20000</v>
      </c>
      <c r="L2050" s="1">
        <v>20000</v>
      </c>
      <c r="M2050" s="21">
        <v>5</v>
      </c>
      <c r="N2050" s="21" t="e">
        <f>VLOOKUP(M2050,[1]!tbl_empleados[#Data],4,0)&amp;" "&amp;VLOOKUP(M2050,[1]!tbl_empleados[#Data],5,0)</f>
        <v>#REF!</v>
      </c>
      <c r="O2050">
        <f>YEAR(C2050)</f>
        <v>2024</v>
      </c>
      <c r="P2050" t="str">
        <f>TEXT((C2050),"mmmm")</f>
        <v>junio</v>
      </c>
    </row>
    <row r="2051" spans="1:16" x14ac:dyDescent="0.3">
      <c r="A2051" t="s">
        <v>677</v>
      </c>
      <c r="B2051" s="21">
        <v>3</v>
      </c>
      <c r="C2051" s="77">
        <v>45453</v>
      </c>
      <c r="D2051" s="78">
        <v>0.95486111111111116</v>
      </c>
      <c r="E2051" s="21">
        <v>414</v>
      </c>
      <c r="F2051">
        <v>1</v>
      </c>
      <c r="G2051" t="str">
        <f>VLOOKUP($E2051,[1]Productos!A:P,2,FALSE)</f>
        <v>CUBETAZO DE COSTEÑITA</v>
      </c>
      <c r="H2051" s="21" t="str">
        <f>VLOOKUP($E2051,[1]Productos!A:P,3,FALSE)</f>
        <v>PROMOCIONES</v>
      </c>
      <c r="I2051" s="21" t="str">
        <f>VLOOKUP($E2051,[1]Productos!A:P,4,FALSE)</f>
        <v>CERVEZAS</v>
      </c>
      <c r="K2051" s="1">
        <v>20000</v>
      </c>
      <c r="L2051" s="1">
        <v>20000</v>
      </c>
      <c r="M2051" s="21">
        <v>5</v>
      </c>
      <c r="N2051" s="21" t="e">
        <f>VLOOKUP(M2051,[1]!tbl_empleados[#Data],4,0)&amp;" "&amp;VLOOKUP(M2051,[1]!tbl_empleados[#Data],5,0)</f>
        <v>#REF!</v>
      </c>
      <c r="O2051">
        <f>YEAR(C2051)</f>
        <v>2024</v>
      </c>
      <c r="P2051" t="str">
        <f>TEXT((C2051),"mmmm")</f>
        <v>junio</v>
      </c>
    </row>
    <row r="2052" spans="1:16" x14ac:dyDescent="0.3">
      <c r="A2052" t="s">
        <v>678</v>
      </c>
      <c r="B2052" s="21">
        <v>4</v>
      </c>
      <c r="C2052" s="77">
        <v>45453</v>
      </c>
      <c r="D2052" s="78">
        <v>0.9604166666666667</v>
      </c>
      <c r="E2052" s="21">
        <v>420</v>
      </c>
      <c r="F2052">
        <v>1</v>
      </c>
      <c r="G2052" t="str">
        <f>VLOOKUP($E2052,[1]Productos!A:P,2,FALSE)</f>
        <v>CUBETAZO DE HEINEKEN</v>
      </c>
      <c r="H2052" s="21" t="str">
        <f>VLOOKUP($E2052,[1]Productos!A:P,3,FALSE)</f>
        <v>PROMOCIONES</v>
      </c>
      <c r="I2052" s="21" t="str">
        <f>VLOOKUP($E2052,[1]Productos!A:P,4,FALSE)</f>
        <v>CERVEZAS</v>
      </c>
      <c r="K2052" s="1">
        <v>28000</v>
      </c>
      <c r="L2052" s="1">
        <v>28000</v>
      </c>
      <c r="M2052" s="21">
        <v>5</v>
      </c>
      <c r="N2052" s="21" t="e">
        <f>VLOOKUP(M2052,[1]!tbl_empleados[#Data],4,0)&amp;" "&amp;VLOOKUP(M2052,[1]!tbl_empleados[#Data],5,0)</f>
        <v>#REF!</v>
      </c>
      <c r="O2052">
        <f t="shared" ref="O2052:O2061" si="188">YEAR(C2052)</f>
        <v>2024</v>
      </c>
      <c r="P2052" t="str">
        <f t="shared" ref="P2052:P2061" si="189">TEXT((C2052),"mmmm")</f>
        <v>junio</v>
      </c>
    </row>
    <row r="2053" spans="1:16" x14ac:dyDescent="0.3">
      <c r="A2053" t="s">
        <v>678</v>
      </c>
      <c r="B2053" s="21">
        <v>4</v>
      </c>
      <c r="C2053" s="77">
        <v>45453</v>
      </c>
      <c r="D2053" s="78">
        <v>0.9604166666666667</v>
      </c>
      <c r="E2053" s="21">
        <v>416</v>
      </c>
      <c r="F2053">
        <v>1</v>
      </c>
      <c r="G2053" t="str">
        <f>VLOOKUP($E2053,[1]Productos!A:P,2,FALSE)</f>
        <v>CUBETAZO DE AGUILA NEGRA</v>
      </c>
      <c r="H2053" s="21" t="str">
        <f>VLOOKUP($E2053,[1]Productos!A:P,3,FALSE)</f>
        <v>PROMOCIONES</v>
      </c>
      <c r="I2053" s="21" t="str">
        <f>VLOOKUP($E2053,[1]Productos!A:P,4,FALSE)</f>
        <v>CERVEZAS</v>
      </c>
      <c r="K2053" s="1">
        <v>25000</v>
      </c>
      <c r="L2053" s="1">
        <v>25000</v>
      </c>
      <c r="M2053" s="21">
        <v>5</v>
      </c>
      <c r="N2053" s="21" t="e">
        <f>VLOOKUP(M2053,[1]!tbl_empleados[#Data],4,0)&amp;" "&amp;VLOOKUP(M2053,[1]!tbl_empleados[#Data],5,0)</f>
        <v>#REF!</v>
      </c>
      <c r="O2053">
        <f t="shared" si="188"/>
        <v>2024</v>
      </c>
      <c r="P2053" t="str">
        <f t="shared" si="189"/>
        <v>junio</v>
      </c>
    </row>
    <row r="2054" spans="1:16" x14ac:dyDescent="0.3">
      <c r="A2054" t="s">
        <v>679</v>
      </c>
      <c r="B2054" s="21">
        <v>5</v>
      </c>
      <c r="C2054" s="77">
        <v>45453</v>
      </c>
      <c r="D2054" s="78">
        <v>0.96111111111111114</v>
      </c>
      <c r="E2054" s="21">
        <v>416</v>
      </c>
      <c r="F2054">
        <v>1</v>
      </c>
      <c r="G2054" t="str">
        <f>VLOOKUP($E2054,[1]Productos!A:P,2,FALSE)</f>
        <v>CUBETAZO DE AGUILA NEGRA</v>
      </c>
      <c r="H2054" s="21" t="str">
        <f>VLOOKUP($E2054,[1]Productos!A:P,3,FALSE)</f>
        <v>PROMOCIONES</v>
      </c>
      <c r="I2054" s="21" t="str">
        <f>VLOOKUP($E2054,[1]Productos!A:P,4,FALSE)</f>
        <v>CERVEZAS</v>
      </c>
      <c r="K2054" s="1">
        <v>25000</v>
      </c>
      <c r="L2054" s="1">
        <v>25000</v>
      </c>
      <c r="M2054" s="21">
        <v>5</v>
      </c>
      <c r="N2054" s="21" t="e">
        <f>VLOOKUP(M2054,[1]!tbl_empleados[#Data],4,0)&amp;" "&amp;VLOOKUP(M2054,[1]!tbl_empleados[#Data],5,0)</f>
        <v>#REF!</v>
      </c>
      <c r="O2054">
        <f t="shared" si="188"/>
        <v>2024</v>
      </c>
      <c r="P2054" t="str">
        <f t="shared" si="189"/>
        <v>junio</v>
      </c>
    </row>
    <row r="2055" spans="1:16" x14ac:dyDescent="0.3">
      <c r="A2055" t="s">
        <v>678</v>
      </c>
      <c r="B2055" s="21">
        <v>4</v>
      </c>
      <c r="C2055" s="77">
        <v>45453</v>
      </c>
      <c r="D2055" s="78">
        <v>0.99861111111111101</v>
      </c>
      <c r="E2055" s="21">
        <v>31</v>
      </c>
      <c r="F2055">
        <v>1</v>
      </c>
      <c r="G2055" t="str">
        <f>VLOOKUP($E2055,[1]Productos!A:P,2,FALSE)</f>
        <v>COCA COLA</v>
      </c>
      <c r="H2055" s="21" t="str">
        <f>VLOOKUP($E2055,[1]Productos!A:P,3,FALSE)</f>
        <v>BEBIDAS</v>
      </c>
      <c r="I2055" s="21" t="str">
        <f>VLOOKUP($E2055,[1]Productos!A:P,4,FALSE)</f>
        <v>OTROS</v>
      </c>
      <c r="K2055" s="1">
        <v>4000</v>
      </c>
      <c r="L2055" s="1">
        <v>4000</v>
      </c>
      <c r="M2055" s="21">
        <v>5</v>
      </c>
      <c r="N2055" s="21" t="e">
        <f>VLOOKUP(M2055,[1]!tbl_empleados[#Data],4,0)&amp;" "&amp;VLOOKUP(M2055,[1]!tbl_empleados[#Data],5,0)</f>
        <v>#REF!</v>
      </c>
      <c r="O2055">
        <f t="shared" si="188"/>
        <v>2024</v>
      </c>
      <c r="P2055" t="str">
        <f t="shared" si="189"/>
        <v>junio</v>
      </c>
    </row>
    <row r="2056" spans="1:16" x14ac:dyDescent="0.3">
      <c r="A2056" t="s">
        <v>680</v>
      </c>
      <c r="B2056" s="21">
        <v>2</v>
      </c>
      <c r="C2056" s="77">
        <v>45453</v>
      </c>
      <c r="D2056" s="78">
        <v>0.95624999999999993</v>
      </c>
      <c r="E2056" s="21">
        <v>416</v>
      </c>
      <c r="F2056">
        <v>1</v>
      </c>
      <c r="G2056" t="str">
        <f>VLOOKUP($E2056,[1]Productos!A:P,2,FALSE)</f>
        <v>CUBETAZO DE AGUILA NEGRA</v>
      </c>
      <c r="H2056" s="21" t="str">
        <f>VLOOKUP($E2056,[1]Productos!A:P,3,FALSE)</f>
        <v>PROMOCIONES</v>
      </c>
      <c r="I2056" s="21" t="str">
        <f>VLOOKUP($E2056,[1]Productos!A:P,4,FALSE)</f>
        <v>CERVEZAS</v>
      </c>
      <c r="K2056" s="1">
        <v>25000</v>
      </c>
      <c r="L2056" s="1">
        <v>25000</v>
      </c>
      <c r="M2056" s="21">
        <v>5</v>
      </c>
      <c r="N2056" s="21" t="e">
        <f>VLOOKUP(M2056,[1]!tbl_empleados[#Data],4,0)&amp;" "&amp;VLOOKUP(M2056,[1]!tbl_empleados[#Data],5,0)</f>
        <v>#REF!</v>
      </c>
      <c r="O2056">
        <f t="shared" si="188"/>
        <v>2024</v>
      </c>
      <c r="P2056" t="str">
        <f t="shared" si="189"/>
        <v>junio</v>
      </c>
    </row>
    <row r="2057" spans="1:16" x14ac:dyDescent="0.3">
      <c r="A2057" t="s">
        <v>681</v>
      </c>
      <c r="B2057" s="21">
        <v>3</v>
      </c>
      <c r="C2057" s="77">
        <v>45453</v>
      </c>
      <c r="D2057" s="78">
        <v>0.95694444444444438</v>
      </c>
      <c r="E2057" s="21">
        <v>32</v>
      </c>
      <c r="F2057">
        <v>5</v>
      </c>
      <c r="G2057" t="str">
        <f>VLOOKUP($E2057,[1]Productos!A:P,2,FALSE)</f>
        <v>SUERO ELECTROLIT UVA</v>
      </c>
      <c r="H2057" s="21" t="str">
        <f>VLOOKUP($E2057,[1]Productos!A:P,3,FALSE)</f>
        <v>BEBIDAS</v>
      </c>
      <c r="I2057" s="21" t="str">
        <f>VLOOKUP($E2057,[1]Productos!A:P,4,FALSE)</f>
        <v>OTROS</v>
      </c>
      <c r="K2057" s="1">
        <v>10000</v>
      </c>
      <c r="L2057" s="1">
        <v>50000</v>
      </c>
      <c r="M2057" s="21">
        <v>5</v>
      </c>
      <c r="N2057" s="21" t="e">
        <f>VLOOKUP(M2057,[1]!tbl_empleados[#Data],4,0)&amp;" "&amp;VLOOKUP(M2057,[1]!tbl_empleados[#Data],5,0)</f>
        <v>#REF!</v>
      </c>
      <c r="O2057">
        <f t="shared" si="188"/>
        <v>2024</v>
      </c>
      <c r="P2057" t="str">
        <f t="shared" si="189"/>
        <v>junio</v>
      </c>
    </row>
    <row r="2058" spans="1:16" x14ac:dyDescent="0.3">
      <c r="A2058" t="s">
        <v>681</v>
      </c>
      <c r="B2058" s="21">
        <v>3</v>
      </c>
      <c r="C2058" s="77">
        <v>45453</v>
      </c>
      <c r="D2058" s="78">
        <v>0.95694444444444438</v>
      </c>
      <c r="E2058" s="21">
        <v>53</v>
      </c>
      <c r="F2058">
        <v>3</v>
      </c>
      <c r="G2058" t="str">
        <f>VLOOKUP($E2058,[1]Productos!A:P,2,FALSE)</f>
        <v>AGUARDIENTE AMARILLO</v>
      </c>
      <c r="H2058" s="21" t="str">
        <f>VLOOKUP($E2058,[1]Productos!A:P,3,FALSE)</f>
        <v>LICORES</v>
      </c>
      <c r="I2058" s="21" t="str">
        <f>VLOOKUP($E2058,[1]Productos!A:P,4,FALSE)</f>
        <v>AGUARDIENTE</v>
      </c>
      <c r="K2058" s="1">
        <v>75000</v>
      </c>
      <c r="L2058" s="1">
        <v>225000</v>
      </c>
      <c r="M2058" s="21">
        <v>5</v>
      </c>
      <c r="N2058" s="21" t="e">
        <f>VLOOKUP(M2058,[1]!tbl_empleados[#Data],4,0)&amp;" "&amp;VLOOKUP(M2058,[1]!tbl_empleados[#Data],5,0)</f>
        <v>#REF!</v>
      </c>
      <c r="O2058">
        <f t="shared" si="188"/>
        <v>2024</v>
      </c>
      <c r="P2058" t="str">
        <f t="shared" si="189"/>
        <v>junio</v>
      </c>
    </row>
    <row r="2059" spans="1:16" x14ac:dyDescent="0.3">
      <c r="A2059" t="s">
        <v>681</v>
      </c>
      <c r="B2059" s="21">
        <v>3</v>
      </c>
      <c r="C2059" s="77">
        <v>45453</v>
      </c>
      <c r="D2059" s="78">
        <v>0.95763888888888893</v>
      </c>
      <c r="E2059" s="21">
        <v>29</v>
      </c>
      <c r="F2059">
        <v>1</v>
      </c>
      <c r="G2059" t="str">
        <f>VLOOKUP($E2059,[1]Productos!A:P,2,FALSE)</f>
        <v>AGUA</v>
      </c>
      <c r="H2059" s="21" t="str">
        <f>VLOOKUP($E2059,[1]Productos!A:P,3,FALSE)</f>
        <v>BEBIDAS</v>
      </c>
      <c r="I2059" s="21" t="str">
        <f>VLOOKUP($E2059,[1]Productos!A:P,4,FALSE)</f>
        <v>OTROS</v>
      </c>
      <c r="K2059" s="1">
        <v>2000</v>
      </c>
      <c r="L2059" s="1">
        <v>2000</v>
      </c>
      <c r="M2059" s="21">
        <v>5</v>
      </c>
      <c r="N2059" s="21" t="e">
        <f>VLOOKUP(M2059,[1]!tbl_empleados[#Data],4,0)&amp;" "&amp;VLOOKUP(M2059,[1]!tbl_empleados[#Data],5,0)</f>
        <v>#REF!</v>
      </c>
      <c r="O2059">
        <f t="shared" si="188"/>
        <v>2024</v>
      </c>
      <c r="P2059" t="str">
        <f t="shared" si="189"/>
        <v>junio</v>
      </c>
    </row>
    <row r="2060" spans="1:16" x14ac:dyDescent="0.3">
      <c r="A2060" t="s">
        <v>681</v>
      </c>
      <c r="B2060" s="21">
        <v>3</v>
      </c>
      <c r="C2060" s="77">
        <v>45453</v>
      </c>
      <c r="D2060" s="78">
        <v>0.95763888888888893</v>
      </c>
      <c r="E2060" s="21">
        <v>53</v>
      </c>
      <c r="F2060">
        <v>1</v>
      </c>
      <c r="G2060" t="str">
        <f>VLOOKUP($E2060,[1]Productos!A:P,2,FALSE)</f>
        <v>AGUARDIENTE AMARILLO</v>
      </c>
      <c r="H2060" s="21" t="str">
        <f>VLOOKUP($E2060,[1]Productos!A:P,3,FALSE)</f>
        <v>LICORES</v>
      </c>
      <c r="I2060" s="21" t="str">
        <f>VLOOKUP($E2060,[1]Productos!A:P,4,FALSE)</f>
        <v>AGUARDIENTE</v>
      </c>
      <c r="K2060" s="1">
        <v>75000</v>
      </c>
      <c r="L2060" s="1">
        <v>75000</v>
      </c>
      <c r="M2060" s="21">
        <v>5</v>
      </c>
      <c r="N2060" s="21" t="e">
        <f>VLOOKUP(M2060,[1]!tbl_empleados[#Data],4,0)&amp;" "&amp;VLOOKUP(M2060,[1]!tbl_empleados[#Data],5,0)</f>
        <v>#REF!</v>
      </c>
      <c r="O2060">
        <f t="shared" si="188"/>
        <v>2024</v>
      </c>
      <c r="P2060" t="str">
        <f t="shared" si="189"/>
        <v>junio</v>
      </c>
    </row>
    <row r="2061" spans="1:16" x14ac:dyDescent="0.3">
      <c r="A2061" t="s">
        <v>680</v>
      </c>
      <c r="B2061" s="21">
        <v>2</v>
      </c>
      <c r="C2061" s="77">
        <v>45453</v>
      </c>
      <c r="D2061" s="78">
        <v>0.99930555555555556</v>
      </c>
      <c r="E2061" s="21">
        <v>40</v>
      </c>
      <c r="F2061">
        <v>2</v>
      </c>
      <c r="G2061" t="str">
        <f>VLOOKUP($E2061,[1]Productos!A:P,2,FALSE)</f>
        <v>AGUILA NEGRA</v>
      </c>
      <c r="H2061" s="21" t="str">
        <f>VLOOKUP($E2061,[1]Productos!A:P,3,FALSE)</f>
        <v>BEBIDAS</v>
      </c>
      <c r="I2061" s="21" t="str">
        <f>VLOOKUP($E2061,[1]Productos!A:P,4,FALSE)</f>
        <v>CERVEZAS</v>
      </c>
      <c r="K2061" s="1">
        <v>3500</v>
      </c>
      <c r="L2061" s="1">
        <v>7000</v>
      </c>
      <c r="M2061" s="21">
        <v>5</v>
      </c>
      <c r="N2061" s="21" t="e">
        <f>VLOOKUP(M2061,[1]!tbl_empleados[#Data],4,0)&amp;" "&amp;VLOOKUP(M2061,[1]!tbl_empleados[#Data],5,0)</f>
        <v>#REF!</v>
      </c>
      <c r="O2061">
        <f t="shared" si="188"/>
        <v>2024</v>
      </c>
      <c r="P2061" t="str">
        <f t="shared" si="189"/>
        <v>junio</v>
      </c>
    </row>
    <row r="2062" spans="1:16" x14ac:dyDescent="0.3">
      <c r="A2062" t="s">
        <v>682</v>
      </c>
      <c r="B2062" s="21">
        <v>2</v>
      </c>
      <c r="C2062" s="77">
        <v>45454</v>
      </c>
      <c r="D2062" s="78">
        <v>6.2499999999999995E-3</v>
      </c>
      <c r="E2062" s="21">
        <v>38</v>
      </c>
      <c r="F2062">
        <v>3</v>
      </c>
      <c r="G2062" t="str">
        <f>VLOOKUP($E2062,[1]Productos!A:P,2,FALSE)</f>
        <v>COSTEÑITA</v>
      </c>
      <c r="H2062" s="21" t="str">
        <f>VLOOKUP($E2062,[1]Productos!A:P,3,FALSE)</f>
        <v>BEBIDAS</v>
      </c>
      <c r="I2062" s="21" t="str">
        <f>VLOOKUP($E2062,[1]Productos!A:P,4,FALSE)</f>
        <v>CERVEZAS</v>
      </c>
      <c r="K2062" s="1">
        <v>3000</v>
      </c>
      <c r="L2062" s="1">
        <v>9000</v>
      </c>
      <c r="M2062" s="21">
        <v>5</v>
      </c>
      <c r="N2062" s="21" t="e">
        <f>VLOOKUP(M2062,[1]!tbl_empleados[#Data],4,0)&amp;" "&amp;VLOOKUP(M2062,[1]!tbl_empleados[#Data],5,0)</f>
        <v>#REF!</v>
      </c>
      <c r="O2062">
        <f>YEAR(C2062)</f>
        <v>2024</v>
      </c>
      <c r="P2062" t="str">
        <f>TEXT((C2062),"mmmm")</f>
        <v>junio</v>
      </c>
    </row>
    <row r="2063" spans="1:16" x14ac:dyDescent="0.3">
      <c r="A2063" t="s">
        <v>683</v>
      </c>
      <c r="B2063" s="21">
        <v>5</v>
      </c>
      <c r="C2063" s="77">
        <v>45454</v>
      </c>
      <c r="D2063" s="78">
        <v>7.6388888888888886E-3</v>
      </c>
      <c r="E2063" s="21">
        <v>416</v>
      </c>
      <c r="F2063">
        <v>1</v>
      </c>
      <c r="G2063" t="str">
        <f>VLOOKUP($E2063,[1]Productos!A:P,2,FALSE)</f>
        <v>CUBETAZO DE AGUILA NEGRA</v>
      </c>
      <c r="H2063" s="21" t="str">
        <f>VLOOKUP($E2063,[1]Productos!A:P,3,FALSE)</f>
        <v>PROMOCIONES</v>
      </c>
      <c r="I2063" s="21" t="str">
        <f>VLOOKUP($E2063,[1]Productos!A:P,4,FALSE)</f>
        <v>CERVEZAS</v>
      </c>
      <c r="K2063" s="1">
        <v>25000</v>
      </c>
      <c r="L2063" s="1">
        <v>25000</v>
      </c>
      <c r="M2063" s="21">
        <v>5</v>
      </c>
      <c r="N2063" s="21" t="e">
        <f>VLOOKUP(M2063,[1]!tbl_empleados[#Data],4,0)&amp;" "&amp;VLOOKUP(M2063,[1]!tbl_empleados[#Data],5,0)</f>
        <v>#REF!</v>
      </c>
      <c r="O2063">
        <f>YEAR(C2063)</f>
        <v>2024</v>
      </c>
      <c r="P2063" t="str">
        <f>TEXT((C2063),"mmmm")</f>
        <v>junio</v>
      </c>
    </row>
    <row r="2064" spans="1:16" x14ac:dyDescent="0.3">
      <c r="A2064" t="s">
        <v>684</v>
      </c>
      <c r="B2064" s="21">
        <v>3</v>
      </c>
      <c r="C2064" s="77">
        <v>45454</v>
      </c>
      <c r="D2064" s="78">
        <v>4.8611111111111112E-3</v>
      </c>
      <c r="E2064" s="21">
        <v>32</v>
      </c>
      <c r="F2064">
        <v>5</v>
      </c>
      <c r="G2064" t="str">
        <f>VLOOKUP($E2064,[1]Productos!A:P,2,FALSE)</f>
        <v>SUERO ELECTROLIT UVA</v>
      </c>
      <c r="H2064" s="21" t="str">
        <f>VLOOKUP($E2064,[1]Productos!A:P,3,FALSE)</f>
        <v>BEBIDAS</v>
      </c>
      <c r="I2064" s="21" t="str">
        <f>VLOOKUP($E2064,[1]Productos!A:P,4,FALSE)</f>
        <v>OTROS</v>
      </c>
      <c r="K2064" s="1">
        <v>10000</v>
      </c>
      <c r="L2064" s="1">
        <v>50000</v>
      </c>
      <c r="M2064" s="21">
        <v>5</v>
      </c>
      <c r="N2064" s="21" t="e">
        <f>VLOOKUP(M2064,[1]!tbl_empleados[#Data],4,0)&amp;" "&amp;VLOOKUP(M2064,[1]!tbl_empleados[#Data],5,0)</f>
        <v>#REF!</v>
      </c>
      <c r="O2064">
        <f t="shared" ref="O2064:O2075" si="190">YEAR(C2064)</f>
        <v>2024</v>
      </c>
      <c r="P2064" t="str">
        <f t="shared" ref="P2064:P2075" si="191">TEXT((C2064),"mmmm")</f>
        <v>junio</v>
      </c>
    </row>
    <row r="2065" spans="1:16" x14ac:dyDescent="0.3">
      <c r="A2065" t="s">
        <v>684</v>
      </c>
      <c r="B2065" s="21">
        <v>3</v>
      </c>
      <c r="C2065" s="77">
        <v>45454</v>
      </c>
      <c r="D2065" s="78">
        <v>4.8611111111111112E-3</v>
      </c>
      <c r="E2065" s="21">
        <v>53</v>
      </c>
      <c r="F2065">
        <v>4</v>
      </c>
      <c r="G2065" t="str">
        <f>VLOOKUP($E2065,[1]Productos!A:P,2,FALSE)</f>
        <v>AGUARDIENTE AMARILLO</v>
      </c>
      <c r="H2065" s="21" t="str">
        <f>VLOOKUP($E2065,[1]Productos!A:P,3,FALSE)</f>
        <v>LICORES</v>
      </c>
      <c r="I2065" s="21" t="str">
        <f>VLOOKUP($E2065,[1]Productos!A:P,4,FALSE)</f>
        <v>AGUARDIENTE</v>
      </c>
      <c r="K2065" s="1">
        <v>75000</v>
      </c>
      <c r="L2065" s="1">
        <v>300000</v>
      </c>
      <c r="M2065" s="21">
        <v>5</v>
      </c>
      <c r="N2065" s="21" t="e">
        <f>VLOOKUP(M2065,[1]!tbl_empleados[#Data],4,0)&amp;" "&amp;VLOOKUP(M2065,[1]!tbl_empleados[#Data],5,0)</f>
        <v>#REF!</v>
      </c>
      <c r="O2065">
        <f t="shared" si="190"/>
        <v>2024</v>
      </c>
      <c r="P2065" t="str">
        <f t="shared" si="191"/>
        <v>junio</v>
      </c>
    </row>
    <row r="2066" spans="1:16" x14ac:dyDescent="0.3">
      <c r="A2066" t="s">
        <v>684</v>
      </c>
      <c r="B2066" s="21">
        <v>3</v>
      </c>
      <c r="C2066" s="77">
        <v>45454</v>
      </c>
      <c r="D2066" s="78">
        <v>4.8611111111111112E-3</v>
      </c>
      <c r="E2066" s="21">
        <v>29</v>
      </c>
      <c r="F2066">
        <v>1</v>
      </c>
      <c r="G2066" t="str">
        <f>VLOOKUP($E2066,[1]Productos!A:P,2,FALSE)</f>
        <v>AGUA</v>
      </c>
      <c r="H2066" s="21" t="str">
        <f>VLOOKUP($E2066,[1]Productos!A:P,3,FALSE)</f>
        <v>BEBIDAS</v>
      </c>
      <c r="I2066" s="21" t="str">
        <f>VLOOKUP($E2066,[1]Productos!A:P,4,FALSE)</f>
        <v>OTROS</v>
      </c>
      <c r="K2066" s="1">
        <v>2000</v>
      </c>
      <c r="L2066" s="1">
        <v>2000</v>
      </c>
      <c r="M2066" s="21">
        <v>5</v>
      </c>
      <c r="N2066" s="21" t="e">
        <f>VLOOKUP(M2066,[1]!tbl_empleados[#Data],4,0)&amp;" "&amp;VLOOKUP(M2066,[1]!tbl_empleados[#Data],5,0)</f>
        <v>#REF!</v>
      </c>
      <c r="O2066">
        <f t="shared" si="190"/>
        <v>2024</v>
      </c>
      <c r="P2066" t="str">
        <f t="shared" si="191"/>
        <v>junio</v>
      </c>
    </row>
    <row r="2067" spans="1:16" x14ac:dyDescent="0.3">
      <c r="A2067" t="s">
        <v>684</v>
      </c>
      <c r="B2067" s="21">
        <v>3</v>
      </c>
      <c r="C2067" s="77">
        <v>45454</v>
      </c>
      <c r="D2067" s="78">
        <v>4.8611111111111112E-3</v>
      </c>
      <c r="E2067" s="21">
        <v>38</v>
      </c>
      <c r="F2067">
        <v>1</v>
      </c>
      <c r="G2067" t="str">
        <f>VLOOKUP($E2067,[1]Productos!A:P,2,FALSE)</f>
        <v>COSTEÑITA</v>
      </c>
      <c r="H2067" s="21" t="str">
        <f>VLOOKUP($E2067,[1]Productos!A:P,3,FALSE)</f>
        <v>BEBIDAS</v>
      </c>
      <c r="I2067" s="21" t="str">
        <f>VLOOKUP($E2067,[1]Productos!A:P,4,FALSE)</f>
        <v>CERVEZAS</v>
      </c>
      <c r="K2067" s="1">
        <v>3000</v>
      </c>
      <c r="L2067" s="1">
        <v>3000</v>
      </c>
      <c r="M2067" s="21">
        <v>5</v>
      </c>
      <c r="N2067" s="21" t="e">
        <f>VLOOKUP(M2067,[1]!tbl_empleados[#Data],4,0)&amp;" "&amp;VLOOKUP(M2067,[1]!tbl_empleados[#Data],5,0)</f>
        <v>#REF!</v>
      </c>
      <c r="O2067">
        <f t="shared" si="190"/>
        <v>2024</v>
      </c>
      <c r="P2067" t="str">
        <f t="shared" si="191"/>
        <v>junio</v>
      </c>
    </row>
    <row r="2068" spans="1:16" x14ac:dyDescent="0.3">
      <c r="A2068" t="s">
        <v>685</v>
      </c>
      <c r="B2068" s="21">
        <v>5</v>
      </c>
      <c r="C2068" s="77">
        <v>45454</v>
      </c>
      <c r="D2068" s="78">
        <v>0.93055555555555547</v>
      </c>
      <c r="E2068" s="21">
        <v>44</v>
      </c>
      <c r="F2068">
        <v>8</v>
      </c>
      <c r="G2068" t="str">
        <f>VLOOKUP($E2068,[1]Productos!A:P,2,FALSE)</f>
        <v>HEINEKEN</v>
      </c>
      <c r="H2068" s="21" t="str">
        <f>VLOOKUP($E2068,[1]Productos!A:P,3,FALSE)</f>
        <v>BEBIDAS</v>
      </c>
      <c r="I2068" s="21" t="str">
        <f>VLOOKUP($E2068,[1]Productos!A:P,4,FALSE)</f>
        <v>CERVEZAS</v>
      </c>
      <c r="K2068" s="1">
        <v>4000</v>
      </c>
      <c r="L2068" s="1">
        <v>32000</v>
      </c>
      <c r="M2068" s="21">
        <v>5</v>
      </c>
      <c r="N2068" s="21" t="e">
        <f>VLOOKUP(M2068,[1]!tbl_empleados[#Data],4,0)&amp;" "&amp;VLOOKUP(M2068,[1]!tbl_empleados[#Data],5,0)</f>
        <v>#REF!</v>
      </c>
      <c r="O2068">
        <f t="shared" si="190"/>
        <v>2024</v>
      </c>
      <c r="P2068" t="str">
        <f t="shared" si="191"/>
        <v>junio</v>
      </c>
    </row>
    <row r="2069" spans="1:16" x14ac:dyDescent="0.3">
      <c r="A2069" t="s">
        <v>685</v>
      </c>
      <c r="B2069" s="21">
        <v>5</v>
      </c>
      <c r="C2069" s="77">
        <v>45454</v>
      </c>
      <c r="D2069" s="78">
        <v>0.96944444444444444</v>
      </c>
      <c r="E2069" s="21">
        <v>44</v>
      </c>
      <c r="F2069">
        <v>4</v>
      </c>
      <c r="G2069" t="str">
        <f>VLOOKUP($E2069,[1]Productos!A:P,2,FALSE)</f>
        <v>HEINEKEN</v>
      </c>
      <c r="H2069" s="21" t="str">
        <f>VLOOKUP($E2069,[1]Productos!A:P,3,FALSE)</f>
        <v>BEBIDAS</v>
      </c>
      <c r="I2069" s="21" t="str">
        <f>VLOOKUP($E2069,[1]Productos!A:P,4,FALSE)</f>
        <v>CERVEZAS</v>
      </c>
      <c r="K2069" s="1">
        <v>4000</v>
      </c>
      <c r="L2069" s="1">
        <v>16000</v>
      </c>
      <c r="M2069" s="21">
        <v>5</v>
      </c>
      <c r="N2069" s="21" t="e">
        <f>VLOOKUP(M2069,[1]!tbl_empleados[#Data],4,0)&amp;" "&amp;VLOOKUP(M2069,[1]!tbl_empleados[#Data],5,0)</f>
        <v>#REF!</v>
      </c>
      <c r="O2069">
        <f t="shared" si="190"/>
        <v>2024</v>
      </c>
      <c r="P2069" t="str">
        <f t="shared" si="191"/>
        <v>junio</v>
      </c>
    </row>
    <row r="2070" spans="1:16" x14ac:dyDescent="0.3">
      <c r="A2070" t="s">
        <v>686</v>
      </c>
      <c r="B2070" s="21">
        <v>5</v>
      </c>
      <c r="C2070" s="77">
        <v>45455</v>
      </c>
      <c r="D2070" s="78">
        <v>0.89930555555555547</v>
      </c>
      <c r="E2070" s="21">
        <v>42</v>
      </c>
      <c r="F2070">
        <v>2</v>
      </c>
      <c r="G2070" t="str">
        <f>VLOOKUP($E2070,[1]Productos!A:P,2,FALSE)</f>
        <v>CLUB COLOMBIA</v>
      </c>
      <c r="H2070" s="21" t="str">
        <f>VLOOKUP($E2070,[1]Productos!A:P,3,FALSE)</f>
        <v>BEBIDAS</v>
      </c>
      <c r="I2070" s="21" t="str">
        <f>VLOOKUP($E2070,[1]Productos!A:P,4,FALSE)</f>
        <v>CERVEZAS</v>
      </c>
      <c r="K2070" s="1">
        <v>5000</v>
      </c>
      <c r="L2070" s="1">
        <v>10000</v>
      </c>
      <c r="M2070" s="21">
        <v>5</v>
      </c>
      <c r="N2070" s="21" t="e">
        <f>VLOOKUP(M2070,[1]!tbl_empleados[#Data],4,0)&amp;" "&amp;VLOOKUP(M2070,[1]!tbl_empleados[#Data],5,0)</f>
        <v>#REF!</v>
      </c>
      <c r="O2070">
        <f t="shared" si="190"/>
        <v>2024</v>
      </c>
      <c r="P2070" t="str">
        <f t="shared" si="191"/>
        <v>junio</v>
      </c>
    </row>
    <row r="2071" spans="1:16" x14ac:dyDescent="0.3">
      <c r="A2071" t="s">
        <v>686</v>
      </c>
      <c r="B2071" s="21">
        <v>5</v>
      </c>
      <c r="C2071" s="77">
        <v>45455</v>
      </c>
      <c r="D2071" s="78">
        <v>0.92708333333333337</v>
      </c>
      <c r="E2071" s="21">
        <v>42</v>
      </c>
      <c r="F2071">
        <v>2</v>
      </c>
      <c r="G2071" t="str">
        <f>VLOOKUP($E2071,[1]Productos!A:P,2,FALSE)</f>
        <v>CLUB COLOMBIA</v>
      </c>
      <c r="H2071" s="21" t="str">
        <f>VLOOKUP($E2071,[1]Productos!A:P,3,FALSE)</f>
        <v>BEBIDAS</v>
      </c>
      <c r="I2071" s="21" t="str">
        <f>VLOOKUP($E2071,[1]Productos!A:P,4,FALSE)</f>
        <v>CERVEZAS</v>
      </c>
      <c r="K2071" s="1">
        <v>5000</v>
      </c>
      <c r="L2071" s="1">
        <v>10000</v>
      </c>
      <c r="M2071" s="21">
        <v>5</v>
      </c>
      <c r="N2071" s="21" t="e">
        <f>VLOOKUP(M2071,[1]!tbl_empleados[#Data],4,0)&amp;" "&amp;VLOOKUP(M2071,[1]!tbl_empleados[#Data],5,0)</f>
        <v>#REF!</v>
      </c>
      <c r="O2071">
        <f t="shared" si="190"/>
        <v>2024</v>
      </c>
      <c r="P2071" t="str">
        <f t="shared" si="191"/>
        <v>junio</v>
      </c>
    </row>
    <row r="2072" spans="1:16" x14ac:dyDescent="0.3">
      <c r="A2072" t="s">
        <v>686</v>
      </c>
      <c r="B2072" s="21">
        <v>5</v>
      </c>
      <c r="C2072" s="77">
        <v>45455</v>
      </c>
      <c r="D2072" s="78">
        <v>0.92708333333333337</v>
      </c>
      <c r="E2072" s="21">
        <v>42</v>
      </c>
      <c r="F2072">
        <v>2</v>
      </c>
      <c r="G2072" t="str">
        <f>VLOOKUP($E2072,[1]Productos!A:P,2,FALSE)</f>
        <v>CLUB COLOMBIA</v>
      </c>
      <c r="H2072" s="21" t="str">
        <f>VLOOKUP($E2072,[1]Productos!A:P,3,FALSE)</f>
        <v>BEBIDAS</v>
      </c>
      <c r="I2072" s="21" t="str">
        <f>VLOOKUP($E2072,[1]Productos!A:P,4,FALSE)</f>
        <v>CERVEZAS</v>
      </c>
      <c r="K2072" s="1">
        <v>5000</v>
      </c>
      <c r="L2072" s="1">
        <v>10000</v>
      </c>
      <c r="M2072" s="21">
        <v>5</v>
      </c>
      <c r="N2072" s="21" t="e">
        <f>VLOOKUP(M2072,[1]!tbl_empleados[#Data],4,0)&amp;" "&amp;VLOOKUP(M2072,[1]!tbl_empleados[#Data],5,0)</f>
        <v>#REF!</v>
      </c>
      <c r="O2072">
        <f t="shared" si="190"/>
        <v>2024</v>
      </c>
      <c r="P2072" t="str">
        <f t="shared" si="191"/>
        <v>junio</v>
      </c>
    </row>
    <row r="2073" spans="1:16" x14ac:dyDescent="0.3">
      <c r="A2073" t="s">
        <v>686</v>
      </c>
      <c r="B2073" s="21">
        <v>5</v>
      </c>
      <c r="C2073" s="77">
        <v>45455</v>
      </c>
      <c r="D2073" s="78">
        <v>0.93888888888888899</v>
      </c>
      <c r="E2073" s="21">
        <v>42</v>
      </c>
      <c r="F2073">
        <v>2</v>
      </c>
      <c r="G2073" t="str">
        <f>VLOOKUP($E2073,[1]Productos!A:P,2,FALSE)</f>
        <v>CLUB COLOMBIA</v>
      </c>
      <c r="H2073" s="21" t="str">
        <f>VLOOKUP($E2073,[1]Productos!A:P,3,FALSE)</f>
        <v>BEBIDAS</v>
      </c>
      <c r="I2073" s="21" t="str">
        <f>VLOOKUP($E2073,[1]Productos!A:P,4,FALSE)</f>
        <v>CERVEZAS</v>
      </c>
      <c r="K2073" s="1">
        <v>5000</v>
      </c>
      <c r="L2073" s="1">
        <v>10000</v>
      </c>
      <c r="M2073" s="21">
        <v>5</v>
      </c>
      <c r="N2073" s="21" t="e">
        <f>VLOOKUP(M2073,[1]!tbl_empleados[#Data],4,0)&amp;" "&amp;VLOOKUP(M2073,[1]!tbl_empleados[#Data],5,0)</f>
        <v>#REF!</v>
      </c>
      <c r="O2073">
        <f t="shared" si="190"/>
        <v>2024</v>
      </c>
      <c r="P2073" t="str">
        <f t="shared" si="191"/>
        <v>junio</v>
      </c>
    </row>
    <row r="2074" spans="1:16" x14ac:dyDescent="0.3">
      <c r="A2074" t="s">
        <v>686</v>
      </c>
      <c r="B2074" s="21">
        <v>5</v>
      </c>
      <c r="C2074" s="77">
        <v>45455</v>
      </c>
      <c r="D2074" s="78">
        <v>0.95486111111111116</v>
      </c>
      <c r="E2074" s="21">
        <v>42</v>
      </c>
      <c r="F2074">
        <v>2</v>
      </c>
      <c r="G2074" t="str">
        <f>VLOOKUP($E2074,[1]Productos!A:P,2,FALSE)</f>
        <v>CLUB COLOMBIA</v>
      </c>
      <c r="H2074" s="21" t="str">
        <f>VLOOKUP($E2074,[1]Productos!A:P,3,FALSE)</f>
        <v>BEBIDAS</v>
      </c>
      <c r="I2074" s="21" t="str">
        <f>VLOOKUP($E2074,[1]Productos!A:P,4,FALSE)</f>
        <v>CERVEZAS</v>
      </c>
      <c r="K2074" s="1">
        <v>5000</v>
      </c>
      <c r="L2074" s="1">
        <v>10000</v>
      </c>
      <c r="M2074" s="21">
        <v>5</v>
      </c>
      <c r="N2074" s="21" t="e">
        <f>VLOOKUP(M2074,[1]!tbl_empleados[#Data],4,0)&amp;" "&amp;VLOOKUP(M2074,[1]!tbl_empleados[#Data],5,0)</f>
        <v>#REF!</v>
      </c>
      <c r="O2074">
        <f t="shared" si="190"/>
        <v>2024</v>
      </c>
      <c r="P2074" t="str">
        <f t="shared" si="191"/>
        <v>junio</v>
      </c>
    </row>
    <row r="2075" spans="1:16" x14ac:dyDescent="0.3">
      <c r="A2075" t="s">
        <v>686</v>
      </c>
      <c r="B2075" s="21">
        <v>5</v>
      </c>
      <c r="C2075" s="77">
        <v>45455</v>
      </c>
      <c r="D2075" s="78">
        <v>0.97638888888888886</v>
      </c>
      <c r="E2075" s="21">
        <v>42</v>
      </c>
      <c r="F2075">
        <v>2</v>
      </c>
      <c r="G2075" t="str">
        <f>VLOOKUP($E2075,[1]Productos!A:P,2,FALSE)</f>
        <v>CLUB COLOMBIA</v>
      </c>
      <c r="H2075" s="21" t="str">
        <f>VLOOKUP($E2075,[1]Productos!A:P,3,FALSE)</f>
        <v>BEBIDAS</v>
      </c>
      <c r="I2075" s="21" t="str">
        <f>VLOOKUP($E2075,[1]Productos!A:P,4,FALSE)</f>
        <v>CERVEZAS</v>
      </c>
      <c r="K2075" s="1">
        <v>5000</v>
      </c>
      <c r="L2075" s="1">
        <v>10000</v>
      </c>
      <c r="M2075" s="21">
        <v>5</v>
      </c>
      <c r="N2075" s="21" t="e">
        <f>VLOOKUP(M2075,[1]!tbl_empleados[#Data],4,0)&amp;" "&amp;VLOOKUP(M2075,[1]!tbl_empleados[#Data],5,0)</f>
        <v>#REF!</v>
      </c>
      <c r="O2075">
        <f t="shared" si="190"/>
        <v>2024</v>
      </c>
      <c r="P2075" t="str">
        <f t="shared" si="191"/>
        <v>junio</v>
      </c>
    </row>
    <row r="2076" spans="1:16" x14ac:dyDescent="0.3">
      <c r="A2076" t="s">
        <v>687</v>
      </c>
      <c r="B2076" s="21">
        <v>5</v>
      </c>
      <c r="C2076" s="77">
        <v>45455</v>
      </c>
      <c r="D2076" s="78">
        <v>0.99305555555555547</v>
      </c>
      <c r="E2076" s="21">
        <v>42</v>
      </c>
      <c r="F2076">
        <v>2</v>
      </c>
      <c r="G2076" t="str">
        <f>VLOOKUP($E2076,[1]Productos!A:P,2,FALSE)</f>
        <v>CLUB COLOMBIA</v>
      </c>
      <c r="H2076" s="21" t="str">
        <f>VLOOKUP($E2076,[1]Productos!A:P,3,FALSE)</f>
        <v>BEBIDAS</v>
      </c>
      <c r="I2076" s="21" t="str">
        <f>VLOOKUP($E2076,[1]Productos!A:P,4,FALSE)</f>
        <v>CERVEZAS</v>
      </c>
      <c r="K2076" s="1">
        <v>5000</v>
      </c>
      <c r="L2076" s="1">
        <v>10000</v>
      </c>
      <c r="M2076" s="21">
        <v>5</v>
      </c>
      <c r="N2076" s="21" t="e">
        <f>VLOOKUP(M2076,[1]!tbl_empleados[#Data],4,0)&amp;" "&amp;VLOOKUP(M2076,[1]!tbl_empleados[#Data],5,0)</f>
        <v>#REF!</v>
      </c>
      <c r="O2076">
        <f>YEAR(C2076)</f>
        <v>2024</v>
      </c>
      <c r="P2076" t="str">
        <f>TEXT((C2076),"mmmm")</f>
        <v>junio</v>
      </c>
    </row>
    <row r="2077" spans="1:16" x14ac:dyDescent="0.3">
      <c r="A2077" t="s">
        <v>688</v>
      </c>
      <c r="B2077" s="21">
        <v>9</v>
      </c>
      <c r="C2077" s="77">
        <v>45455</v>
      </c>
      <c r="D2077" s="78">
        <v>0.92499999999999993</v>
      </c>
      <c r="E2077" s="21">
        <v>40</v>
      </c>
      <c r="F2077">
        <v>3</v>
      </c>
      <c r="G2077" t="str">
        <f>VLOOKUP($E2077,[1]Productos!A:P,2,FALSE)</f>
        <v>AGUILA NEGRA</v>
      </c>
      <c r="H2077" s="21" t="str">
        <f>VLOOKUP($E2077,[1]Productos!A:P,3,FALSE)</f>
        <v>BEBIDAS</v>
      </c>
      <c r="I2077" s="21" t="str">
        <f>VLOOKUP($E2077,[1]Productos!A:P,4,FALSE)</f>
        <v>CERVEZAS</v>
      </c>
      <c r="K2077" s="1">
        <v>3500</v>
      </c>
      <c r="L2077" s="1">
        <v>10500</v>
      </c>
      <c r="M2077" s="21">
        <v>5</v>
      </c>
      <c r="N2077" s="21" t="e">
        <f>VLOOKUP(M2077,[1]!tbl_empleados[#Data],4,0)&amp;" "&amp;VLOOKUP(M2077,[1]!tbl_empleados[#Data],5,0)</f>
        <v>#REF!</v>
      </c>
      <c r="O2077">
        <f t="shared" ref="O2077:O2134" si="192">YEAR(C2077)</f>
        <v>2024</v>
      </c>
      <c r="P2077" t="str">
        <f t="shared" ref="P2077:P2134" si="193">TEXT((C2077),"mmmm")</f>
        <v>junio</v>
      </c>
    </row>
    <row r="2078" spans="1:16" x14ac:dyDescent="0.3">
      <c r="A2078" t="s">
        <v>688</v>
      </c>
      <c r="B2078" s="21">
        <v>9</v>
      </c>
      <c r="C2078" s="77">
        <v>45455</v>
      </c>
      <c r="D2078" s="78">
        <v>0.92569444444444438</v>
      </c>
      <c r="E2078" s="21">
        <v>410</v>
      </c>
      <c r="F2078">
        <v>1</v>
      </c>
      <c r="G2078" t="str">
        <f>VLOOKUP($E2078,[1]Productos!A:P,2,FALSE)</f>
        <v>BLUE LAGOON 2X1</v>
      </c>
      <c r="H2078" s="21" t="str">
        <f>VLOOKUP($E2078,[1]Productos!A:P,3,FALSE)</f>
        <v>PROMOCIONES</v>
      </c>
      <c r="I2078" s="21" t="str">
        <f>VLOOKUP($E2078,[1]Productos!A:P,4,FALSE)</f>
        <v>CÓCTELES</v>
      </c>
      <c r="K2078" s="1">
        <v>17000</v>
      </c>
      <c r="L2078" s="1">
        <v>17000</v>
      </c>
      <c r="M2078" s="21">
        <v>5</v>
      </c>
      <c r="N2078" s="21" t="e">
        <f>VLOOKUP(M2078,[1]!tbl_empleados[#Data],4,0)&amp;" "&amp;VLOOKUP(M2078,[1]!tbl_empleados[#Data],5,0)</f>
        <v>#REF!</v>
      </c>
      <c r="O2078">
        <f t="shared" si="192"/>
        <v>2024</v>
      </c>
      <c r="P2078" t="str">
        <f t="shared" si="193"/>
        <v>junio</v>
      </c>
    </row>
    <row r="2079" spans="1:16" x14ac:dyDescent="0.3">
      <c r="A2079" t="s">
        <v>688</v>
      </c>
      <c r="B2079" s="21">
        <v>9</v>
      </c>
      <c r="C2079" s="77">
        <v>45455</v>
      </c>
      <c r="D2079" s="78">
        <v>0.92569444444444438</v>
      </c>
      <c r="E2079" s="21">
        <v>46</v>
      </c>
      <c r="F2079">
        <v>2</v>
      </c>
      <c r="G2079" t="str">
        <f>VLOOKUP($E2079,[1]Productos!A:P,2,FALSE)</f>
        <v>BUDWEISER</v>
      </c>
      <c r="H2079" s="21" t="str">
        <f>VLOOKUP($E2079,[1]Productos!A:P,3,FALSE)</f>
        <v>BEBIDAS</v>
      </c>
      <c r="I2079" s="21" t="str">
        <f>VLOOKUP($E2079,[1]Productos!A:P,4,FALSE)</f>
        <v>CERVEZAS</v>
      </c>
      <c r="K2079" s="1">
        <v>3000</v>
      </c>
      <c r="L2079" s="1">
        <v>6000</v>
      </c>
      <c r="M2079" s="21">
        <v>5</v>
      </c>
      <c r="N2079" s="21" t="e">
        <f>VLOOKUP(M2079,[1]!tbl_empleados[#Data],4,0)&amp;" "&amp;VLOOKUP(M2079,[1]!tbl_empleados[#Data],5,0)</f>
        <v>#REF!</v>
      </c>
      <c r="O2079">
        <f t="shared" si="192"/>
        <v>2024</v>
      </c>
      <c r="P2079" t="str">
        <f t="shared" si="193"/>
        <v>junio</v>
      </c>
    </row>
    <row r="2080" spans="1:16" x14ac:dyDescent="0.3">
      <c r="A2080" t="s">
        <v>688</v>
      </c>
      <c r="B2080" s="21">
        <v>9</v>
      </c>
      <c r="C2080" s="77">
        <v>45455</v>
      </c>
      <c r="D2080" s="78">
        <v>0.92569444444444438</v>
      </c>
      <c r="E2080" s="21">
        <v>45</v>
      </c>
      <c r="F2080">
        <v>1</v>
      </c>
      <c r="G2080" t="str">
        <f>VLOOKUP($E2080,[1]Productos!A:P,2,FALSE)</f>
        <v>POKER</v>
      </c>
      <c r="H2080" s="21" t="str">
        <f>VLOOKUP($E2080,[1]Productos!A:P,3,FALSE)</f>
        <v>BEBIDAS</v>
      </c>
      <c r="I2080" s="21" t="str">
        <f>VLOOKUP($E2080,[1]Productos!A:P,4,FALSE)</f>
        <v>CERVEZAS</v>
      </c>
      <c r="K2080" s="1">
        <v>3000</v>
      </c>
      <c r="L2080" s="1">
        <v>3000</v>
      </c>
      <c r="M2080" s="21">
        <v>5</v>
      </c>
      <c r="N2080" s="21" t="e">
        <f>VLOOKUP(M2080,[1]!tbl_empleados[#Data],4,0)&amp;" "&amp;VLOOKUP(M2080,[1]!tbl_empleados[#Data],5,0)</f>
        <v>#REF!</v>
      </c>
      <c r="O2080">
        <f t="shared" si="192"/>
        <v>2024</v>
      </c>
      <c r="P2080" t="str">
        <f t="shared" si="193"/>
        <v>junio</v>
      </c>
    </row>
    <row r="2081" spans="1:16" x14ac:dyDescent="0.3">
      <c r="A2081" t="s">
        <v>688</v>
      </c>
      <c r="B2081" s="21">
        <v>9</v>
      </c>
      <c r="C2081" s="77">
        <v>45455</v>
      </c>
      <c r="D2081" s="78">
        <v>0.92569444444444438</v>
      </c>
      <c r="E2081" s="21">
        <v>45</v>
      </c>
      <c r="F2081">
        <v>1</v>
      </c>
      <c r="G2081" t="str">
        <f>VLOOKUP($E2081,[1]Productos!A:P,2,FALSE)</f>
        <v>POKER</v>
      </c>
      <c r="H2081" s="21" t="str">
        <f>VLOOKUP($E2081,[1]Productos!A:P,3,FALSE)</f>
        <v>BEBIDAS</v>
      </c>
      <c r="I2081" s="21" t="str">
        <f>VLOOKUP($E2081,[1]Productos!A:P,4,FALSE)</f>
        <v>CERVEZAS</v>
      </c>
      <c r="K2081" s="1">
        <v>3000</v>
      </c>
      <c r="L2081" s="1">
        <v>3000</v>
      </c>
      <c r="M2081" s="21">
        <v>5</v>
      </c>
      <c r="N2081" s="21" t="e">
        <f>VLOOKUP(M2081,[1]!tbl_empleados[#Data],4,0)&amp;" "&amp;VLOOKUP(M2081,[1]!tbl_empleados[#Data],5,0)</f>
        <v>#REF!</v>
      </c>
      <c r="O2081">
        <f t="shared" si="192"/>
        <v>2024</v>
      </c>
      <c r="P2081" t="str">
        <f t="shared" si="193"/>
        <v>junio</v>
      </c>
    </row>
    <row r="2082" spans="1:16" x14ac:dyDescent="0.3">
      <c r="A2082" t="s">
        <v>688</v>
      </c>
      <c r="B2082" s="21">
        <v>9</v>
      </c>
      <c r="C2082" s="77">
        <v>45455</v>
      </c>
      <c r="D2082" s="78">
        <v>0.94513888888888886</v>
      </c>
      <c r="E2082" s="21">
        <v>42</v>
      </c>
      <c r="F2082">
        <v>2</v>
      </c>
      <c r="G2082" t="str">
        <f>VLOOKUP($E2082,[1]Productos!A:P,2,FALSE)</f>
        <v>CLUB COLOMBIA</v>
      </c>
      <c r="H2082" s="21" t="str">
        <f>VLOOKUP($E2082,[1]Productos!A:P,3,FALSE)</f>
        <v>BEBIDAS</v>
      </c>
      <c r="I2082" s="21" t="str">
        <f>VLOOKUP($E2082,[1]Productos!A:P,4,FALSE)</f>
        <v>CERVEZAS</v>
      </c>
      <c r="K2082" s="1">
        <v>5000</v>
      </c>
      <c r="L2082" s="1">
        <v>10000</v>
      </c>
      <c r="M2082" s="21">
        <v>5</v>
      </c>
      <c r="N2082" s="21" t="e">
        <f>VLOOKUP(M2082,[1]!tbl_empleados[#Data],4,0)&amp;" "&amp;VLOOKUP(M2082,[1]!tbl_empleados[#Data],5,0)</f>
        <v>#REF!</v>
      </c>
      <c r="O2082">
        <f t="shared" si="192"/>
        <v>2024</v>
      </c>
      <c r="P2082" t="str">
        <f t="shared" si="193"/>
        <v>junio</v>
      </c>
    </row>
    <row r="2083" spans="1:16" x14ac:dyDescent="0.3">
      <c r="A2083" t="s">
        <v>688</v>
      </c>
      <c r="B2083" s="21">
        <v>9</v>
      </c>
      <c r="C2083" s="77">
        <v>45455</v>
      </c>
      <c r="D2083" s="78">
        <v>0.9458333333333333</v>
      </c>
      <c r="E2083" s="21">
        <v>47</v>
      </c>
      <c r="F2083">
        <v>3</v>
      </c>
      <c r="G2083" t="str">
        <f>VLOOKUP($E2083,[1]Productos!A:P,2,FALSE)</f>
        <v>MICHELADA</v>
      </c>
      <c r="H2083" s="21" t="str">
        <f>VLOOKUP($E2083,[1]Productos!A:P,3,FALSE)</f>
        <v>BEBIDAS</v>
      </c>
      <c r="I2083" s="21" t="str">
        <f>VLOOKUP($E2083,[1]Productos!A:P,4,FALSE)</f>
        <v>CERVEZAS</v>
      </c>
      <c r="K2083" s="1">
        <v>2000</v>
      </c>
      <c r="L2083" s="1">
        <v>6000</v>
      </c>
      <c r="M2083" s="21">
        <v>5</v>
      </c>
      <c r="N2083" s="21" t="e">
        <f>VLOOKUP(M2083,[1]!tbl_empleados[#Data],4,0)&amp;" "&amp;VLOOKUP(M2083,[1]!tbl_empleados[#Data],5,0)</f>
        <v>#REF!</v>
      </c>
      <c r="O2083">
        <f t="shared" si="192"/>
        <v>2024</v>
      </c>
      <c r="P2083" t="str">
        <f t="shared" si="193"/>
        <v>junio</v>
      </c>
    </row>
    <row r="2084" spans="1:16" x14ac:dyDescent="0.3">
      <c r="A2084" t="s">
        <v>688</v>
      </c>
      <c r="B2084" s="21">
        <v>9</v>
      </c>
      <c r="C2084" s="77">
        <v>45455</v>
      </c>
      <c r="D2084" s="78">
        <v>0.9472222222222223</v>
      </c>
      <c r="E2084" s="21">
        <v>412</v>
      </c>
      <c r="F2084">
        <v>1</v>
      </c>
      <c r="G2084" t="str">
        <f>VLOOKUP($E2084,[1]Productos!A:P,2,FALSE)</f>
        <v>CAIPIROSKA 2X1</v>
      </c>
      <c r="H2084" s="21" t="str">
        <f>VLOOKUP($E2084,[1]Productos!A:P,3,FALSE)</f>
        <v>PROMOCIONES</v>
      </c>
      <c r="I2084" s="21" t="str">
        <f>VLOOKUP($E2084,[1]Productos!A:P,4,FALSE)</f>
        <v>CÓCTELES</v>
      </c>
      <c r="K2084" s="1">
        <v>10000</v>
      </c>
      <c r="L2084" s="1">
        <v>10000</v>
      </c>
      <c r="M2084" s="21">
        <v>5</v>
      </c>
      <c r="N2084" s="21" t="e">
        <f>VLOOKUP(M2084,[1]!tbl_empleados[#Data],4,0)&amp;" "&amp;VLOOKUP(M2084,[1]!tbl_empleados[#Data],5,0)</f>
        <v>#REF!</v>
      </c>
      <c r="O2084">
        <f t="shared" si="192"/>
        <v>2024</v>
      </c>
      <c r="P2084" t="str">
        <f t="shared" si="193"/>
        <v>junio</v>
      </c>
    </row>
    <row r="2085" spans="1:16" x14ac:dyDescent="0.3">
      <c r="A2085" t="s">
        <v>688</v>
      </c>
      <c r="B2085" s="21">
        <v>9</v>
      </c>
      <c r="C2085" s="77">
        <v>45455</v>
      </c>
      <c r="D2085" s="78">
        <v>0.9472222222222223</v>
      </c>
      <c r="E2085" s="21">
        <v>46</v>
      </c>
      <c r="F2085">
        <v>2</v>
      </c>
      <c r="G2085" t="str">
        <f>VLOOKUP($E2085,[1]Productos!A:P,2,FALSE)</f>
        <v>BUDWEISER</v>
      </c>
      <c r="H2085" s="21" t="str">
        <f>VLOOKUP($E2085,[1]Productos!A:P,3,FALSE)</f>
        <v>BEBIDAS</v>
      </c>
      <c r="I2085" s="21" t="str">
        <f>VLOOKUP($E2085,[1]Productos!A:P,4,FALSE)</f>
        <v>CERVEZAS</v>
      </c>
      <c r="K2085" s="1">
        <v>3000</v>
      </c>
      <c r="L2085" s="1">
        <v>6000</v>
      </c>
      <c r="M2085" s="21">
        <v>5</v>
      </c>
      <c r="N2085" s="21" t="e">
        <f>VLOOKUP(M2085,[1]!tbl_empleados[#Data],4,0)&amp;" "&amp;VLOOKUP(M2085,[1]!tbl_empleados[#Data],5,0)</f>
        <v>#REF!</v>
      </c>
      <c r="O2085">
        <f t="shared" si="192"/>
        <v>2024</v>
      </c>
      <c r="P2085" t="str">
        <f t="shared" si="193"/>
        <v>junio</v>
      </c>
    </row>
    <row r="2086" spans="1:16" x14ac:dyDescent="0.3">
      <c r="A2086" t="s">
        <v>688</v>
      </c>
      <c r="B2086" s="21">
        <v>9</v>
      </c>
      <c r="C2086" s="77">
        <v>45455</v>
      </c>
      <c r="D2086" s="78">
        <v>0.96736111111111101</v>
      </c>
      <c r="E2086" s="21">
        <v>40</v>
      </c>
      <c r="F2086">
        <v>2</v>
      </c>
      <c r="G2086" t="str">
        <f>VLOOKUP($E2086,[1]Productos!A:P,2,FALSE)</f>
        <v>AGUILA NEGRA</v>
      </c>
      <c r="H2086" s="21" t="str">
        <f>VLOOKUP($E2086,[1]Productos!A:P,3,FALSE)</f>
        <v>BEBIDAS</v>
      </c>
      <c r="I2086" s="21" t="str">
        <f>VLOOKUP($E2086,[1]Productos!A:P,4,FALSE)</f>
        <v>CERVEZAS</v>
      </c>
      <c r="K2086" s="1">
        <v>3500</v>
      </c>
      <c r="L2086" s="1">
        <v>7000</v>
      </c>
      <c r="M2086" s="21">
        <v>5</v>
      </c>
      <c r="N2086" s="21" t="e">
        <f>VLOOKUP(M2086,[1]!tbl_empleados[#Data],4,0)&amp;" "&amp;VLOOKUP(M2086,[1]!tbl_empleados[#Data],5,0)</f>
        <v>#REF!</v>
      </c>
      <c r="O2086">
        <f t="shared" si="192"/>
        <v>2024</v>
      </c>
      <c r="P2086" t="str">
        <f t="shared" si="193"/>
        <v>junio</v>
      </c>
    </row>
    <row r="2087" spans="1:16" x14ac:dyDescent="0.3">
      <c r="A2087" t="s">
        <v>688</v>
      </c>
      <c r="B2087" s="21">
        <v>9</v>
      </c>
      <c r="C2087" s="77">
        <v>45455</v>
      </c>
      <c r="D2087" s="78">
        <v>0.96805555555555556</v>
      </c>
      <c r="E2087" s="21">
        <v>47</v>
      </c>
      <c r="F2087">
        <v>1</v>
      </c>
      <c r="G2087" t="str">
        <f>VLOOKUP($E2087,[1]Productos!A:P,2,FALSE)</f>
        <v>MICHELADA</v>
      </c>
      <c r="H2087" s="21" t="str">
        <f>VLOOKUP($E2087,[1]Productos!A:P,3,FALSE)</f>
        <v>BEBIDAS</v>
      </c>
      <c r="I2087" s="21" t="str">
        <f>VLOOKUP($E2087,[1]Productos!A:P,4,FALSE)</f>
        <v>CERVEZAS</v>
      </c>
      <c r="K2087" s="1">
        <v>2000</v>
      </c>
      <c r="L2087" s="1">
        <v>2000</v>
      </c>
      <c r="M2087" s="21">
        <v>5</v>
      </c>
      <c r="N2087" s="21" t="e">
        <f>VLOOKUP(M2087,[1]!tbl_empleados[#Data],4,0)&amp;" "&amp;VLOOKUP(M2087,[1]!tbl_empleados[#Data],5,0)</f>
        <v>#REF!</v>
      </c>
      <c r="O2087">
        <f t="shared" si="192"/>
        <v>2024</v>
      </c>
      <c r="P2087" t="str">
        <f t="shared" si="193"/>
        <v>junio</v>
      </c>
    </row>
    <row r="2088" spans="1:16" x14ac:dyDescent="0.3">
      <c r="A2088" t="s">
        <v>688</v>
      </c>
      <c r="B2088" s="21">
        <v>9</v>
      </c>
      <c r="C2088" s="77">
        <v>45455</v>
      </c>
      <c r="D2088" s="78">
        <v>0.99791666666666667</v>
      </c>
      <c r="E2088" s="21">
        <v>40</v>
      </c>
      <c r="F2088">
        <v>3</v>
      </c>
      <c r="G2088" t="str">
        <f>VLOOKUP($E2088,[1]Productos!A:P,2,FALSE)</f>
        <v>AGUILA NEGRA</v>
      </c>
      <c r="H2088" s="21" t="str">
        <f>VLOOKUP($E2088,[1]Productos!A:P,3,FALSE)</f>
        <v>BEBIDAS</v>
      </c>
      <c r="I2088" s="21" t="str">
        <f>VLOOKUP($E2088,[1]Productos!A:P,4,FALSE)</f>
        <v>CERVEZAS</v>
      </c>
      <c r="K2088" s="1">
        <v>3500</v>
      </c>
      <c r="L2088" s="1">
        <v>10500</v>
      </c>
      <c r="M2088" s="21">
        <v>5</v>
      </c>
      <c r="N2088" s="21" t="e">
        <f>VLOOKUP(M2088,[1]!tbl_empleados[#Data],4,0)&amp;" "&amp;VLOOKUP(M2088,[1]!tbl_empleados[#Data],5,0)</f>
        <v>#REF!</v>
      </c>
      <c r="O2088">
        <f t="shared" si="192"/>
        <v>2024</v>
      </c>
      <c r="P2088" t="str">
        <f t="shared" si="193"/>
        <v>junio</v>
      </c>
    </row>
    <row r="2089" spans="1:16" x14ac:dyDescent="0.3">
      <c r="A2089" t="s">
        <v>688</v>
      </c>
      <c r="B2089" s="21">
        <v>9</v>
      </c>
      <c r="C2089" s="77">
        <v>45455</v>
      </c>
      <c r="D2089" s="78">
        <v>0.99791666666666667</v>
      </c>
      <c r="E2089" s="21">
        <v>408</v>
      </c>
      <c r="F2089">
        <v>1</v>
      </c>
      <c r="G2089" t="str">
        <f>VLOOKUP($E2089,[1]Productos!A:P,2,FALSE)</f>
        <v>MARANGIN 2X1</v>
      </c>
      <c r="H2089" s="21" t="str">
        <f>VLOOKUP($E2089,[1]Productos!A:P,3,FALSE)</f>
        <v>PROMOCIONES</v>
      </c>
      <c r="I2089" s="21" t="str">
        <f>VLOOKUP($E2089,[1]Productos!A:P,4,FALSE)</f>
        <v>CÓCTELES</v>
      </c>
      <c r="K2089" s="1">
        <v>15000</v>
      </c>
      <c r="L2089" s="1">
        <v>15000</v>
      </c>
      <c r="M2089" s="21">
        <v>5</v>
      </c>
      <c r="N2089" s="21" t="e">
        <f>VLOOKUP(M2089,[1]!tbl_empleados[#Data],4,0)&amp;" "&amp;VLOOKUP(M2089,[1]!tbl_empleados[#Data],5,0)</f>
        <v>#REF!</v>
      </c>
      <c r="O2089">
        <f t="shared" si="192"/>
        <v>2024</v>
      </c>
      <c r="P2089" t="str">
        <f t="shared" si="193"/>
        <v>junio</v>
      </c>
    </row>
    <row r="2090" spans="1:16" x14ac:dyDescent="0.3">
      <c r="A2090" t="s">
        <v>688</v>
      </c>
      <c r="B2090" s="21">
        <v>9</v>
      </c>
      <c r="C2090" s="77">
        <v>45455</v>
      </c>
      <c r="D2090" s="78">
        <v>0.99861111111111101</v>
      </c>
      <c r="E2090" s="21">
        <v>404</v>
      </c>
      <c r="F2090">
        <v>1</v>
      </c>
      <c r="G2090" t="str">
        <f>VLOOKUP($E2090,[1]Productos!A:P,2,FALSE)</f>
        <v>MARGARITA MARACUYA 2X1</v>
      </c>
      <c r="H2090" s="21" t="str">
        <f>VLOOKUP($E2090,[1]Productos!A:P,3,FALSE)</f>
        <v>PROMOCIONES</v>
      </c>
      <c r="I2090" s="21" t="str">
        <f>VLOOKUP($E2090,[1]Productos!A:P,4,FALSE)</f>
        <v>CÓCTELES</v>
      </c>
      <c r="K2090" s="1">
        <v>16000</v>
      </c>
      <c r="L2090" s="1">
        <v>16000</v>
      </c>
      <c r="M2090" s="21">
        <v>5</v>
      </c>
      <c r="N2090" s="21" t="e">
        <f>VLOOKUP(M2090,[1]!tbl_empleados[#Data],4,0)&amp;" "&amp;VLOOKUP(M2090,[1]!tbl_empleados[#Data],5,0)</f>
        <v>#REF!</v>
      </c>
      <c r="O2090">
        <f t="shared" si="192"/>
        <v>2024</v>
      </c>
      <c r="P2090" t="str">
        <f t="shared" si="193"/>
        <v>junio</v>
      </c>
    </row>
    <row r="2091" spans="1:16" x14ac:dyDescent="0.3">
      <c r="A2091" t="s">
        <v>688</v>
      </c>
      <c r="B2091" s="21">
        <v>9</v>
      </c>
      <c r="C2091" s="77">
        <v>45456</v>
      </c>
      <c r="D2091" s="78">
        <v>4.8611111111111112E-3</v>
      </c>
      <c r="E2091" s="21">
        <v>412</v>
      </c>
      <c r="F2091">
        <v>1</v>
      </c>
      <c r="G2091" t="str">
        <f>VLOOKUP($E2091,[1]Productos!A:P,2,FALSE)</f>
        <v>CAIPIROSKA 2X1</v>
      </c>
      <c r="H2091" s="21" t="str">
        <f>VLOOKUP($E2091,[1]Productos!A:P,3,FALSE)</f>
        <v>PROMOCIONES</v>
      </c>
      <c r="I2091" s="21" t="str">
        <f>VLOOKUP($E2091,[1]Productos!A:P,4,FALSE)</f>
        <v>CÓCTELES</v>
      </c>
      <c r="K2091" s="1">
        <v>10000</v>
      </c>
      <c r="L2091" s="1">
        <v>10000</v>
      </c>
      <c r="M2091" s="21">
        <v>5</v>
      </c>
      <c r="N2091" s="21" t="e">
        <f>VLOOKUP(M2091,[1]!tbl_empleados[#Data],4,0)&amp;" "&amp;VLOOKUP(M2091,[1]!tbl_empleados[#Data],5,0)</f>
        <v>#REF!</v>
      </c>
      <c r="O2091">
        <f t="shared" si="192"/>
        <v>2024</v>
      </c>
      <c r="P2091" t="str">
        <f t="shared" si="193"/>
        <v>junio</v>
      </c>
    </row>
    <row r="2092" spans="1:16" x14ac:dyDescent="0.3">
      <c r="A2092" t="s">
        <v>688</v>
      </c>
      <c r="B2092" s="21">
        <v>9</v>
      </c>
      <c r="C2092" s="77">
        <v>45456</v>
      </c>
      <c r="D2092" s="78">
        <v>4.8611111111111112E-3</v>
      </c>
      <c r="E2092" s="21">
        <v>412</v>
      </c>
      <c r="F2092">
        <v>1</v>
      </c>
      <c r="G2092" t="str">
        <f>VLOOKUP($E2092,[1]Productos!A:P,2,FALSE)</f>
        <v>CAIPIROSKA 2X1</v>
      </c>
      <c r="H2092" s="21" t="str">
        <f>VLOOKUP($E2092,[1]Productos!A:P,3,FALSE)</f>
        <v>PROMOCIONES</v>
      </c>
      <c r="I2092" s="21" t="str">
        <f>VLOOKUP($E2092,[1]Productos!A:P,4,FALSE)</f>
        <v>CÓCTELES</v>
      </c>
      <c r="K2092" s="1">
        <v>10000</v>
      </c>
      <c r="L2092" s="1">
        <v>10000</v>
      </c>
      <c r="M2092" s="21">
        <v>5</v>
      </c>
      <c r="N2092" s="21" t="e">
        <f>VLOOKUP(M2092,[1]!tbl_empleados[#Data],4,0)&amp;" "&amp;VLOOKUP(M2092,[1]!tbl_empleados[#Data],5,0)</f>
        <v>#REF!</v>
      </c>
      <c r="O2092">
        <f t="shared" si="192"/>
        <v>2024</v>
      </c>
      <c r="P2092" t="str">
        <f t="shared" si="193"/>
        <v>junio</v>
      </c>
    </row>
    <row r="2093" spans="1:16" x14ac:dyDescent="0.3">
      <c r="A2093" t="s">
        <v>689</v>
      </c>
      <c r="B2093" s="21">
        <v>6</v>
      </c>
      <c r="C2093" s="77">
        <v>45455</v>
      </c>
      <c r="D2093" s="78">
        <v>0.99722222222222223</v>
      </c>
      <c r="E2093" s="21">
        <v>90</v>
      </c>
      <c r="F2093">
        <v>1</v>
      </c>
      <c r="G2093" t="str">
        <f>VLOOKUP($E2093,[1]Productos!A:P,2,FALSE)</f>
        <v>SHOT OLD PARR 12 AÑOS</v>
      </c>
      <c r="H2093" s="21" t="str">
        <f>VLOOKUP($E2093,[1]Productos!A:P,3,FALSE)</f>
        <v>LICORES</v>
      </c>
      <c r="I2093" s="21" t="str">
        <f>VLOOKUP($E2093,[1]Productos!A:P,4,FALSE)</f>
        <v>WHISKY</v>
      </c>
      <c r="K2093" s="1">
        <v>17000</v>
      </c>
      <c r="L2093" s="1">
        <v>17000</v>
      </c>
      <c r="M2093" s="21">
        <v>5</v>
      </c>
      <c r="N2093" s="21" t="e">
        <f>VLOOKUP(M2093,[1]!tbl_empleados[#Data],4,0)&amp;" "&amp;VLOOKUP(M2093,[1]!tbl_empleados[#Data],5,0)</f>
        <v>#REF!</v>
      </c>
      <c r="O2093">
        <f t="shared" si="192"/>
        <v>2024</v>
      </c>
      <c r="P2093" t="str">
        <f t="shared" si="193"/>
        <v>junio</v>
      </c>
    </row>
    <row r="2094" spans="1:16" x14ac:dyDescent="0.3">
      <c r="A2094" t="s">
        <v>689</v>
      </c>
      <c r="B2094" s="21">
        <v>6</v>
      </c>
      <c r="C2094" s="77">
        <v>45456</v>
      </c>
      <c r="D2094" s="78">
        <v>6.2499999999999995E-3</v>
      </c>
      <c r="E2094" s="21">
        <v>30</v>
      </c>
      <c r="F2094">
        <v>1</v>
      </c>
      <c r="G2094" t="str">
        <f>VLOOKUP($E2094,[1]Productos!A:P,2,FALSE)</f>
        <v>SODA</v>
      </c>
      <c r="H2094" s="21" t="str">
        <f>VLOOKUP($E2094,[1]Productos!A:P,3,FALSE)</f>
        <v>BEBIDAS</v>
      </c>
      <c r="I2094" s="21" t="str">
        <f>VLOOKUP($E2094,[1]Productos!A:P,4,FALSE)</f>
        <v>OTROS</v>
      </c>
      <c r="K2094" s="1">
        <v>4000</v>
      </c>
      <c r="L2094" s="1">
        <v>4000</v>
      </c>
      <c r="M2094" s="21">
        <v>5</v>
      </c>
      <c r="N2094" s="21" t="e">
        <f>VLOOKUP(M2094,[1]!tbl_empleados[#Data],4,0)&amp;" "&amp;VLOOKUP(M2094,[1]!tbl_empleados[#Data],5,0)</f>
        <v>#REF!</v>
      </c>
      <c r="O2094">
        <f t="shared" si="192"/>
        <v>2024</v>
      </c>
      <c r="P2094" t="str">
        <f t="shared" si="193"/>
        <v>junio</v>
      </c>
    </row>
    <row r="2095" spans="1:16" x14ac:dyDescent="0.3">
      <c r="A2095" t="s">
        <v>690</v>
      </c>
      <c r="B2095" s="21">
        <v>3</v>
      </c>
      <c r="C2095" s="77">
        <v>45455</v>
      </c>
      <c r="D2095" s="78">
        <v>0.87569444444444444</v>
      </c>
      <c r="E2095" s="21">
        <v>42</v>
      </c>
      <c r="F2095">
        <v>1</v>
      </c>
      <c r="G2095" t="str">
        <f>VLOOKUP($E2095,[1]Productos!A:P,2,FALSE)</f>
        <v>CLUB COLOMBIA</v>
      </c>
      <c r="H2095" s="21" t="str">
        <f>VLOOKUP($E2095,[1]Productos!A:P,3,FALSE)</f>
        <v>BEBIDAS</v>
      </c>
      <c r="I2095" s="21" t="str">
        <f>VLOOKUP($E2095,[1]Productos!A:P,4,FALSE)</f>
        <v>CERVEZAS</v>
      </c>
      <c r="K2095" s="1">
        <v>5000</v>
      </c>
      <c r="L2095" s="1">
        <v>5000</v>
      </c>
      <c r="M2095" s="21">
        <v>5</v>
      </c>
      <c r="N2095" s="21" t="e">
        <f>VLOOKUP(M2095,[1]!tbl_empleados[#Data],4,0)&amp;" "&amp;VLOOKUP(M2095,[1]!tbl_empleados[#Data],5,0)</f>
        <v>#REF!</v>
      </c>
      <c r="O2095">
        <f t="shared" si="192"/>
        <v>2024</v>
      </c>
      <c r="P2095" t="str">
        <f t="shared" si="193"/>
        <v>junio</v>
      </c>
    </row>
    <row r="2096" spans="1:16" x14ac:dyDescent="0.3">
      <c r="A2096" t="s">
        <v>690</v>
      </c>
      <c r="B2096" s="21">
        <v>3</v>
      </c>
      <c r="C2096" s="77">
        <v>45455</v>
      </c>
      <c r="D2096" s="78">
        <v>0.87569444444444444</v>
      </c>
      <c r="E2096" s="21">
        <v>410</v>
      </c>
      <c r="F2096">
        <v>1</v>
      </c>
      <c r="G2096" t="str">
        <f>VLOOKUP($E2096,[1]Productos!A:P,2,FALSE)</f>
        <v>BLUE LAGOON 2X1</v>
      </c>
      <c r="H2096" s="21" t="str">
        <f>VLOOKUP($E2096,[1]Productos!A:P,3,FALSE)</f>
        <v>PROMOCIONES</v>
      </c>
      <c r="I2096" s="21" t="str">
        <f>VLOOKUP($E2096,[1]Productos!A:P,4,FALSE)</f>
        <v>CÓCTELES</v>
      </c>
      <c r="K2096" s="1">
        <v>17000</v>
      </c>
      <c r="L2096" s="1">
        <v>17000</v>
      </c>
      <c r="M2096" s="21">
        <v>5</v>
      </c>
      <c r="N2096" s="21" t="e">
        <f>VLOOKUP(M2096,[1]!tbl_empleados[#Data],4,0)&amp;" "&amp;VLOOKUP(M2096,[1]!tbl_empleados[#Data],5,0)</f>
        <v>#REF!</v>
      </c>
      <c r="O2096">
        <f t="shared" si="192"/>
        <v>2024</v>
      </c>
      <c r="P2096" t="str">
        <f t="shared" si="193"/>
        <v>junio</v>
      </c>
    </row>
    <row r="2097" spans="1:16" x14ac:dyDescent="0.3">
      <c r="A2097" t="s">
        <v>690</v>
      </c>
      <c r="B2097" s="21">
        <v>3</v>
      </c>
      <c r="C2097" s="77">
        <v>45455</v>
      </c>
      <c r="D2097" s="78">
        <v>0.89583333333333337</v>
      </c>
      <c r="E2097" s="21">
        <v>42</v>
      </c>
      <c r="F2097">
        <v>1</v>
      </c>
      <c r="G2097" t="str">
        <f>VLOOKUP($E2097,[1]Productos!A:P,2,FALSE)</f>
        <v>CLUB COLOMBIA</v>
      </c>
      <c r="H2097" s="21" t="str">
        <f>VLOOKUP($E2097,[1]Productos!A:P,3,FALSE)</f>
        <v>BEBIDAS</v>
      </c>
      <c r="I2097" s="21" t="str">
        <f>VLOOKUP($E2097,[1]Productos!A:P,4,FALSE)</f>
        <v>CERVEZAS</v>
      </c>
      <c r="K2097" s="1">
        <v>5000</v>
      </c>
      <c r="L2097" s="1">
        <v>5000</v>
      </c>
      <c r="M2097" s="21">
        <v>5</v>
      </c>
      <c r="N2097" s="21" t="e">
        <f>VLOOKUP(M2097,[1]!tbl_empleados[#Data],4,0)&amp;" "&amp;VLOOKUP(M2097,[1]!tbl_empleados[#Data],5,0)</f>
        <v>#REF!</v>
      </c>
      <c r="O2097">
        <f t="shared" si="192"/>
        <v>2024</v>
      </c>
      <c r="P2097" t="str">
        <f t="shared" si="193"/>
        <v>junio</v>
      </c>
    </row>
    <row r="2098" spans="1:16" x14ac:dyDescent="0.3">
      <c r="A2098" t="s">
        <v>690</v>
      </c>
      <c r="B2098" s="21">
        <v>3</v>
      </c>
      <c r="C2098" s="77">
        <v>45455</v>
      </c>
      <c r="D2098" s="78">
        <v>0.92638888888888893</v>
      </c>
      <c r="E2098" s="21">
        <v>407</v>
      </c>
      <c r="F2098">
        <v>1</v>
      </c>
      <c r="G2098" t="str">
        <f>VLOOKUP($E2098,[1]Productos!A:P,2,FALSE)</f>
        <v>GIN &amp; TONIC 2X1</v>
      </c>
      <c r="H2098" s="21" t="str">
        <f>VLOOKUP($E2098,[1]Productos!A:P,3,FALSE)</f>
        <v>PROMOCIONES</v>
      </c>
      <c r="I2098" s="21" t="str">
        <f>VLOOKUP($E2098,[1]Productos!A:P,4,FALSE)</f>
        <v>CÓCTELES</v>
      </c>
      <c r="K2098" s="1">
        <v>12000</v>
      </c>
      <c r="L2098" s="1">
        <v>12000</v>
      </c>
      <c r="M2098" s="21">
        <v>5</v>
      </c>
      <c r="N2098" s="21" t="e">
        <f>VLOOKUP(M2098,[1]!tbl_empleados[#Data],4,0)&amp;" "&amp;VLOOKUP(M2098,[1]!tbl_empleados[#Data],5,0)</f>
        <v>#REF!</v>
      </c>
      <c r="O2098">
        <f t="shared" si="192"/>
        <v>2024</v>
      </c>
      <c r="P2098" t="str">
        <f t="shared" si="193"/>
        <v>junio</v>
      </c>
    </row>
    <row r="2099" spans="1:16" x14ac:dyDescent="0.3">
      <c r="A2099" t="s">
        <v>690</v>
      </c>
      <c r="B2099" s="21">
        <v>3</v>
      </c>
      <c r="C2099" s="77">
        <v>45455</v>
      </c>
      <c r="D2099" s="78">
        <v>0.93888888888888899</v>
      </c>
      <c r="E2099" s="21">
        <v>42</v>
      </c>
      <c r="F2099">
        <v>1</v>
      </c>
      <c r="G2099" t="str">
        <f>VLOOKUP($E2099,[1]Productos!A:P,2,FALSE)</f>
        <v>CLUB COLOMBIA</v>
      </c>
      <c r="H2099" s="21" t="str">
        <f>VLOOKUP($E2099,[1]Productos!A:P,3,FALSE)</f>
        <v>BEBIDAS</v>
      </c>
      <c r="I2099" s="21" t="str">
        <f>VLOOKUP($E2099,[1]Productos!A:P,4,FALSE)</f>
        <v>CERVEZAS</v>
      </c>
      <c r="K2099" s="1">
        <v>5000</v>
      </c>
      <c r="L2099" s="1">
        <v>5000</v>
      </c>
      <c r="M2099" s="21">
        <v>5</v>
      </c>
      <c r="N2099" s="21" t="e">
        <f>VLOOKUP(M2099,[1]!tbl_empleados[#Data],4,0)&amp;" "&amp;VLOOKUP(M2099,[1]!tbl_empleados[#Data],5,0)</f>
        <v>#REF!</v>
      </c>
      <c r="O2099">
        <f t="shared" si="192"/>
        <v>2024</v>
      </c>
      <c r="P2099" t="str">
        <f t="shared" si="193"/>
        <v>junio</v>
      </c>
    </row>
    <row r="2100" spans="1:16" x14ac:dyDescent="0.3">
      <c r="A2100" t="s">
        <v>690</v>
      </c>
      <c r="B2100" s="21">
        <v>3</v>
      </c>
      <c r="C2100" s="77">
        <v>45455</v>
      </c>
      <c r="D2100" s="78">
        <v>0.96666666666666667</v>
      </c>
      <c r="E2100" s="21">
        <v>42</v>
      </c>
      <c r="F2100">
        <v>1</v>
      </c>
      <c r="G2100" t="str">
        <f>VLOOKUP($E2100,[1]Productos!A:P,2,FALSE)</f>
        <v>CLUB COLOMBIA</v>
      </c>
      <c r="H2100" s="21" t="str">
        <f>VLOOKUP($E2100,[1]Productos!A:P,3,FALSE)</f>
        <v>BEBIDAS</v>
      </c>
      <c r="I2100" s="21" t="str">
        <f>VLOOKUP($E2100,[1]Productos!A:P,4,FALSE)</f>
        <v>CERVEZAS</v>
      </c>
      <c r="K2100" s="1">
        <v>5000</v>
      </c>
      <c r="L2100" s="1">
        <v>5000</v>
      </c>
      <c r="M2100" s="21">
        <v>5</v>
      </c>
      <c r="N2100" s="21" t="e">
        <f>VLOOKUP(M2100,[1]!tbl_empleados[#Data],4,0)&amp;" "&amp;VLOOKUP(M2100,[1]!tbl_empleados[#Data],5,0)</f>
        <v>#REF!</v>
      </c>
      <c r="O2100">
        <f t="shared" si="192"/>
        <v>2024</v>
      </c>
      <c r="P2100" t="str">
        <f t="shared" si="193"/>
        <v>junio</v>
      </c>
    </row>
    <row r="2101" spans="1:16" x14ac:dyDescent="0.3">
      <c r="A2101" t="s">
        <v>690</v>
      </c>
      <c r="B2101" s="21">
        <v>3</v>
      </c>
      <c r="C2101" s="77">
        <v>45455</v>
      </c>
      <c r="D2101" s="78">
        <v>0.96666666666666667</v>
      </c>
      <c r="E2101" s="21">
        <v>408</v>
      </c>
      <c r="F2101">
        <v>1</v>
      </c>
      <c r="G2101" t="str">
        <f>VLOOKUP($E2101,[1]Productos!A:P,2,FALSE)</f>
        <v>MARANGIN 2X1</v>
      </c>
      <c r="H2101" s="21" t="str">
        <f>VLOOKUP($E2101,[1]Productos!A:P,3,FALSE)</f>
        <v>PROMOCIONES</v>
      </c>
      <c r="I2101" s="21" t="str">
        <f>VLOOKUP($E2101,[1]Productos!A:P,4,FALSE)</f>
        <v>CÓCTELES</v>
      </c>
      <c r="K2101" s="1">
        <v>15000</v>
      </c>
      <c r="L2101" s="1">
        <v>15000</v>
      </c>
      <c r="M2101" s="21">
        <v>5</v>
      </c>
      <c r="N2101" s="21" t="e">
        <f>VLOOKUP(M2101,[1]!tbl_empleados[#Data],4,0)&amp;" "&amp;VLOOKUP(M2101,[1]!tbl_empleados[#Data],5,0)</f>
        <v>#REF!</v>
      </c>
      <c r="O2101">
        <f t="shared" si="192"/>
        <v>2024</v>
      </c>
      <c r="P2101" t="str">
        <f t="shared" si="193"/>
        <v>junio</v>
      </c>
    </row>
    <row r="2102" spans="1:16" x14ac:dyDescent="0.3">
      <c r="A2102" t="s">
        <v>690</v>
      </c>
      <c r="B2102" s="21">
        <v>3</v>
      </c>
      <c r="C2102" s="77">
        <v>45455</v>
      </c>
      <c r="D2102" s="78">
        <v>0.96666666666666667</v>
      </c>
      <c r="E2102" s="21">
        <v>42</v>
      </c>
      <c r="F2102">
        <v>1</v>
      </c>
      <c r="G2102" t="str">
        <f>VLOOKUP($E2102,[1]Productos!A:P,2,FALSE)</f>
        <v>CLUB COLOMBIA</v>
      </c>
      <c r="H2102" s="21" t="str">
        <f>VLOOKUP($E2102,[1]Productos!A:P,3,FALSE)</f>
        <v>BEBIDAS</v>
      </c>
      <c r="I2102" s="21" t="str">
        <f>VLOOKUP($E2102,[1]Productos!A:P,4,FALSE)</f>
        <v>CERVEZAS</v>
      </c>
      <c r="K2102" s="1">
        <v>5000</v>
      </c>
      <c r="L2102" s="1">
        <v>5000</v>
      </c>
      <c r="M2102" s="21">
        <v>5</v>
      </c>
      <c r="N2102" s="21" t="e">
        <f>VLOOKUP(M2102,[1]!tbl_empleados[#Data],4,0)&amp;" "&amp;VLOOKUP(M2102,[1]!tbl_empleados[#Data],5,0)</f>
        <v>#REF!</v>
      </c>
      <c r="O2102">
        <f t="shared" si="192"/>
        <v>2024</v>
      </c>
      <c r="P2102" t="str">
        <f t="shared" si="193"/>
        <v>junio</v>
      </c>
    </row>
    <row r="2103" spans="1:16" x14ac:dyDescent="0.3">
      <c r="A2103" t="s">
        <v>690</v>
      </c>
      <c r="B2103" s="21">
        <v>3</v>
      </c>
      <c r="C2103" s="77">
        <v>45455</v>
      </c>
      <c r="D2103" s="78">
        <v>0.96666666666666667</v>
      </c>
      <c r="E2103" s="21">
        <v>38</v>
      </c>
      <c r="F2103">
        <v>1</v>
      </c>
      <c r="G2103" t="str">
        <f>VLOOKUP($E2103,[1]Productos!A:P,2,FALSE)</f>
        <v>COSTEÑITA</v>
      </c>
      <c r="H2103" s="21" t="str">
        <f>VLOOKUP($E2103,[1]Productos!A:P,3,FALSE)</f>
        <v>BEBIDAS</v>
      </c>
      <c r="I2103" s="21" t="str">
        <f>VLOOKUP($E2103,[1]Productos!A:P,4,FALSE)</f>
        <v>CERVEZAS</v>
      </c>
      <c r="K2103" s="1">
        <v>3000</v>
      </c>
      <c r="L2103" s="1">
        <v>3000</v>
      </c>
      <c r="M2103" s="21">
        <v>5</v>
      </c>
      <c r="N2103" s="21" t="e">
        <f>VLOOKUP(M2103,[1]!tbl_empleados[#Data],4,0)&amp;" "&amp;VLOOKUP(M2103,[1]!tbl_empleados[#Data],5,0)</f>
        <v>#REF!</v>
      </c>
      <c r="O2103">
        <f t="shared" si="192"/>
        <v>2024</v>
      </c>
      <c r="P2103" t="str">
        <f t="shared" si="193"/>
        <v>junio</v>
      </c>
    </row>
    <row r="2104" spans="1:16" x14ac:dyDescent="0.3">
      <c r="A2104" t="s">
        <v>690</v>
      </c>
      <c r="B2104" s="21">
        <v>3</v>
      </c>
      <c r="C2104" s="77">
        <v>45455</v>
      </c>
      <c r="D2104" s="78">
        <v>0.96666666666666667</v>
      </c>
      <c r="E2104" s="21">
        <v>47</v>
      </c>
      <c r="F2104">
        <v>1</v>
      </c>
      <c r="G2104" t="str">
        <f>VLOOKUP($E2104,[1]Productos!A:P,2,FALSE)</f>
        <v>MICHELADA</v>
      </c>
      <c r="H2104" s="21" t="str">
        <f>VLOOKUP($E2104,[1]Productos!A:P,3,FALSE)</f>
        <v>BEBIDAS</v>
      </c>
      <c r="I2104" s="21" t="str">
        <f>VLOOKUP($E2104,[1]Productos!A:P,4,FALSE)</f>
        <v>CERVEZAS</v>
      </c>
      <c r="K2104" s="1">
        <v>2000</v>
      </c>
      <c r="L2104" s="1">
        <v>2000</v>
      </c>
      <c r="M2104" s="21">
        <v>5</v>
      </c>
      <c r="N2104" s="21" t="e">
        <f>VLOOKUP(M2104,[1]!tbl_empleados[#Data],4,0)&amp;" "&amp;VLOOKUP(M2104,[1]!tbl_empleados[#Data],5,0)</f>
        <v>#REF!</v>
      </c>
      <c r="O2104">
        <f t="shared" si="192"/>
        <v>2024</v>
      </c>
      <c r="P2104" t="str">
        <f t="shared" si="193"/>
        <v>junio</v>
      </c>
    </row>
    <row r="2105" spans="1:16" x14ac:dyDescent="0.3">
      <c r="A2105" t="s">
        <v>690</v>
      </c>
      <c r="B2105" s="21">
        <v>3</v>
      </c>
      <c r="C2105" s="77">
        <v>45456</v>
      </c>
      <c r="D2105" s="78">
        <v>6.2499999999999995E-3</v>
      </c>
      <c r="E2105" s="21">
        <v>38</v>
      </c>
      <c r="F2105">
        <v>1</v>
      </c>
      <c r="G2105" t="str">
        <f>VLOOKUP($E2105,[1]Productos!A:P,2,FALSE)</f>
        <v>COSTEÑITA</v>
      </c>
      <c r="H2105" s="21" t="str">
        <f>VLOOKUP($E2105,[1]Productos!A:P,3,FALSE)</f>
        <v>BEBIDAS</v>
      </c>
      <c r="I2105" s="21" t="str">
        <f>VLOOKUP($E2105,[1]Productos!A:P,4,FALSE)</f>
        <v>CERVEZAS</v>
      </c>
      <c r="K2105" s="1">
        <v>3000</v>
      </c>
      <c r="L2105" s="1">
        <v>3000</v>
      </c>
      <c r="M2105" s="21">
        <v>5</v>
      </c>
      <c r="N2105" s="21" t="e">
        <f>VLOOKUP(M2105,[1]!tbl_empleados[#Data],4,0)&amp;" "&amp;VLOOKUP(M2105,[1]!tbl_empleados[#Data],5,0)</f>
        <v>#REF!</v>
      </c>
      <c r="O2105">
        <f t="shared" si="192"/>
        <v>2024</v>
      </c>
      <c r="P2105" t="str">
        <f t="shared" si="193"/>
        <v>junio</v>
      </c>
    </row>
    <row r="2106" spans="1:16" x14ac:dyDescent="0.3">
      <c r="A2106" t="s">
        <v>690</v>
      </c>
      <c r="B2106" s="21">
        <v>3</v>
      </c>
      <c r="C2106" s="77">
        <v>45456</v>
      </c>
      <c r="D2106" s="78">
        <v>6.2499999999999995E-3</v>
      </c>
      <c r="E2106" s="21">
        <v>42</v>
      </c>
      <c r="F2106">
        <v>1</v>
      </c>
      <c r="G2106" t="str">
        <f>VLOOKUP($E2106,[1]Productos!A:P,2,FALSE)</f>
        <v>CLUB COLOMBIA</v>
      </c>
      <c r="H2106" s="21" t="str">
        <f>VLOOKUP($E2106,[1]Productos!A:P,3,FALSE)</f>
        <v>BEBIDAS</v>
      </c>
      <c r="I2106" s="21" t="str">
        <f>VLOOKUP($E2106,[1]Productos!A:P,4,FALSE)</f>
        <v>CERVEZAS</v>
      </c>
      <c r="K2106" s="1">
        <v>5000</v>
      </c>
      <c r="L2106" s="1">
        <v>5000</v>
      </c>
      <c r="M2106" s="21">
        <v>5</v>
      </c>
      <c r="N2106" s="21" t="e">
        <f>VLOOKUP(M2106,[1]!tbl_empleados[#Data],4,0)&amp;" "&amp;VLOOKUP(M2106,[1]!tbl_empleados[#Data],5,0)</f>
        <v>#REF!</v>
      </c>
      <c r="O2106">
        <f t="shared" si="192"/>
        <v>2024</v>
      </c>
      <c r="P2106" t="str">
        <f t="shared" si="193"/>
        <v>junio</v>
      </c>
    </row>
    <row r="2107" spans="1:16" x14ac:dyDescent="0.3">
      <c r="A2107" t="s">
        <v>690</v>
      </c>
      <c r="B2107" s="21">
        <v>3</v>
      </c>
      <c r="C2107" s="77">
        <v>45456</v>
      </c>
      <c r="D2107" s="78">
        <v>6.2499999999999995E-3</v>
      </c>
      <c r="E2107" s="21">
        <v>53</v>
      </c>
      <c r="F2107">
        <v>1</v>
      </c>
      <c r="G2107" t="str">
        <f>VLOOKUP($E2107,[1]Productos!A:P,2,FALSE)</f>
        <v>AGUARDIENTE AMARILLO</v>
      </c>
      <c r="H2107" s="21" t="str">
        <f>VLOOKUP($E2107,[1]Productos!A:P,3,FALSE)</f>
        <v>LICORES</v>
      </c>
      <c r="I2107" s="21" t="str">
        <f>VLOOKUP($E2107,[1]Productos!A:P,4,FALSE)</f>
        <v>AGUARDIENTE</v>
      </c>
      <c r="K2107" s="1">
        <v>75000</v>
      </c>
      <c r="L2107" s="1">
        <v>75000</v>
      </c>
      <c r="M2107" s="21">
        <v>5</v>
      </c>
      <c r="N2107" s="21" t="e">
        <f>VLOOKUP(M2107,[1]!tbl_empleados[#Data],4,0)&amp;" "&amp;VLOOKUP(M2107,[1]!tbl_empleados[#Data],5,0)</f>
        <v>#REF!</v>
      </c>
      <c r="O2107">
        <f t="shared" si="192"/>
        <v>2024</v>
      </c>
      <c r="P2107" t="str">
        <f t="shared" si="193"/>
        <v>junio</v>
      </c>
    </row>
    <row r="2108" spans="1:16" x14ac:dyDescent="0.3">
      <c r="A2108" t="s">
        <v>690</v>
      </c>
      <c r="B2108" s="21">
        <v>3</v>
      </c>
      <c r="C2108" s="77">
        <v>45456</v>
      </c>
      <c r="D2108" s="78">
        <v>2.8472222222222222E-2</v>
      </c>
      <c r="E2108" s="21">
        <v>42</v>
      </c>
      <c r="F2108">
        <v>1</v>
      </c>
      <c r="G2108" t="str">
        <f>VLOOKUP($E2108,[1]Productos!A:P,2,FALSE)</f>
        <v>CLUB COLOMBIA</v>
      </c>
      <c r="H2108" s="21" t="str">
        <f>VLOOKUP($E2108,[1]Productos!A:P,3,FALSE)</f>
        <v>BEBIDAS</v>
      </c>
      <c r="I2108" s="21" t="str">
        <f>VLOOKUP($E2108,[1]Productos!A:P,4,FALSE)</f>
        <v>CERVEZAS</v>
      </c>
      <c r="K2108" s="1">
        <v>5000</v>
      </c>
      <c r="L2108" s="1">
        <v>5000</v>
      </c>
      <c r="M2108" s="21">
        <v>5</v>
      </c>
      <c r="N2108" s="21" t="e">
        <f>VLOOKUP(M2108,[1]!tbl_empleados[#Data],4,0)&amp;" "&amp;VLOOKUP(M2108,[1]!tbl_empleados[#Data],5,0)</f>
        <v>#REF!</v>
      </c>
      <c r="O2108">
        <f t="shared" si="192"/>
        <v>2024</v>
      </c>
      <c r="P2108" t="str">
        <f t="shared" si="193"/>
        <v>junio</v>
      </c>
    </row>
    <row r="2109" spans="1:16" x14ac:dyDescent="0.3">
      <c r="A2109" t="s">
        <v>691</v>
      </c>
      <c r="B2109" s="21">
        <v>16</v>
      </c>
      <c r="C2109" s="77">
        <v>45455</v>
      </c>
      <c r="D2109" s="78">
        <v>0.88402777777777775</v>
      </c>
      <c r="E2109" s="21">
        <v>413</v>
      </c>
      <c r="F2109">
        <v>1</v>
      </c>
      <c r="G2109" t="str">
        <f>VLOOKUP($E2109,[1]Productos!A:P,2,FALSE)</f>
        <v>BLUE HAWAII 2X1</v>
      </c>
      <c r="H2109" s="21" t="str">
        <f>VLOOKUP($E2109,[1]Productos!A:P,3,FALSE)</f>
        <v>PROMOCIONES</v>
      </c>
      <c r="I2109" s="21" t="str">
        <f>VLOOKUP($E2109,[1]Productos!A:P,4,FALSE)</f>
        <v>CÓCTELES</v>
      </c>
      <c r="K2109" s="1">
        <v>17000</v>
      </c>
      <c r="L2109" s="1">
        <v>17000</v>
      </c>
      <c r="M2109" s="21">
        <v>5</v>
      </c>
      <c r="N2109" s="21" t="e">
        <f>VLOOKUP(M2109,[1]!tbl_empleados[#Data],4,0)&amp;" "&amp;VLOOKUP(M2109,[1]!tbl_empleados[#Data],5,0)</f>
        <v>#REF!</v>
      </c>
      <c r="O2109">
        <f t="shared" si="192"/>
        <v>2024</v>
      </c>
      <c r="P2109" t="str">
        <f t="shared" si="193"/>
        <v>junio</v>
      </c>
    </row>
    <row r="2110" spans="1:16" x14ac:dyDescent="0.3">
      <c r="A2110" t="s">
        <v>691</v>
      </c>
      <c r="B2110" s="21">
        <v>16</v>
      </c>
      <c r="C2110" s="77">
        <v>45455</v>
      </c>
      <c r="D2110" s="78">
        <v>0.99652777777777779</v>
      </c>
      <c r="E2110" s="21">
        <v>34</v>
      </c>
      <c r="F2110">
        <v>1</v>
      </c>
      <c r="G2110" t="str">
        <f>VLOOKUP($E2110,[1]Productos!A:P,2,FALSE)</f>
        <v>SUERO ELECTROLIT NARANJA-MANDARINA</v>
      </c>
      <c r="H2110" s="21" t="str">
        <f>VLOOKUP($E2110,[1]Productos!A:P,3,FALSE)</f>
        <v>BEBIDAS</v>
      </c>
      <c r="I2110" s="21" t="str">
        <f>VLOOKUP($E2110,[1]Productos!A:P,4,FALSE)</f>
        <v>OTROS</v>
      </c>
      <c r="K2110" s="1">
        <v>10000</v>
      </c>
      <c r="L2110" s="1">
        <v>10000</v>
      </c>
      <c r="M2110" s="21">
        <v>5</v>
      </c>
      <c r="N2110" s="21" t="e">
        <f>VLOOKUP(M2110,[1]!tbl_empleados[#Data],4,0)&amp;" "&amp;VLOOKUP(M2110,[1]!tbl_empleados[#Data],5,0)</f>
        <v>#REF!</v>
      </c>
      <c r="O2110">
        <f t="shared" si="192"/>
        <v>2024</v>
      </c>
      <c r="P2110" t="str">
        <f t="shared" si="193"/>
        <v>junio</v>
      </c>
    </row>
    <row r="2111" spans="1:16" x14ac:dyDescent="0.3">
      <c r="A2111" t="s">
        <v>692</v>
      </c>
      <c r="B2111" s="21">
        <v>9</v>
      </c>
      <c r="C2111" s="77">
        <v>45456</v>
      </c>
      <c r="D2111" s="78">
        <v>0.82708333333333339</v>
      </c>
      <c r="E2111" s="21">
        <v>40</v>
      </c>
      <c r="F2111">
        <v>2</v>
      </c>
      <c r="G2111" t="str">
        <f>VLOOKUP($E2111,[1]Productos!A:P,2,FALSE)</f>
        <v>AGUILA NEGRA</v>
      </c>
      <c r="H2111" s="21" t="str">
        <f>VLOOKUP($E2111,[1]Productos!A:P,3,FALSE)</f>
        <v>BEBIDAS</v>
      </c>
      <c r="I2111" s="21" t="str">
        <f>VLOOKUP($E2111,[1]Productos!A:P,4,FALSE)</f>
        <v>CERVEZAS</v>
      </c>
      <c r="K2111" s="1">
        <v>3500</v>
      </c>
      <c r="L2111" s="1">
        <v>7000</v>
      </c>
      <c r="M2111" s="21">
        <v>5</v>
      </c>
      <c r="N2111" s="21" t="e">
        <f>VLOOKUP(M2111,[1]!tbl_empleados[#Data],4,0)&amp;" "&amp;VLOOKUP(M2111,[1]!tbl_empleados[#Data],5,0)</f>
        <v>#REF!</v>
      </c>
      <c r="O2111">
        <f t="shared" si="192"/>
        <v>2024</v>
      </c>
      <c r="P2111" t="str">
        <f t="shared" si="193"/>
        <v>junio</v>
      </c>
    </row>
    <row r="2112" spans="1:16" x14ac:dyDescent="0.3">
      <c r="A2112" t="s">
        <v>692</v>
      </c>
      <c r="B2112" s="21">
        <v>9</v>
      </c>
      <c r="C2112" s="77">
        <v>45456</v>
      </c>
      <c r="D2112" s="78">
        <v>0.82708333333333339</v>
      </c>
      <c r="E2112" s="21">
        <v>45</v>
      </c>
      <c r="F2112">
        <v>2</v>
      </c>
      <c r="G2112" t="str">
        <f>VLOOKUP($E2112,[1]Productos!A:P,2,FALSE)</f>
        <v>POKER</v>
      </c>
      <c r="H2112" s="21" t="str">
        <f>VLOOKUP($E2112,[1]Productos!A:P,3,FALSE)</f>
        <v>BEBIDAS</v>
      </c>
      <c r="I2112" s="21" t="str">
        <f>VLOOKUP($E2112,[1]Productos!A:P,4,FALSE)</f>
        <v>CERVEZAS</v>
      </c>
      <c r="K2112" s="1">
        <v>3000</v>
      </c>
      <c r="L2112" s="1">
        <v>6000</v>
      </c>
      <c r="M2112" s="21">
        <v>5</v>
      </c>
      <c r="N2112" s="21" t="e">
        <f>VLOOKUP(M2112,[1]!tbl_empleados[#Data],4,0)&amp;" "&amp;VLOOKUP(M2112,[1]!tbl_empleados[#Data],5,0)</f>
        <v>#REF!</v>
      </c>
      <c r="O2112">
        <f t="shared" si="192"/>
        <v>2024</v>
      </c>
      <c r="P2112" t="str">
        <f t="shared" si="193"/>
        <v>junio</v>
      </c>
    </row>
    <row r="2113" spans="1:16" x14ac:dyDescent="0.3">
      <c r="A2113" t="s">
        <v>693</v>
      </c>
      <c r="B2113" s="21">
        <v>4</v>
      </c>
      <c r="C2113" s="77">
        <v>45456</v>
      </c>
      <c r="D2113" s="78">
        <v>0.85</v>
      </c>
      <c r="E2113" s="21">
        <v>42</v>
      </c>
      <c r="F2113">
        <v>2</v>
      </c>
      <c r="G2113" t="str">
        <f>VLOOKUP($E2113,[1]Productos!A:P,2,FALSE)</f>
        <v>CLUB COLOMBIA</v>
      </c>
      <c r="H2113" s="21" t="str">
        <f>VLOOKUP($E2113,[1]Productos!A:P,3,FALSE)</f>
        <v>BEBIDAS</v>
      </c>
      <c r="I2113" s="21" t="str">
        <f>VLOOKUP($E2113,[1]Productos!A:P,4,FALSE)</f>
        <v>CERVEZAS</v>
      </c>
      <c r="K2113" s="1">
        <v>5000</v>
      </c>
      <c r="L2113" s="1">
        <v>10000</v>
      </c>
      <c r="M2113" s="21">
        <v>5</v>
      </c>
      <c r="N2113" s="21" t="e">
        <f>VLOOKUP(M2113,[1]!tbl_empleados[#Data],4,0)&amp;" "&amp;VLOOKUP(M2113,[1]!tbl_empleados[#Data],5,0)</f>
        <v>#REF!</v>
      </c>
      <c r="O2113">
        <f t="shared" si="192"/>
        <v>2024</v>
      </c>
      <c r="P2113" t="str">
        <f t="shared" si="193"/>
        <v>junio</v>
      </c>
    </row>
    <row r="2114" spans="1:16" x14ac:dyDescent="0.3">
      <c r="A2114" t="s">
        <v>692</v>
      </c>
      <c r="B2114" s="21">
        <v>9</v>
      </c>
      <c r="C2114" s="77">
        <v>45456</v>
      </c>
      <c r="D2114" s="78">
        <v>0.85486111111111107</v>
      </c>
      <c r="E2114" s="21">
        <v>45</v>
      </c>
      <c r="F2114">
        <v>1</v>
      </c>
      <c r="G2114" t="str">
        <f>VLOOKUP($E2114,[1]Productos!A:P,2,FALSE)</f>
        <v>POKER</v>
      </c>
      <c r="H2114" s="21" t="str">
        <f>VLOOKUP($E2114,[1]Productos!A:P,3,FALSE)</f>
        <v>BEBIDAS</v>
      </c>
      <c r="I2114" s="21" t="str">
        <f>VLOOKUP($E2114,[1]Productos!A:P,4,FALSE)</f>
        <v>CERVEZAS</v>
      </c>
      <c r="K2114" s="1">
        <v>3000</v>
      </c>
      <c r="L2114" s="1">
        <v>3000</v>
      </c>
      <c r="M2114" s="21">
        <v>5</v>
      </c>
      <c r="N2114" s="21" t="e">
        <f>VLOOKUP(M2114,[1]!tbl_empleados[#Data],4,0)&amp;" "&amp;VLOOKUP(M2114,[1]!tbl_empleados[#Data],5,0)</f>
        <v>#REF!</v>
      </c>
      <c r="O2114">
        <f t="shared" si="192"/>
        <v>2024</v>
      </c>
      <c r="P2114" t="str">
        <f t="shared" si="193"/>
        <v>junio</v>
      </c>
    </row>
    <row r="2115" spans="1:16" x14ac:dyDescent="0.3">
      <c r="A2115" t="s">
        <v>692</v>
      </c>
      <c r="B2115" s="21">
        <v>9</v>
      </c>
      <c r="C2115" s="77">
        <v>45456</v>
      </c>
      <c r="D2115" s="78">
        <v>0.85486111111111107</v>
      </c>
      <c r="E2115" s="21">
        <v>40</v>
      </c>
      <c r="F2115">
        <v>1</v>
      </c>
      <c r="G2115" t="str">
        <f>VLOOKUP($E2115,[1]Productos!A:P,2,FALSE)</f>
        <v>AGUILA NEGRA</v>
      </c>
      <c r="H2115" s="21" t="str">
        <f>VLOOKUP($E2115,[1]Productos!A:P,3,FALSE)</f>
        <v>BEBIDAS</v>
      </c>
      <c r="I2115" s="21" t="str">
        <f>VLOOKUP($E2115,[1]Productos!A:P,4,FALSE)</f>
        <v>CERVEZAS</v>
      </c>
      <c r="K2115" s="1">
        <v>3500</v>
      </c>
      <c r="L2115" s="1">
        <v>3500</v>
      </c>
      <c r="M2115" s="21">
        <v>5</v>
      </c>
      <c r="N2115" s="21" t="e">
        <f>VLOOKUP(M2115,[1]!tbl_empleados[#Data],4,0)&amp;" "&amp;VLOOKUP(M2115,[1]!tbl_empleados[#Data],5,0)</f>
        <v>#REF!</v>
      </c>
      <c r="O2115">
        <f t="shared" si="192"/>
        <v>2024</v>
      </c>
      <c r="P2115" t="str">
        <f t="shared" si="193"/>
        <v>junio</v>
      </c>
    </row>
    <row r="2116" spans="1:16" x14ac:dyDescent="0.3">
      <c r="A2116" t="s">
        <v>694</v>
      </c>
      <c r="B2116" s="21">
        <v>17</v>
      </c>
      <c r="C2116" s="77">
        <v>45456</v>
      </c>
      <c r="D2116" s="78">
        <v>0.85625000000000007</v>
      </c>
      <c r="E2116" s="21">
        <v>38</v>
      </c>
      <c r="F2116">
        <v>2</v>
      </c>
      <c r="G2116" t="str">
        <f>VLOOKUP($E2116,[1]Productos!A:P,2,FALSE)</f>
        <v>COSTEÑITA</v>
      </c>
      <c r="H2116" s="21" t="str">
        <f>VLOOKUP($E2116,[1]Productos!A:P,3,FALSE)</f>
        <v>BEBIDAS</v>
      </c>
      <c r="I2116" s="21" t="str">
        <f>VLOOKUP($E2116,[1]Productos!A:P,4,FALSE)</f>
        <v>CERVEZAS</v>
      </c>
      <c r="K2116" s="1">
        <v>3000</v>
      </c>
      <c r="L2116" s="1">
        <v>6000</v>
      </c>
      <c r="M2116" s="21">
        <v>5</v>
      </c>
      <c r="N2116" s="21" t="e">
        <f>VLOOKUP(M2116,[1]!tbl_empleados[#Data],4,0)&amp;" "&amp;VLOOKUP(M2116,[1]!tbl_empleados[#Data],5,0)</f>
        <v>#REF!</v>
      </c>
      <c r="O2116">
        <f t="shared" si="192"/>
        <v>2024</v>
      </c>
      <c r="P2116" t="str">
        <f t="shared" si="193"/>
        <v>junio</v>
      </c>
    </row>
    <row r="2117" spans="1:16" x14ac:dyDescent="0.3">
      <c r="A2117" t="s">
        <v>692</v>
      </c>
      <c r="B2117" s="21">
        <v>9</v>
      </c>
      <c r="C2117" s="77">
        <v>45456</v>
      </c>
      <c r="D2117" s="78">
        <v>0.85902777777777783</v>
      </c>
      <c r="E2117" s="21">
        <v>45</v>
      </c>
      <c r="F2117">
        <v>1</v>
      </c>
      <c r="G2117" t="str">
        <f>VLOOKUP($E2117,[1]Productos!A:P,2,FALSE)</f>
        <v>POKER</v>
      </c>
      <c r="H2117" s="21" t="str">
        <f>VLOOKUP($E2117,[1]Productos!A:P,3,FALSE)</f>
        <v>BEBIDAS</v>
      </c>
      <c r="I2117" s="21" t="str">
        <f>VLOOKUP($E2117,[1]Productos!A:P,4,FALSE)</f>
        <v>CERVEZAS</v>
      </c>
      <c r="K2117" s="1">
        <v>3000</v>
      </c>
      <c r="L2117" s="1">
        <v>3000</v>
      </c>
      <c r="M2117" s="21">
        <v>5</v>
      </c>
      <c r="N2117" s="21" t="e">
        <f>VLOOKUP(M2117,[1]!tbl_empleados[#Data],4,0)&amp;" "&amp;VLOOKUP(M2117,[1]!tbl_empleados[#Data],5,0)</f>
        <v>#REF!</v>
      </c>
      <c r="O2117">
        <f t="shared" si="192"/>
        <v>2024</v>
      </c>
      <c r="P2117" t="str">
        <f t="shared" si="193"/>
        <v>junio</v>
      </c>
    </row>
    <row r="2118" spans="1:16" x14ac:dyDescent="0.3">
      <c r="A2118" t="s">
        <v>692</v>
      </c>
      <c r="B2118" s="21">
        <v>9</v>
      </c>
      <c r="C2118" s="77">
        <v>45456</v>
      </c>
      <c r="D2118" s="78">
        <v>0.85902777777777783</v>
      </c>
      <c r="E2118" s="21">
        <v>40</v>
      </c>
      <c r="F2118">
        <v>1</v>
      </c>
      <c r="G2118" t="str">
        <f>VLOOKUP($E2118,[1]Productos!A:P,2,FALSE)</f>
        <v>AGUILA NEGRA</v>
      </c>
      <c r="H2118" s="21" t="str">
        <f>VLOOKUP($E2118,[1]Productos!A:P,3,FALSE)</f>
        <v>BEBIDAS</v>
      </c>
      <c r="I2118" s="21" t="str">
        <f>VLOOKUP($E2118,[1]Productos!A:P,4,FALSE)</f>
        <v>CERVEZAS</v>
      </c>
      <c r="K2118" s="1">
        <v>3500</v>
      </c>
      <c r="L2118" s="1">
        <v>3500</v>
      </c>
      <c r="M2118" s="21">
        <v>5</v>
      </c>
      <c r="N2118" s="21" t="e">
        <f>VLOOKUP(M2118,[1]!tbl_empleados[#Data],4,0)&amp;" "&amp;VLOOKUP(M2118,[1]!tbl_empleados[#Data],5,0)</f>
        <v>#REF!</v>
      </c>
      <c r="O2118">
        <f t="shared" si="192"/>
        <v>2024</v>
      </c>
      <c r="P2118" t="str">
        <f t="shared" si="193"/>
        <v>junio</v>
      </c>
    </row>
    <row r="2119" spans="1:16" x14ac:dyDescent="0.3">
      <c r="A2119" t="s">
        <v>695</v>
      </c>
      <c r="B2119" s="21">
        <v>2</v>
      </c>
      <c r="C2119" s="77">
        <v>45456</v>
      </c>
      <c r="D2119" s="78">
        <v>0.82708333333333339</v>
      </c>
      <c r="E2119" s="21">
        <v>43</v>
      </c>
      <c r="F2119">
        <v>2</v>
      </c>
      <c r="G2119" t="str">
        <f>VLOOKUP($E2119,[1]Productos!A:P,2,FALSE)</f>
        <v>STELLA ARTOIS</v>
      </c>
      <c r="H2119" s="21" t="str">
        <f>VLOOKUP($E2119,[1]Productos!A:P,3,FALSE)</f>
        <v>BEBIDAS</v>
      </c>
      <c r="I2119" s="21" t="str">
        <f>VLOOKUP($E2119,[1]Productos!A:P,4,FALSE)</f>
        <v>CERVEZAS</v>
      </c>
      <c r="K2119" s="1">
        <v>8000</v>
      </c>
      <c r="L2119" s="1">
        <v>16000</v>
      </c>
      <c r="M2119" s="21">
        <v>5</v>
      </c>
      <c r="N2119" s="21" t="e">
        <f>VLOOKUP(M2119,[1]!tbl_empleados[#Data],4,0)&amp;" "&amp;VLOOKUP(M2119,[1]!tbl_empleados[#Data],5,0)</f>
        <v>#REF!</v>
      </c>
      <c r="O2119">
        <f t="shared" si="192"/>
        <v>2024</v>
      </c>
      <c r="P2119" t="str">
        <f t="shared" si="193"/>
        <v>junio</v>
      </c>
    </row>
    <row r="2120" spans="1:16" x14ac:dyDescent="0.3">
      <c r="A2120" t="s">
        <v>695</v>
      </c>
      <c r="B2120" s="21">
        <v>2</v>
      </c>
      <c r="C2120" s="77">
        <v>45456</v>
      </c>
      <c r="D2120" s="78">
        <v>0.82708333333333339</v>
      </c>
      <c r="E2120" s="21">
        <v>40</v>
      </c>
      <c r="F2120">
        <v>6</v>
      </c>
      <c r="G2120" t="str">
        <f>VLOOKUP($E2120,[1]Productos!A:P,2,FALSE)</f>
        <v>AGUILA NEGRA</v>
      </c>
      <c r="H2120" s="21" t="str">
        <f>VLOOKUP($E2120,[1]Productos!A:P,3,FALSE)</f>
        <v>BEBIDAS</v>
      </c>
      <c r="I2120" s="21" t="str">
        <f>VLOOKUP($E2120,[1]Productos!A:P,4,FALSE)</f>
        <v>CERVEZAS</v>
      </c>
      <c r="K2120" s="1">
        <v>3500</v>
      </c>
      <c r="L2120" s="1">
        <v>21000</v>
      </c>
      <c r="M2120" s="21">
        <v>5</v>
      </c>
      <c r="N2120" s="21" t="e">
        <f>VLOOKUP(M2120,[1]!tbl_empleados[#Data],4,0)&amp;" "&amp;VLOOKUP(M2120,[1]!tbl_empleados[#Data],5,0)</f>
        <v>#REF!</v>
      </c>
      <c r="O2120">
        <f t="shared" si="192"/>
        <v>2024</v>
      </c>
      <c r="P2120" t="str">
        <f t="shared" si="193"/>
        <v>junio</v>
      </c>
    </row>
    <row r="2121" spans="1:16" x14ac:dyDescent="0.3">
      <c r="A2121" t="s">
        <v>695</v>
      </c>
      <c r="B2121" s="21">
        <v>2</v>
      </c>
      <c r="C2121" s="77">
        <v>45456</v>
      </c>
      <c r="D2121" s="78">
        <v>0.83888888888888891</v>
      </c>
      <c r="E2121" s="21">
        <v>43</v>
      </c>
      <c r="F2121">
        <v>1</v>
      </c>
      <c r="G2121" t="str">
        <f>VLOOKUP($E2121,[1]Productos!A:P,2,FALSE)</f>
        <v>STELLA ARTOIS</v>
      </c>
      <c r="H2121" s="21" t="str">
        <f>VLOOKUP($E2121,[1]Productos!A:P,3,FALSE)</f>
        <v>BEBIDAS</v>
      </c>
      <c r="I2121" s="21" t="str">
        <f>VLOOKUP($E2121,[1]Productos!A:P,4,FALSE)</f>
        <v>CERVEZAS</v>
      </c>
      <c r="K2121" s="1">
        <v>8000</v>
      </c>
      <c r="L2121" s="1">
        <v>8000</v>
      </c>
      <c r="M2121" s="21">
        <v>5</v>
      </c>
      <c r="N2121" s="21" t="e">
        <f>VLOOKUP(M2121,[1]!tbl_empleados[#Data],4,0)&amp;" "&amp;VLOOKUP(M2121,[1]!tbl_empleados[#Data],5,0)</f>
        <v>#REF!</v>
      </c>
      <c r="O2121">
        <f t="shared" si="192"/>
        <v>2024</v>
      </c>
      <c r="P2121" t="str">
        <f t="shared" si="193"/>
        <v>junio</v>
      </c>
    </row>
    <row r="2122" spans="1:16" x14ac:dyDescent="0.3">
      <c r="A2122" t="s">
        <v>695</v>
      </c>
      <c r="B2122" s="21">
        <v>2</v>
      </c>
      <c r="C2122" s="77">
        <v>45456</v>
      </c>
      <c r="D2122" s="78">
        <v>0.83958333333333324</v>
      </c>
      <c r="E2122" s="21">
        <v>40</v>
      </c>
      <c r="F2122">
        <v>3</v>
      </c>
      <c r="G2122" t="str">
        <f>VLOOKUP($E2122,[1]Productos!A:P,2,FALSE)</f>
        <v>AGUILA NEGRA</v>
      </c>
      <c r="H2122" s="21" t="str">
        <f>VLOOKUP($E2122,[1]Productos!A:P,3,FALSE)</f>
        <v>BEBIDAS</v>
      </c>
      <c r="I2122" s="21" t="str">
        <f>VLOOKUP($E2122,[1]Productos!A:P,4,FALSE)</f>
        <v>CERVEZAS</v>
      </c>
      <c r="K2122" s="1">
        <v>3500</v>
      </c>
      <c r="L2122" s="1">
        <v>10500</v>
      </c>
      <c r="M2122" s="21">
        <v>5</v>
      </c>
      <c r="N2122" s="21" t="e">
        <f>VLOOKUP(M2122,[1]!tbl_empleados[#Data],4,0)&amp;" "&amp;VLOOKUP(M2122,[1]!tbl_empleados[#Data],5,0)</f>
        <v>#REF!</v>
      </c>
      <c r="O2122">
        <f t="shared" si="192"/>
        <v>2024</v>
      </c>
      <c r="P2122" t="str">
        <f t="shared" si="193"/>
        <v>junio</v>
      </c>
    </row>
    <row r="2123" spans="1:16" x14ac:dyDescent="0.3">
      <c r="A2123" t="s">
        <v>695</v>
      </c>
      <c r="B2123" s="21">
        <v>2</v>
      </c>
      <c r="C2123" s="77">
        <v>45456</v>
      </c>
      <c r="D2123" s="78">
        <v>0.84930555555555554</v>
      </c>
      <c r="E2123" s="21">
        <v>40</v>
      </c>
      <c r="F2123">
        <v>8</v>
      </c>
      <c r="G2123" t="str">
        <f>VLOOKUP($E2123,[1]Productos!A:P,2,FALSE)</f>
        <v>AGUILA NEGRA</v>
      </c>
      <c r="H2123" s="21" t="str">
        <f>VLOOKUP($E2123,[1]Productos!A:P,3,FALSE)</f>
        <v>BEBIDAS</v>
      </c>
      <c r="I2123" s="21" t="str">
        <f>VLOOKUP($E2123,[1]Productos!A:P,4,FALSE)</f>
        <v>CERVEZAS</v>
      </c>
      <c r="K2123" s="1">
        <v>3500</v>
      </c>
      <c r="L2123" s="1">
        <v>28000</v>
      </c>
      <c r="M2123" s="21">
        <v>5</v>
      </c>
      <c r="N2123" s="21" t="e">
        <f>VLOOKUP(M2123,[1]!tbl_empleados[#Data],4,0)&amp;" "&amp;VLOOKUP(M2123,[1]!tbl_empleados[#Data],5,0)</f>
        <v>#REF!</v>
      </c>
      <c r="O2123">
        <f t="shared" si="192"/>
        <v>2024</v>
      </c>
      <c r="P2123" t="str">
        <f t="shared" si="193"/>
        <v>junio</v>
      </c>
    </row>
    <row r="2124" spans="1:16" x14ac:dyDescent="0.3">
      <c r="A2124" t="s">
        <v>695</v>
      </c>
      <c r="B2124" s="21">
        <v>2</v>
      </c>
      <c r="C2124" s="77">
        <v>45456</v>
      </c>
      <c r="D2124" s="78">
        <v>0.84930555555555554</v>
      </c>
      <c r="E2124" s="21">
        <v>43</v>
      </c>
      <c r="F2124">
        <v>1</v>
      </c>
      <c r="G2124" t="str">
        <f>VLOOKUP($E2124,[1]Productos!A:P,2,FALSE)</f>
        <v>STELLA ARTOIS</v>
      </c>
      <c r="H2124" s="21" t="str">
        <f>VLOOKUP($E2124,[1]Productos!A:P,3,FALSE)</f>
        <v>BEBIDAS</v>
      </c>
      <c r="I2124" s="21" t="str">
        <f>VLOOKUP($E2124,[1]Productos!A:P,4,FALSE)</f>
        <v>CERVEZAS</v>
      </c>
      <c r="K2124" s="1">
        <v>8000</v>
      </c>
      <c r="L2124" s="1">
        <v>8000</v>
      </c>
      <c r="M2124" s="21">
        <v>5</v>
      </c>
      <c r="N2124" s="21" t="e">
        <f>VLOOKUP(M2124,[1]!tbl_empleados[#Data],4,0)&amp;" "&amp;VLOOKUP(M2124,[1]!tbl_empleados[#Data],5,0)</f>
        <v>#REF!</v>
      </c>
      <c r="O2124">
        <f t="shared" si="192"/>
        <v>2024</v>
      </c>
      <c r="P2124" t="str">
        <f t="shared" si="193"/>
        <v>junio</v>
      </c>
    </row>
    <row r="2125" spans="1:16" x14ac:dyDescent="0.3">
      <c r="A2125" t="s">
        <v>695</v>
      </c>
      <c r="B2125" s="21">
        <v>2</v>
      </c>
      <c r="C2125" s="77">
        <v>45456</v>
      </c>
      <c r="D2125" s="78">
        <v>0.86249999999999993</v>
      </c>
      <c r="E2125" s="21">
        <v>43</v>
      </c>
      <c r="F2125">
        <v>1</v>
      </c>
      <c r="G2125" t="str">
        <f>VLOOKUP($E2125,[1]Productos!A:P,2,FALSE)</f>
        <v>STELLA ARTOIS</v>
      </c>
      <c r="H2125" s="21" t="str">
        <f>VLOOKUP($E2125,[1]Productos!A:P,3,FALSE)</f>
        <v>BEBIDAS</v>
      </c>
      <c r="I2125" s="21" t="str">
        <f>VLOOKUP($E2125,[1]Productos!A:P,4,FALSE)</f>
        <v>CERVEZAS</v>
      </c>
      <c r="K2125" s="1">
        <v>8000</v>
      </c>
      <c r="L2125" s="1">
        <v>8000</v>
      </c>
      <c r="M2125" s="21">
        <v>5</v>
      </c>
      <c r="N2125" s="21" t="e">
        <f>VLOOKUP(M2125,[1]!tbl_empleados[#Data],4,0)&amp;" "&amp;VLOOKUP(M2125,[1]!tbl_empleados[#Data],5,0)</f>
        <v>#REF!</v>
      </c>
      <c r="O2125">
        <f t="shared" si="192"/>
        <v>2024</v>
      </c>
      <c r="P2125" t="str">
        <f t="shared" si="193"/>
        <v>junio</v>
      </c>
    </row>
    <row r="2126" spans="1:16" x14ac:dyDescent="0.3">
      <c r="A2126" t="s">
        <v>695</v>
      </c>
      <c r="B2126" s="21">
        <v>2</v>
      </c>
      <c r="C2126" s="77">
        <v>45456</v>
      </c>
      <c r="D2126" s="78">
        <v>0.87013888888888891</v>
      </c>
      <c r="E2126" s="21">
        <v>40</v>
      </c>
      <c r="F2126">
        <v>8</v>
      </c>
      <c r="G2126" t="str">
        <f>VLOOKUP($E2126,[1]Productos!A:P,2,FALSE)</f>
        <v>AGUILA NEGRA</v>
      </c>
      <c r="H2126" s="21" t="str">
        <f>VLOOKUP($E2126,[1]Productos!A:P,3,FALSE)</f>
        <v>BEBIDAS</v>
      </c>
      <c r="I2126" s="21" t="str">
        <f>VLOOKUP($E2126,[1]Productos!A:P,4,FALSE)</f>
        <v>CERVEZAS</v>
      </c>
      <c r="K2126" s="1">
        <v>3500</v>
      </c>
      <c r="L2126" s="1">
        <v>28000</v>
      </c>
      <c r="M2126" s="21">
        <v>5</v>
      </c>
      <c r="N2126" s="21" t="e">
        <f>VLOOKUP(M2126,[1]!tbl_empleados[#Data],4,0)&amp;" "&amp;VLOOKUP(M2126,[1]!tbl_empleados[#Data],5,0)</f>
        <v>#REF!</v>
      </c>
      <c r="O2126">
        <f t="shared" si="192"/>
        <v>2024</v>
      </c>
      <c r="P2126" t="str">
        <f t="shared" si="193"/>
        <v>junio</v>
      </c>
    </row>
    <row r="2127" spans="1:16" x14ac:dyDescent="0.3">
      <c r="A2127" t="s">
        <v>695</v>
      </c>
      <c r="B2127" s="21">
        <v>2</v>
      </c>
      <c r="C2127" s="77">
        <v>45456</v>
      </c>
      <c r="D2127" s="78">
        <v>0.87152777777777779</v>
      </c>
      <c r="E2127" s="21">
        <v>43</v>
      </c>
      <c r="F2127">
        <v>1</v>
      </c>
      <c r="G2127" t="str">
        <f>VLOOKUP($E2127,[1]Productos!A:P,2,FALSE)</f>
        <v>STELLA ARTOIS</v>
      </c>
      <c r="H2127" s="21" t="str">
        <f>VLOOKUP($E2127,[1]Productos!A:P,3,FALSE)</f>
        <v>BEBIDAS</v>
      </c>
      <c r="I2127" s="21" t="str">
        <f>VLOOKUP($E2127,[1]Productos!A:P,4,FALSE)</f>
        <v>CERVEZAS</v>
      </c>
      <c r="K2127" s="1">
        <v>8000</v>
      </c>
      <c r="L2127" s="1">
        <v>8000</v>
      </c>
      <c r="M2127" s="21">
        <v>5</v>
      </c>
      <c r="N2127" s="21" t="e">
        <f>VLOOKUP(M2127,[1]!tbl_empleados[#Data],4,0)&amp;" "&amp;VLOOKUP(M2127,[1]!tbl_empleados[#Data],5,0)</f>
        <v>#REF!</v>
      </c>
      <c r="O2127">
        <f t="shared" si="192"/>
        <v>2024</v>
      </c>
      <c r="P2127" t="str">
        <f t="shared" si="193"/>
        <v>junio</v>
      </c>
    </row>
    <row r="2128" spans="1:16" x14ac:dyDescent="0.3">
      <c r="A2128" t="s">
        <v>695</v>
      </c>
      <c r="B2128" s="21">
        <v>2</v>
      </c>
      <c r="C2128" s="77">
        <v>45456</v>
      </c>
      <c r="D2128" s="78">
        <v>0.90555555555555556</v>
      </c>
      <c r="E2128" s="21">
        <v>40</v>
      </c>
      <c r="F2128">
        <v>8</v>
      </c>
      <c r="G2128" t="str">
        <f>VLOOKUP($E2128,[1]Productos!A:P,2,FALSE)</f>
        <v>AGUILA NEGRA</v>
      </c>
      <c r="H2128" s="21" t="str">
        <f>VLOOKUP($E2128,[1]Productos!A:P,3,FALSE)</f>
        <v>BEBIDAS</v>
      </c>
      <c r="I2128" s="21" t="str">
        <f>VLOOKUP($E2128,[1]Productos!A:P,4,FALSE)</f>
        <v>CERVEZAS</v>
      </c>
      <c r="K2128" s="1">
        <v>3500</v>
      </c>
      <c r="L2128" s="1">
        <v>28000</v>
      </c>
      <c r="M2128" s="21">
        <v>5</v>
      </c>
      <c r="N2128" s="21" t="e">
        <f>VLOOKUP(M2128,[1]!tbl_empleados[#Data],4,0)&amp;" "&amp;VLOOKUP(M2128,[1]!tbl_empleados[#Data],5,0)</f>
        <v>#REF!</v>
      </c>
      <c r="O2128">
        <f t="shared" si="192"/>
        <v>2024</v>
      </c>
      <c r="P2128" t="str">
        <f t="shared" si="193"/>
        <v>junio</v>
      </c>
    </row>
    <row r="2129" spans="1:16" x14ac:dyDescent="0.3">
      <c r="A2129" t="s">
        <v>695</v>
      </c>
      <c r="B2129" s="21">
        <v>2</v>
      </c>
      <c r="C2129" s="77">
        <v>45456</v>
      </c>
      <c r="D2129" s="78">
        <v>0.90625</v>
      </c>
      <c r="E2129" s="21">
        <v>43</v>
      </c>
      <c r="F2129">
        <v>1</v>
      </c>
      <c r="G2129" t="str">
        <f>VLOOKUP($E2129,[1]Productos!A:P,2,FALSE)</f>
        <v>STELLA ARTOIS</v>
      </c>
      <c r="H2129" s="21" t="str">
        <f>VLOOKUP($E2129,[1]Productos!A:P,3,FALSE)</f>
        <v>BEBIDAS</v>
      </c>
      <c r="I2129" s="21" t="str">
        <f>VLOOKUP($E2129,[1]Productos!A:P,4,FALSE)</f>
        <v>CERVEZAS</v>
      </c>
      <c r="K2129" s="1">
        <v>8000</v>
      </c>
      <c r="L2129" s="1">
        <v>8000</v>
      </c>
      <c r="M2129" s="21">
        <v>5</v>
      </c>
      <c r="N2129" s="21" t="e">
        <f>VLOOKUP(M2129,[1]!tbl_empleados[#Data],4,0)&amp;" "&amp;VLOOKUP(M2129,[1]!tbl_empleados[#Data],5,0)</f>
        <v>#REF!</v>
      </c>
      <c r="O2129">
        <f t="shared" si="192"/>
        <v>2024</v>
      </c>
      <c r="P2129" t="str">
        <f t="shared" si="193"/>
        <v>junio</v>
      </c>
    </row>
    <row r="2130" spans="1:16" x14ac:dyDescent="0.3">
      <c r="A2130" t="s">
        <v>695</v>
      </c>
      <c r="B2130" s="21">
        <v>2</v>
      </c>
      <c r="C2130" s="77">
        <v>45456</v>
      </c>
      <c r="D2130" s="78">
        <v>0.9145833333333333</v>
      </c>
      <c r="E2130" s="21">
        <v>40</v>
      </c>
      <c r="F2130">
        <v>9</v>
      </c>
      <c r="G2130" t="str">
        <f>VLOOKUP($E2130,[1]Productos!A:P,2,FALSE)</f>
        <v>AGUILA NEGRA</v>
      </c>
      <c r="H2130" s="21" t="str">
        <f>VLOOKUP($E2130,[1]Productos!A:P,3,FALSE)</f>
        <v>BEBIDAS</v>
      </c>
      <c r="I2130" s="21" t="str">
        <f>VLOOKUP($E2130,[1]Productos!A:P,4,FALSE)</f>
        <v>CERVEZAS</v>
      </c>
      <c r="K2130" s="1">
        <v>3500</v>
      </c>
      <c r="L2130" s="1">
        <v>31500</v>
      </c>
      <c r="M2130" s="21">
        <v>5</v>
      </c>
      <c r="N2130" s="21" t="e">
        <f>VLOOKUP(M2130,[1]!tbl_empleados[#Data],4,0)&amp;" "&amp;VLOOKUP(M2130,[1]!tbl_empleados[#Data],5,0)</f>
        <v>#REF!</v>
      </c>
      <c r="O2130">
        <f t="shared" si="192"/>
        <v>2024</v>
      </c>
      <c r="P2130" t="str">
        <f t="shared" si="193"/>
        <v>junio</v>
      </c>
    </row>
    <row r="2131" spans="1:16" x14ac:dyDescent="0.3">
      <c r="A2131" t="s">
        <v>696</v>
      </c>
      <c r="B2131" s="21">
        <v>6</v>
      </c>
      <c r="C2131" s="77">
        <v>45456</v>
      </c>
      <c r="D2131" s="78">
        <v>0.88750000000000007</v>
      </c>
      <c r="E2131" s="21">
        <v>20</v>
      </c>
      <c r="F2131">
        <v>1</v>
      </c>
      <c r="G2131" t="str">
        <f>VLOOKUP($E2131,[1]Productos!A:P,2,FALSE)</f>
        <v>SODA TRADICIONAL</v>
      </c>
      <c r="H2131" s="21" t="str">
        <f>VLOOKUP($E2131,[1]Productos!A:P,3,FALSE)</f>
        <v>BEBIDAS</v>
      </c>
      <c r="I2131" s="21" t="str">
        <f>VLOOKUP($E2131,[1]Productos!A:P,4,FALSE)</f>
        <v>SODAS SABORIZADAS</v>
      </c>
      <c r="K2131" s="1">
        <v>10000</v>
      </c>
      <c r="L2131" s="1">
        <v>10000</v>
      </c>
      <c r="M2131" s="21">
        <v>5</v>
      </c>
      <c r="N2131" s="21" t="e">
        <f>VLOOKUP(M2131,[1]!tbl_empleados[#Data],4,0)&amp;" "&amp;VLOOKUP(M2131,[1]!tbl_empleados[#Data],5,0)</f>
        <v>#REF!</v>
      </c>
      <c r="O2131">
        <f t="shared" si="192"/>
        <v>2024</v>
      </c>
      <c r="P2131" t="str">
        <f t="shared" si="193"/>
        <v>junio</v>
      </c>
    </row>
    <row r="2132" spans="1:16" x14ac:dyDescent="0.3">
      <c r="A2132" t="s">
        <v>696</v>
      </c>
      <c r="B2132" s="21">
        <v>6</v>
      </c>
      <c r="C2132" s="77">
        <v>45456</v>
      </c>
      <c r="D2132" s="78">
        <v>0.89166666666666661</v>
      </c>
      <c r="E2132" s="21">
        <v>20</v>
      </c>
      <c r="F2132">
        <v>2</v>
      </c>
      <c r="G2132" t="str">
        <f>VLOOKUP($E2132,[1]Productos!A:P,2,FALSE)</f>
        <v>SODA TRADICIONAL</v>
      </c>
      <c r="H2132" s="21" t="str">
        <f>VLOOKUP($E2132,[1]Productos!A:P,3,FALSE)</f>
        <v>BEBIDAS</v>
      </c>
      <c r="I2132" s="21" t="str">
        <f>VLOOKUP($E2132,[1]Productos!A:P,4,FALSE)</f>
        <v>SODAS SABORIZADAS</v>
      </c>
      <c r="K2132" s="1">
        <v>10000</v>
      </c>
      <c r="L2132" s="1">
        <v>20000</v>
      </c>
      <c r="M2132" s="21">
        <v>5</v>
      </c>
      <c r="N2132" s="21" t="e">
        <f>VLOOKUP(M2132,[1]!tbl_empleados[#Data],4,0)&amp;" "&amp;VLOOKUP(M2132,[1]!tbl_empleados[#Data],5,0)</f>
        <v>#REF!</v>
      </c>
      <c r="O2132">
        <f t="shared" si="192"/>
        <v>2024</v>
      </c>
      <c r="P2132" t="str">
        <f t="shared" si="193"/>
        <v>junio</v>
      </c>
    </row>
    <row r="2133" spans="1:16" x14ac:dyDescent="0.3">
      <c r="A2133" t="s">
        <v>696</v>
      </c>
      <c r="B2133" s="21">
        <v>6</v>
      </c>
      <c r="C2133" s="77">
        <v>45456</v>
      </c>
      <c r="D2133" s="78">
        <v>0.89861111111111114</v>
      </c>
      <c r="E2133" s="21">
        <v>38</v>
      </c>
      <c r="F2133">
        <v>1</v>
      </c>
      <c r="G2133" t="str">
        <f>VLOOKUP($E2133,[1]Productos!A:P,2,FALSE)</f>
        <v>COSTEÑITA</v>
      </c>
      <c r="H2133" s="21" t="str">
        <f>VLOOKUP($E2133,[1]Productos!A:P,3,FALSE)</f>
        <v>BEBIDAS</v>
      </c>
      <c r="I2133" s="21" t="str">
        <f>VLOOKUP($E2133,[1]Productos!A:P,4,FALSE)</f>
        <v>CERVEZAS</v>
      </c>
      <c r="K2133" s="1">
        <v>3000</v>
      </c>
      <c r="L2133" s="1">
        <v>3000</v>
      </c>
      <c r="M2133" s="21">
        <v>5</v>
      </c>
      <c r="N2133" s="21" t="e">
        <f>VLOOKUP(M2133,[1]!tbl_empleados[#Data],4,0)&amp;" "&amp;VLOOKUP(M2133,[1]!tbl_empleados[#Data],5,0)</f>
        <v>#REF!</v>
      </c>
      <c r="O2133">
        <f t="shared" si="192"/>
        <v>2024</v>
      </c>
      <c r="P2133" t="str">
        <f t="shared" si="193"/>
        <v>junio</v>
      </c>
    </row>
    <row r="2134" spans="1:16" x14ac:dyDescent="0.3">
      <c r="A2134" t="s">
        <v>696</v>
      </c>
      <c r="B2134" s="21">
        <v>6</v>
      </c>
      <c r="C2134" s="77">
        <v>45456</v>
      </c>
      <c r="D2134" s="78">
        <v>0.89861111111111114</v>
      </c>
      <c r="E2134" s="21">
        <v>57</v>
      </c>
      <c r="F2134">
        <v>1</v>
      </c>
      <c r="G2134" t="str">
        <f>VLOOKUP($E2134,[1]Productos!A:P,2,FALSE)</f>
        <v>RON MEDELLIN 8 AÑOS</v>
      </c>
      <c r="H2134" s="21" t="str">
        <f>VLOOKUP($E2134,[1]Productos!A:P,3,FALSE)</f>
        <v>LICORES</v>
      </c>
      <c r="I2134" s="21" t="str">
        <f>VLOOKUP($E2134,[1]Productos!A:P,4,FALSE)</f>
        <v>RON</v>
      </c>
      <c r="K2134" s="1">
        <v>90000</v>
      </c>
      <c r="L2134" s="1">
        <v>90000</v>
      </c>
      <c r="M2134" s="21">
        <v>5</v>
      </c>
      <c r="N2134" s="21" t="e">
        <f>VLOOKUP(M2134,[1]!tbl_empleados[#Data],4,0)&amp;" "&amp;VLOOKUP(M2134,[1]!tbl_empleados[#Data],5,0)</f>
        <v>#REF!</v>
      </c>
      <c r="O2134">
        <f t="shared" si="192"/>
        <v>2024</v>
      </c>
      <c r="P2134" t="str">
        <f t="shared" si="193"/>
        <v>junio</v>
      </c>
    </row>
    <row r="2135" spans="1:16" x14ac:dyDescent="0.3">
      <c r="A2135" t="s">
        <v>696</v>
      </c>
      <c r="B2135" s="21">
        <v>6</v>
      </c>
      <c r="C2135" s="77">
        <v>45456</v>
      </c>
      <c r="D2135" s="78">
        <v>0.94652777777777775</v>
      </c>
      <c r="E2135" s="21">
        <v>29</v>
      </c>
      <c r="F2135">
        <v>1</v>
      </c>
      <c r="G2135" t="str">
        <f>VLOOKUP($E2135,[1]Productos!A:P,2,FALSE)</f>
        <v>AGUA</v>
      </c>
      <c r="H2135" s="21" t="str">
        <f>VLOOKUP($E2135,[1]Productos!A:P,3,FALSE)</f>
        <v>BEBIDAS</v>
      </c>
      <c r="I2135" s="21" t="str">
        <f>VLOOKUP($E2135,[1]Productos!A:P,4,FALSE)</f>
        <v>OTROS</v>
      </c>
      <c r="K2135" s="1">
        <v>2000</v>
      </c>
      <c r="L2135" s="1">
        <v>2000</v>
      </c>
      <c r="M2135" s="21">
        <v>5</v>
      </c>
      <c r="N2135" s="21" t="e">
        <f>VLOOKUP(M2135,[1]!tbl_empleados[#Data],4,0)&amp;" "&amp;VLOOKUP(M2135,[1]!tbl_empleados[#Data],5,0)</f>
        <v>#REF!</v>
      </c>
      <c r="O2135">
        <f t="shared" ref="O2135:O2181" si="194">YEAR(C2135)</f>
        <v>2024</v>
      </c>
      <c r="P2135" t="str">
        <f t="shared" ref="P2135:P2181" si="195">TEXT((C2135),"mmmm")</f>
        <v>junio</v>
      </c>
    </row>
    <row r="2136" spans="1:16" x14ac:dyDescent="0.3">
      <c r="A2136" t="s">
        <v>697</v>
      </c>
      <c r="B2136" s="21">
        <v>9</v>
      </c>
      <c r="C2136" s="77">
        <v>45456</v>
      </c>
      <c r="D2136" s="78">
        <v>0.91319444444444453</v>
      </c>
      <c r="E2136" s="21">
        <v>38</v>
      </c>
      <c r="F2136">
        <v>3</v>
      </c>
      <c r="G2136" t="str">
        <f>VLOOKUP($E2136,[1]Productos!A:P,2,FALSE)</f>
        <v>COSTEÑITA</v>
      </c>
      <c r="H2136" s="21" t="str">
        <f>VLOOKUP($E2136,[1]Productos!A:P,3,FALSE)</f>
        <v>BEBIDAS</v>
      </c>
      <c r="I2136" s="21" t="str">
        <f>VLOOKUP($E2136,[1]Productos!A:P,4,FALSE)</f>
        <v>CERVEZAS</v>
      </c>
      <c r="K2136" s="1">
        <v>3000</v>
      </c>
      <c r="L2136" s="1">
        <v>9000</v>
      </c>
      <c r="M2136" s="21">
        <v>5</v>
      </c>
      <c r="N2136" s="21" t="e">
        <f>VLOOKUP(M2136,[1]!tbl_empleados[#Data],4,0)&amp;" "&amp;VLOOKUP(M2136,[1]!tbl_empleados[#Data],5,0)</f>
        <v>#REF!</v>
      </c>
      <c r="O2136">
        <f t="shared" si="194"/>
        <v>2024</v>
      </c>
      <c r="P2136" t="str">
        <f t="shared" si="195"/>
        <v>junio</v>
      </c>
    </row>
    <row r="2137" spans="1:16" x14ac:dyDescent="0.3">
      <c r="A2137" t="s">
        <v>697</v>
      </c>
      <c r="B2137" s="21">
        <v>9</v>
      </c>
      <c r="C2137" s="77">
        <v>45456</v>
      </c>
      <c r="D2137" s="78">
        <v>0.93333333333333324</v>
      </c>
      <c r="E2137" s="21">
        <v>50</v>
      </c>
      <c r="F2137">
        <v>1</v>
      </c>
      <c r="G2137" t="str">
        <f>VLOOKUP($E2137,[1]Productos!A:P,2,FALSE)</f>
        <v>AGUARDIENTE SIN AZUCAR (LIMOSINA TAPA VERDE)</v>
      </c>
      <c r="H2137" s="21" t="str">
        <f>VLOOKUP($E2137,[1]Productos!A:P,3,FALSE)</f>
        <v>LICORES</v>
      </c>
      <c r="I2137" s="21" t="str">
        <f>VLOOKUP($E2137,[1]Productos!A:P,4,FALSE)</f>
        <v>AGUARDIENTE</v>
      </c>
      <c r="K2137" s="1">
        <v>90000</v>
      </c>
      <c r="L2137" s="1">
        <v>90000</v>
      </c>
      <c r="M2137" s="21">
        <v>5</v>
      </c>
      <c r="N2137" s="21" t="e">
        <f>VLOOKUP(M2137,[1]!tbl_empleados[#Data],4,0)&amp;" "&amp;VLOOKUP(M2137,[1]!tbl_empleados[#Data],5,0)</f>
        <v>#REF!</v>
      </c>
      <c r="O2137">
        <f t="shared" si="194"/>
        <v>2024</v>
      </c>
      <c r="P2137" t="str">
        <f t="shared" si="195"/>
        <v>junio</v>
      </c>
    </row>
    <row r="2138" spans="1:16" x14ac:dyDescent="0.3">
      <c r="A2138" t="s">
        <v>698</v>
      </c>
      <c r="B2138" s="21">
        <v>10</v>
      </c>
      <c r="C2138" s="77">
        <v>45456</v>
      </c>
      <c r="D2138" s="78">
        <v>0.91388888888888886</v>
      </c>
      <c r="E2138" s="21">
        <v>40</v>
      </c>
      <c r="F2138">
        <v>1</v>
      </c>
      <c r="G2138" t="str">
        <f>VLOOKUP($E2138,[1]Productos!A:P,2,FALSE)</f>
        <v>AGUILA NEGRA</v>
      </c>
      <c r="H2138" s="21" t="str">
        <f>VLOOKUP($E2138,[1]Productos!A:P,3,FALSE)</f>
        <v>BEBIDAS</v>
      </c>
      <c r="I2138" s="21" t="str">
        <f>VLOOKUP($E2138,[1]Productos!A:P,4,FALSE)</f>
        <v>CERVEZAS</v>
      </c>
      <c r="K2138" s="1">
        <v>3500</v>
      </c>
      <c r="L2138" s="1">
        <v>3500</v>
      </c>
      <c r="M2138" s="21">
        <v>5</v>
      </c>
      <c r="N2138" s="21" t="e">
        <f>VLOOKUP(M2138,[1]!tbl_empleados[#Data],4,0)&amp;" "&amp;VLOOKUP(M2138,[1]!tbl_empleados[#Data],5,0)</f>
        <v>#REF!</v>
      </c>
      <c r="O2138">
        <f t="shared" si="194"/>
        <v>2024</v>
      </c>
      <c r="P2138" t="str">
        <f t="shared" si="195"/>
        <v>junio</v>
      </c>
    </row>
    <row r="2139" spans="1:16" x14ac:dyDescent="0.3">
      <c r="A2139" t="s">
        <v>698</v>
      </c>
      <c r="B2139" s="21">
        <v>10</v>
      </c>
      <c r="C2139" s="77">
        <v>45456</v>
      </c>
      <c r="D2139" s="78">
        <v>0.91388888888888886</v>
      </c>
      <c r="E2139" s="21">
        <v>23</v>
      </c>
      <c r="F2139">
        <v>1</v>
      </c>
      <c r="G2139" t="str">
        <f>VLOOKUP($E2139,[1]Productos!A:P,2,FALSE)</f>
        <v>CEREZADA</v>
      </c>
      <c r="H2139" s="21" t="str">
        <f>VLOOKUP($E2139,[1]Productos!A:P,3,FALSE)</f>
        <v>BEBIDAS</v>
      </c>
      <c r="I2139" s="21" t="str">
        <f>VLOOKUP($E2139,[1]Productos!A:P,4,FALSE)</f>
        <v>LIMONADAS</v>
      </c>
      <c r="K2139" s="1">
        <v>6000</v>
      </c>
      <c r="L2139" s="1">
        <v>6000</v>
      </c>
      <c r="M2139" s="21">
        <v>5</v>
      </c>
      <c r="N2139" s="21" t="e">
        <f>VLOOKUP(M2139,[1]!tbl_empleados[#Data],4,0)&amp;" "&amp;VLOOKUP(M2139,[1]!tbl_empleados[#Data],5,0)</f>
        <v>#REF!</v>
      </c>
      <c r="O2139">
        <f t="shared" si="194"/>
        <v>2024</v>
      </c>
      <c r="P2139" t="str">
        <f t="shared" si="195"/>
        <v>junio</v>
      </c>
    </row>
    <row r="2140" spans="1:16" x14ac:dyDescent="0.3">
      <c r="A2140" t="s">
        <v>698</v>
      </c>
      <c r="B2140" s="21">
        <v>10</v>
      </c>
      <c r="C2140" s="77">
        <v>45456</v>
      </c>
      <c r="D2140" s="78">
        <v>0.94097222222222221</v>
      </c>
      <c r="E2140" s="21">
        <v>40</v>
      </c>
      <c r="F2140">
        <v>1</v>
      </c>
      <c r="G2140" t="str">
        <f>VLOOKUP($E2140,[1]Productos!A:P,2,FALSE)</f>
        <v>AGUILA NEGRA</v>
      </c>
      <c r="H2140" s="21" t="str">
        <f>VLOOKUP($E2140,[1]Productos!A:P,3,FALSE)</f>
        <v>BEBIDAS</v>
      </c>
      <c r="I2140" s="21" t="str">
        <f>VLOOKUP($E2140,[1]Productos!A:P,4,FALSE)</f>
        <v>CERVEZAS</v>
      </c>
      <c r="K2140" s="1">
        <v>3500</v>
      </c>
      <c r="L2140" s="1">
        <v>3500</v>
      </c>
      <c r="M2140" s="21">
        <v>5</v>
      </c>
      <c r="N2140" s="21" t="e">
        <f>VLOOKUP(M2140,[1]!tbl_empleados[#Data],4,0)&amp;" "&amp;VLOOKUP(M2140,[1]!tbl_empleados[#Data],5,0)</f>
        <v>#REF!</v>
      </c>
      <c r="O2140">
        <f t="shared" si="194"/>
        <v>2024</v>
      </c>
      <c r="P2140" t="str">
        <f t="shared" si="195"/>
        <v>junio</v>
      </c>
    </row>
    <row r="2141" spans="1:16" x14ac:dyDescent="0.3">
      <c r="A2141" t="s">
        <v>694</v>
      </c>
      <c r="B2141" s="21">
        <v>17</v>
      </c>
      <c r="C2141" s="77">
        <v>45456</v>
      </c>
      <c r="D2141" s="78">
        <v>0.87013888888888891</v>
      </c>
      <c r="E2141" s="21">
        <v>38</v>
      </c>
      <c r="F2141">
        <v>2</v>
      </c>
      <c r="G2141" t="str">
        <f>VLOOKUP($E2141,[1]Productos!A:P,2,FALSE)</f>
        <v>COSTEÑITA</v>
      </c>
      <c r="H2141" s="21" t="str">
        <f>VLOOKUP($E2141,[1]Productos!A:P,3,FALSE)</f>
        <v>BEBIDAS</v>
      </c>
      <c r="I2141" s="21" t="str">
        <f>VLOOKUP($E2141,[1]Productos!A:P,4,FALSE)</f>
        <v>CERVEZAS</v>
      </c>
      <c r="K2141" s="1">
        <v>3000</v>
      </c>
      <c r="L2141" s="1">
        <v>6000</v>
      </c>
      <c r="M2141" s="21">
        <v>5</v>
      </c>
      <c r="N2141" s="21" t="e">
        <f>VLOOKUP(M2141,[1]!tbl_empleados[#Data],4,0)&amp;" "&amp;VLOOKUP(M2141,[1]!tbl_empleados[#Data],5,0)</f>
        <v>#REF!</v>
      </c>
      <c r="O2141">
        <f t="shared" si="194"/>
        <v>2024</v>
      </c>
      <c r="P2141" t="str">
        <f t="shared" si="195"/>
        <v>junio</v>
      </c>
    </row>
    <row r="2142" spans="1:16" x14ac:dyDescent="0.3">
      <c r="A2142" t="s">
        <v>694</v>
      </c>
      <c r="B2142" s="21">
        <v>17</v>
      </c>
      <c r="C2142" s="77">
        <v>45456</v>
      </c>
      <c r="D2142" s="78">
        <v>0.91180555555555554</v>
      </c>
      <c r="E2142" s="21">
        <v>38</v>
      </c>
      <c r="F2142">
        <v>3</v>
      </c>
      <c r="G2142" t="str">
        <f>VLOOKUP($E2142,[1]Productos!A:P,2,FALSE)</f>
        <v>COSTEÑITA</v>
      </c>
      <c r="H2142" s="21" t="str">
        <f>VLOOKUP($E2142,[1]Productos!A:P,3,FALSE)</f>
        <v>BEBIDAS</v>
      </c>
      <c r="I2142" s="21" t="str">
        <f>VLOOKUP($E2142,[1]Productos!A:P,4,FALSE)</f>
        <v>CERVEZAS</v>
      </c>
      <c r="K2142" s="1">
        <v>3000</v>
      </c>
      <c r="L2142" s="1">
        <v>9000</v>
      </c>
      <c r="M2142" s="21">
        <v>5</v>
      </c>
      <c r="N2142" s="21" t="e">
        <f>VLOOKUP(M2142,[1]!tbl_empleados[#Data],4,0)&amp;" "&amp;VLOOKUP(M2142,[1]!tbl_empleados[#Data],5,0)</f>
        <v>#REF!</v>
      </c>
      <c r="O2142">
        <f t="shared" si="194"/>
        <v>2024</v>
      </c>
      <c r="P2142" t="str">
        <f t="shared" si="195"/>
        <v>junio</v>
      </c>
    </row>
    <row r="2143" spans="1:16" x14ac:dyDescent="0.3">
      <c r="A2143" t="s">
        <v>694</v>
      </c>
      <c r="B2143" s="21">
        <v>17</v>
      </c>
      <c r="C2143" s="77">
        <v>45456</v>
      </c>
      <c r="D2143" s="78">
        <v>0.94097222222222221</v>
      </c>
      <c r="E2143" s="21">
        <v>40</v>
      </c>
      <c r="F2143">
        <v>1</v>
      </c>
      <c r="G2143" t="str">
        <f>VLOOKUP($E2143,[1]Productos!A:P,2,FALSE)</f>
        <v>AGUILA NEGRA</v>
      </c>
      <c r="H2143" s="21" t="str">
        <f>VLOOKUP($E2143,[1]Productos!A:P,3,FALSE)</f>
        <v>BEBIDAS</v>
      </c>
      <c r="I2143" s="21" t="str">
        <f>VLOOKUP($E2143,[1]Productos!A:P,4,FALSE)</f>
        <v>CERVEZAS</v>
      </c>
      <c r="K2143" s="1">
        <v>3500</v>
      </c>
      <c r="L2143" s="1">
        <v>3500</v>
      </c>
      <c r="M2143" s="21">
        <v>5</v>
      </c>
      <c r="N2143" s="21" t="e">
        <f>VLOOKUP(M2143,[1]!tbl_empleados[#Data],4,0)&amp;" "&amp;VLOOKUP(M2143,[1]!tbl_empleados[#Data],5,0)</f>
        <v>#REF!</v>
      </c>
      <c r="O2143">
        <f t="shared" si="194"/>
        <v>2024</v>
      </c>
      <c r="P2143" t="str">
        <f t="shared" si="195"/>
        <v>junio</v>
      </c>
    </row>
    <row r="2144" spans="1:16" x14ac:dyDescent="0.3">
      <c r="A2144" t="s">
        <v>694</v>
      </c>
      <c r="B2144" s="21">
        <v>17</v>
      </c>
      <c r="C2144" s="77">
        <v>45456</v>
      </c>
      <c r="D2144" s="78">
        <v>0.95486111111111116</v>
      </c>
      <c r="E2144" s="21">
        <v>38</v>
      </c>
      <c r="F2144">
        <v>2</v>
      </c>
      <c r="G2144" t="str">
        <f>VLOOKUP($E2144,[1]Productos!A:P,2,FALSE)</f>
        <v>COSTEÑITA</v>
      </c>
      <c r="H2144" s="21" t="str">
        <f>VLOOKUP($E2144,[1]Productos!A:P,3,FALSE)</f>
        <v>BEBIDAS</v>
      </c>
      <c r="I2144" s="21" t="str">
        <f>VLOOKUP($E2144,[1]Productos!A:P,4,FALSE)</f>
        <v>CERVEZAS</v>
      </c>
      <c r="K2144" s="1">
        <v>3000</v>
      </c>
      <c r="L2144" s="1">
        <v>6000</v>
      </c>
      <c r="M2144" s="21">
        <v>5</v>
      </c>
      <c r="N2144" s="21" t="e">
        <f>VLOOKUP(M2144,[1]!tbl_empleados[#Data],4,0)&amp;" "&amp;VLOOKUP(M2144,[1]!tbl_empleados[#Data],5,0)</f>
        <v>#REF!</v>
      </c>
      <c r="O2144">
        <f t="shared" si="194"/>
        <v>2024</v>
      </c>
      <c r="P2144" t="str">
        <f t="shared" si="195"/>
        <v>junio</v>
      </c>
    </row>
    <row r="2145" spans="1:16" x14ac:dyDescent="0.3">
      <c r="A2145" t="s">
        <v>694</v>
      </c>
      <c r="B2145" s="21">
        <v>17</v>
      </c>
      <c r="C2145" s="77">
        <v>45456</v>
      </c>
      <c r="D2145" s="78">
        <v>0.95486111111111116</v>
      </c>
      <c r="E2145" s="21">
        <v>40</v>
      </c>
      <c r="F2145">
        <v>1</v>
      </c>
      <c r="G2145" t="str">
        <f>VLOOKUP($E2145,[1]Productos!A:P,2,FALSE)</f>
        <v>AGUILA NEGRA</v>
      </c>
      <c r="H2145" s="21" t="str">
        <f>VLOOKUP($E2145,[1]Productos!A:P,3,FALSE)</f>
        <v>BEBIDAS</v>
      </c>
      <c r="I2145" s="21" t="str">
        <f>VLOOKUP($E2145,[1]Productos!A:P,4,FALSE)</f>
        <v>CERVEZAS</v>
      </c>
      <c r="K2145" s="1">
        <v>3500</v>
      </c>
      <c r="L2145" s="1">
        <v>3500</v>
      </c>
      <c r="M2145" s="21">
        <v>5</v>
      </c>
      <c r="N2145" s="21" t="e">
        <f>VLOOKUP(M2145,[1]!tbl_empleados[#Data],4,0)&amp;" "&amp;VLOOKUP(M2145,[1]!tbl_empleados[#Data],5,0)</f>
        <v>#REF!</v>
      </c>
      <c r="O2145">
        <f t="shared" si="194"/>
        <v>2024</v>
      </c>
      <c r="P2145" t="str">
        <f t="shared" si="195"/>
        <v>junio</v>
      </c>
    </row>
    <row r="2146" spans="1:16" x14ac:dyDescent="0.3">
      <c r="A2146" t="s">
        <v>696</v>
      </c>
      <c r="B2146" s="21">
        <v>6</v>
      </c>
      <c r="C2146" s="77">
        <v>45456</v>
      </c>
      <c r="D2146" s="78">
        <v>0.95763888888888893</v>
      </c>
      <c r="E2146" s="21">
        <v>20</v>
      </c>
      <c r="F2146">
        <v>2</v>
      </c>
      <c r="G2146" t="str">
        <f>VLOOKUP($E2146,[1]Productos!A:P,2,FALSE)</f>
        <v>SODA TRADICIONAL</v>
      </c>
      <c r="H2146" s="21" t="str">
        <f>VLOOKUP($E2146,[1]Productos!A:P,3,FALSE)</f>
        <v>BEBIDAS</v>
      </c>
      <c r="I2146" s="21" t="str">
        <f>VLOOKUP($E2146,[1]Productos!A:P,4,FALSE)</f>
        <v>SODAS SABORIZADAS</v>
      </c>
      <c r="K2146" s="1">
        <v>10000</v>
      </c>
      <c r="L2146" s="1">
        <v>20000</v>
      </c>
      <c r="M2146" s="21">
        <v>5</v>
      </c>
      <c r="N2146" s="21" t="e">
        <f>VLOOKUP(M2146,[1]!tbl_empleados[#Data],4,0)&amp;" "&amp;VLOOKUP(M2146,[1]!tbl_empleados[#Data],5,0)</f>
        <v>#REF!</v>
      </c>
      <c r="O2146">
        <f t="shared" si="194"/>
        <v>2024</v>
      </c>
      <c r="P2146" t="str">
        <f t="shared" si="195"/>
        <v>junio</v>
      </c>
    </row>
    <row r="2147" spans="1:16" x14ac:dyDescent="0.3">
      <c r="A2147" t="s">
        <v>699</v>
      </c>
      <c r="B2147" s="21">
        <v>18</v>
      </c>
      <c r="C2147" s="77">
        <v>45456</v>
      </c>
      <c r="D2147" s="78">
        <v>0.96527777777777779</v>
      </c>
      <c r="E2147" s="21">
        <v>39</v>
      </c>
      <c r="F2147">
        <v>4</v>
      </c>
      <c r="G2147" t="str">
        <f>VLOOKUP($E2147,[1]Productos!A:P,2,FALSE)</f>
        <v>CORONITA</v>
      </c>
      <c r="H2147" s="21" t="str">
        <f>VLOOKUP($E2147,[1]Productos!A:P,3,FALSE)</f>
        <v>BEBIDAS</v>
      </c>
      <c r="I2147" s="21" t="str">
        <f>VLOOKUP($E2147,[1]Productos!A:P,4,FALSE)</f>
        <v>CERVEZAS</v>
      </c>
      <c r="K2147" s="1">
        <v>4000</v>
      </c>
      <c r="L2147" s="1">
        <v>16000</v>
      </c>
      <c r="M2147" s="21">
        <v>5</v>
      </c>
      <c r="N2147" s="21" t="e">
        <f>VLOOKUP(M2147,[1]!tbl_empleados[#Data],4,0)&amp;" "&amp;VLOOKUP(M2147,[1]!tbl_empleados[#Data],5,0)</f>
        <v>#REF!</v>
      </c>
      <c r="O2147">
        <f t="shared" si="194"/>
        <v>2024</v>
      </c>
      <c r="P2147" t="str">
        <f t="shared" si="195"/>
        <v>junio</v>
      </c>
    </row>
    <row r="2148" spans="1:16" x14ac:dyDescent="0.3">
      <c r="A2148" t="s">
        <v>699</v>
      </c>
      <c r="B2148" s="21">
        <v>18</v>
      </c>
      <c r="C2148" s="77">
        <v>45456</v>
      </c>
      <c r="D2148" s="78">
        <v>0.96597222222222223</v>
      </c>
      <c r="E2148" s="21">
        <v>39</v>
      </c>
      <c r="F2148">
        <v>1</v>
      </c>
      <c r="G2148" t="str">
        <f>VLOOKUP($E2148,[1]Productos!A:P,2,FALSE)</f>
        <v>CORONITA</v>
      </c>
      <c r="H2148" s="21" t="str">
        <f>VLOOKUP($E2148,[1]Productos!A:P,3,FALSE)</f>
        <v>BEBIDAS</v>
      </c>
      <c r="I2148" s="21" t="str">
        <f>VLOOKUP($E2148,[1]Productos!A:P,4,FALSE)</f>
        <v>CERVEZAS</v>
      </c>
      <c r="K2148" s="1">
        <v>4000</v>
      </c>
      <c r="L2148" s="1">
        <v>4000</v>
      </c>
      <c r="M2148" s="21">
        <v>5</v>
      </c>
      <c r="N2148" s="21" t="e">
        <f>VLOOKUP(M2148,[1]!tbl_empleados[#Data],4,0)&amp;" "&amp;VLOOKUP(M2148,[1]!tbl_empleados[#Data],5,0)</f>
        <v>#REF!</v>
      </c>
      <c r="O2148">
        <f t="shared" si="194"/>
        <v>2024</v>
      </c>
      <c r="P2148" t="str">
        <f t="shared" si="195"/>
        <v>junio</v>
      </c>
    </row>
    <row r="2149" spans="1:16" x14ac:dyDescent="0.3">
      <c r="A2149" t="s">
        <v>700</v>
      </c>
      <c r="B2149" s="21">
        <v>2</v>
      </c>
      <c r="C2149" s="77">
        <v>45456</v>
      </c>
      <c r="D2149" s="78">
        <v>0.92569444444444438</v>
      </c>
      <c r="E2149" s="21">
        <v>40</v>
      </c>
      <c r="F2149">
        <v>1</v>
      </c>
      <c r="G2149" t="str">
        <f>VLOOKUP($E2149,[1]Productos!A:P,2,FALSE)</f>
        <v>AGUILA NEGRA</v>
      </c>
      <c r="H2149" s="21" t="str">
        <f>VLOOKUP($E2149,[1]Productos!A:P,3,FALSE)</f>
        <v>BEBIDAS</v>
      </c>
      <c r="I2149" s="21" t="str">
        <f>VLOOKUP($E2149,[1]Productos!A:P,4,FALSE)</f>
        <v>CERVEZAS</v>
      </c>
      <c r="K2149" s="1">
        <v>3500</v>
      </c>
      <c r="L2149" s="1">
        <v>3500</v>
      </c>
      <c r="M2149" s="21">
        <v>5</v>
      </c>
      <c r="N2149" s="21" t="e">
        <f>VLOOKUP(M2149,[1]!tbl_empleados[#Data],4,0)&amp;" "&amp;VLOOKUP(M2149,[1]!tbl_empleados[#Data],5,0)</f>
        <v>#REF!</v>
      </c>
      <c r="O2149">
        <f t="shared" si="194"/>
        <v>2024</v>
      </c>
      <c r="P2149" t="str">
        <f t="shared" si="195"/>
        <v>junio</v>
      </c>
    </row>
    <row r="2150" spans="1:16" x14ac:dyDescent="0.3">
      <c r="A2150" t="s">
        <v>700</v>
      </c>
      <c r="B2150" s="21">
        <v>2</v>
      </c>
      <c r="C2150" s="77">
        <v>45456</v>
      </c>
      <c r="D2150" s="78">
        <v>0.93680555555555556</v>
      </c>
      <c r="E2150" s="21">
        <v>40</v>
      </c>
      <c r="F2150">
        <v>5</v>
      </c>
      <c r="G2150" t="str">
        <f>VLOOKUP($E2150,[1]Productos!A:P,2,FALSE)</f>
        <v>AGUILA NEGRA</v>
      </c>
      <c r="H2150" s="21" t="str">
        <f>VLOOKUP($E2150,[1]Productos!A:P,3,FALSE)</f>
        <v>BEBIDAS</v>
      </c>
      <c r="I2150" s="21" t="str">
        <f>VLOOKUP($E2150,[1]Productos!A:P,4,FALSE)</f>
        <v>CERVEZAS</v>
      </c>
      <c r="K2150" s="1">
        <v>3500</v>
      </c>
      <c r="L2150" s="1">
        <v>17500</v>
      </c>
      <c r="M2150" s="21">
        <v>5</v>
      </c>
      <c r="N2150" s="21" t="e">
        <f>VLOOKUP(M2150,[1]!tbl_empleados[#Data],4,0)&amp;" "&amp;VLOOKUP(M2150,[1]!tbl_empleados[#Data],5,0)</f>
        <v>#REF!</v>
      </c>
      <c r="O2150">
        <f t="shared" si="194"/>
        <v>2024</v>
      </c>
      <c r="P2150" t="str">
        <f t="shared" si="195"/>
        <v>junio</v>
      </c>
    </row>
    <row r="2151" spans="1:16" x14ac:dyDescent="0.3">
      <c r="A2151" t="s">
        <v>700</v>
      </c>
      <c r="B2151" s="21">
        <v>2</v>
      </c>
      <c r="C2151" s="77">
        <v>45456</v>
      </c>
      <c r="D2151" s="78">
        <v>0.94097222222222221</v>
      </c>
      <c r="E2151" s="21">
        <v>40</v>
      </c>
      <c r="F2151">
        <v>1</v>
      </c>
      <c r="G2151" t="str">
        <f>VLOOKUP($E2151,[1]Productos!A:P,2,FALSE)</f>
        <v>AGUILA NEGRA</v>
      </c>
      <c r="H2151" s="21" t="str">
        <f>VLOOKUP($E2151,[1]Productos!A:P,3,FALSE)</f>
        <v>BEBIDAS</v>
      </c>
      <c r="I2151" s="21" t="str">
        <f>VLOOKUP($E2151,[1]Productos!A:P,4,FALSE)</f>
        <v>CERVEZAS</v>
      </c>
      <c r="K2151" s="1">
        <v>3500</v>
      </c>
      <c r="L2151" s="1">
        <v>3500</v>
      </c>
      <c r="M2151" s="21">
        <v>5</v>
      </c>
      <c r="N2151" s="21" t="e">
        <f>VLOOKUP(M2151,[1]!tbl_empleados[#Data],4,0)&amp;" "&amp;VLOOKUP(M2151,[1]!tbl_empleados[#Data],5,0)</f>
        <v>#REF!</v>
      </c>
      <c r="O2151">
        <f t="shared" si="194"/>
        <v>2024</v>
      </c>
      <c r="P2151" t="str">
        <f t="shared" si="195"/>
        <v>junio</v>
      </c>
    </row>
    <row r="2152" spans="1:16" x14ac:dyDescent="0.3">
      <c r="A2152" t="s">
        <v>693</v>
      </c>
      <c r="B2152" s="21">
        <v>4</v>
      </c>
      <c r="C2152" s="77">
        <v>45456</v>
      </c>
      <c r="D2152" s="78">
        <v>0.85</v>
      </c>
      <c r="E2152" s="21">
        <v>15</v>
      </c>
      <c r="F2152">
        <v>1</v>
      </c>
      <c r="G2152" t="str">
        <f>VLOOKUP($E2152,[1]Productos!A:P,2,FALSE)</f>
        <v>MARACUYÁ</v>
      </c>
      <c r="H2152" s="21" t="str">
        <f>VLOOKUP($E2152,[1]Productos!A:P,3,FALSE)</f>
        <v>BEBIDAS</v>
      </c>
      <c r="I2152" s="21" t="str">
        <f>VLOOKUP($E2152,[1]Productos!A:P,4,FALSE)</f>
        <v>SODAS SABORIZADAS</v>
      </c>
      <c r="K2152" s="1">
        <v>12000</v>
      </c>
      <c r="L2152" s="1">
        <v>12000</v>
      </c>
      <c r="M2152" s="21">
        <v>5</v>
      </c>
      <c r="N2152" s="21" t="e">
        <f>VLOOKUP(M2152,[1]!tbl_empleados[#Data],4,0)&amp;" "&amp;VLOOKUP(M2152,[1]!tbl_empleados[#Data],5,0)</f>
        <v>#REF!</v>
      </c>
      <c r="O2152">
        <f t="shared" si="194"/>
        <v>2024</v>
      </c>
      <c r="P2152" t="str">
        <f t="shared" si="195"/>
        <v>junio</v>
      </c>
    </row>
    <row r="2153" spans="1:16" x14ac:dyDescent="0.3">
      <c r="A2153" t="s">
        <v>701</v>
      </c>
      <c r="B2153" s="21">
        <v>17</v>
      </c>
      <c r="C2153" s="77">
        <v>45456</v>
      </c>
      <c r="D2153" s="78">
        <v>0.96944444444444444</v>
      </c>
      <c r="E2153" s="21">
        <v>38</v>
      </c>
      <c r="F2153">
        <v>7</v>
      </c>
      <c r="G2153" t="str">
        <f>VLOOKUP($E2153,[1]Productos!A:P,2,FALSE)</f>
        <v>COSTEÑITA</v>
      </c>
      <c r="H2153" s="21" t="str">
        <f>VLOOKUP($E2153,[1]Productos!A:P,3,FALSE)</f>
        <v>BEBIDAS</v>
      </c>
      <c r="I2153" s="21" t="str">
        <f>VLOOKUP($E2153,[1]Productos!A:P,4,FALSE)</f>
        <v>CERVEZAS</v>
      </c>
      <c r="K2153" s="1">
        <v>3000</v>
      </c>
      <c r="L2153" s="1">
        <v>21000</v>
      </c>
      <c r="M2153" s="21">
        <v>5</v>
      </c>
      <c r="N2153" s="21" t="e">
        <f>VLOOKUP(M2153,[1]!tbl_empleados[#Data],4,0)&amp;" "&amp;VLOOKUP(M2153,[1]!tbl_empleados[#Data],5,0)</f>
        <v>#REF!</v>
      </c>
      <c r="O2153">
        <f t="shared" si="194"/>
        <v>2024</v>
      </c>
      <c r="P2153" t="str">
        <f t="shared" si="195"/>
        <v>junio</v>
      </c>
    </row>
    <row r="2154" spans="1:16" x14ac:dyDescent="0.3">
      <c r="A2154" t="s">
        <v>701</v>
      </c>
      <c r="B2154" s="21">
        <v>17</v>
      </c>
      <c r="C2154" s="77">
        <v>45456</v>
      </c>
      <c r="D2154" s="78">
        <v>0.96944444444444444</v>
      </c>
      <c r="E2154" s="21">
        <v>40</v>
      </c>
      <c r="F2154">
        <v>3</v>
      </c>
      <c r="G2154" t="str">
        <f>VLOOKUP($E2154,[1]Productos!A:P,2,FALSE)</f>
        <v>AGUILA NEGRA</v>
      </c>
      <c r="H2154" s="21" t="str">
        <f>VLOOKUP($E2154,[1]Productos!A:P,3,FALSE)</f>
        <v>BEBIDAS</v>
      </c>
      <c r="I2154" s="21" t="str">
        <f>VLOOKUP($E2154,[1]Productos!A:P,4,FALSE)</f>
        <v>CERVEZAS</v>
      </c>
      <c r="K2154" s="1">
        <v>3500</v>
      </c>
      <c r="L2154" s="1">
        <v>10500</v>
      </c>
      <c r="M2154" s="21">
        <v>5</v>
      </c>
      <c r="N2154" s="21" t="e">
        <f>VLOOKUP(M2154,[1]!tbl_empleados[#Data],4,0)&amp;" "&amp;VLOOKUP(M2154,[1]!tbl_empleados[#Data],5,0)</f>
        <v>#REF!</v>
      </c>
      <c r="O2154">
        <f t="shared" si="194"/>
        <v>2024</v>
      </c>
      <c r="P2154" t="str">
        <f t="shared" si="195"/>
        <v>junio</v>
      </c>
    </row>
    <row r="2155" spans="1:16" x14ac:dyDescent="0.3">
      <c r="A2155" t="s">
        <v>701</v>
      </c>
      <c r="B2155" s="21">
        <v>17</v>
      </c>
      <c r="C2155" s="77">
        <v>45456</v>
      </c>
      <c r="D2155" s="78">
        <v>0.97013888888888899</v>
      </c>
      <c r="E2155" s="21">
        <v>40</v>
      </c>
      <c r="F2155">
        <v>1</v>
      </c>
      <c r="G2155" t="str">
        <f>VLOOKUP($E2155,[1]Productos!A:P,2,FALSE)</f>
        <v>AGUILA NEGRA</v>
      </c>
      <c r="H2155" s="21" t="str">
        <f>VLOOKUP($E2155,[1]Productos!A:P,3,FALSE)</f>
        <v>BEBIDAS</v>
      </c>
      <c r="I2155" s="21" t="str">
        <f>VLOOKUP($E2155,[1]Productos!A:P,4,FALSE)</f>
        <v>CERVEZAS</v>
      </c>
      <c r="K2155" s="1">
        <v>3500</v>
      </c>
      <c r="L2155" s="1">
        <v>3500</v>
      </c>
      <c r="M2155" s="21">
        <v>5</v>
      </c>
      <c r="N2155" s="21" t="e">
        <f>VLOOKUP(M2155,[1]!tbl_empleados[#Data],4,0)&amp;" "&amp;VLOOKUP(M2155,[1]!tbl_empleados[#Data],5,0)</f>
        <v>#REF!</v>
      </c>
      <c r="O2155">
        <f t="shared" si="194"/>
        <v>2024</v>
      </c>
      <c r="P2155" t="str">
        <f t="shared" si="195"/>
        <v>junio</v>
      </c>
    </row>
    <row r="2156" spans="1:16" x14ac:dyDescent="0.3">
      <c r="A2156" t="s">
        <v>700</v>
      </c>
      <c r="B2156" s="21">
        <v>2</v>
      </c>
      <c r="C2156" s="77">
        <v>45456</v>
      </c>
      <c r="D2156" s="78">
        <v>0.9784722222222223</v>
      </c>
      <c r="E2156" s="21">
        <v>40</v>
      </c>
      <c r="F2156">
        <v>7</v>
      </c>
      <c r="G2156" t="str">
        <f>VLOOKUP($E2156,[1]Productos!A:P,2,FALSE)</f>
        <v>AGUILA NEGRA</v>
      </c>
      <c r="H2156" s="21" t="str">
        <f>VLOOKUP($E2156,[1]Productos!A:P,3,FALSE)</f>
        <v>BEBIDAS</v>
      </c>
      <c r="I2156" s="21" t="str">
        <f>VLOOKUP($E2156,[1]Productos!A:P,4,FALSE)</f>
        <v>CERVEZAS</v>
      </c>
      <c r="K2156" s="1">
        <v>3500</v>
      </c>
      <c r="L2156" s="1">
        <v>24500</v>
      </c>
      <c r="M2156" s="21">
        <v>5</v>
      </c>
      <c r="N2156" s="21" t="e">
        <f>VLOOKUP(M2156,[1]!tbl_empleados[#Data],4,0)&amp;" "&amp;VLOOKUP(M2156,[1]!tbl_empleados[#Data],5,0)</f>
        <v>#REF!</v>
      </c>
      <c r="O2156">
        <f t="shared" si="194"/>
        <v>2024</v>
      </c>
      <c r="P2156" t="str">
        <f t="shared" si="195"/>
        <v>junio</v>
      </c>
    </row>
    <row r="2157" spans="1:16" x14ac:dyDescent="0.3">
      <c r="A2157" t="s">
        <v>702</v>
      </c>
      <c r="B2157" s="21">
        <v>18</v>
      </c>
      <c r="C2157" s="77">
        <v>45457</v>
      </c>
      <c r="D2157" s="78">
        <v>1.9444444444444445E-2</v>
      </c>
      <c r="E2157" s="21">
        <v>35</v>
      </c>
      <c r="F2157">
        <v>1</v>
      </c>
      <c r="G2157" t="str">
        <f>VLOOKUP($E2157,[1]Productos!A:P,2,FALSE)</f>
        <v>SUERO ELECTROLIT FRESA-KIWI</v>
      </c>
      <c r="H2157" s="21" t="str">
        <f>VLOOKUP($E2157,[1]Productos!A:P,3,FALSE)</f>
        <v>BEBIDAS</v>
      </c>
      <c r="I2157" s="21" t="str">
        <f>VLOOKUP($E2157,[1]Productos!A:P,4,FALSE)</f>
        <v>OTROS</v>
      </c>
      <c r="K2157" s="1">
        <v>10000</v>
      </c>
      <c r="L2157" s="1">
        <v>10000</v>
      </c>
      <c r="M2157" s="21">
        <v>5</v>
      </c>
      <c r="N2157" s="21" t="e">
        <f>VLOOKUP(M2157,[1]!tbl_empleados[#Data],4,0)&amp;" "&amp;VLOOKUP(M2157,[1]!tbl_empleados[#Data],5,0)</f>
        <v>#REF!</v>
      </c>
      <c r="O2157">
        <f t="shared" si="194"/>
        <v>2024</v>
      </c>
      <c r="P2157" t="str">
        <f t="shared" si="195"/>
        <v>junio</v>
      </c>
    </row>
    <row r="2158" spans="1:16" x14ac:dyDescent="0.3">
      <c r="A2158" t="s">
        <v>702</v>
      </c>
      <c r="B2158" s="21">
        <v>18</v>
      </c>
      <c r="C2158" s="77">
        <v>45457</v>
      </c>
      <c r="D2158" s="78">
        <v>1.9444444444444445E-2</v>
      </c>
      <c r="E2158" s="21">
        <v>38</v>
      </c>
      <c r="F2158">
        <v>1</v>
      </c>
      <c r="G2158" t="str">
        <f>VLOOKUP($E2158,[1]Productos!A:P,2,FALSE)</f>
        <v>COSTEÑITA</v>
      </c>
      <c r="H2158" s="21" t="str">
        <f>VLOOKUP($E2158,[1]Productos!A:P,3,FALSE)</f>
        <v>BEBIDAS</v>
      </c>
      <c r="I2158" s="21" t="str">
        <f>VLOOKUP($E2158,[1]Productos!A:P,4,FALSE)</f>
        <v>CERVEZAS</v>
      </c>
      <c r="K2158" s="1">
        <v>3000</v>
      </c>
      <c r="L2158" s="1">
        <v>3000</v>
      </c>
      <c r="M2158" s="21">
        <v>5</v>
      </c>
      <c r="N2158" s="21" t="e">
        <f>VLOOKUP(M2158,[1]!tbl_empleados[#Data],4,0)&amp;" "&amp;VLOOKUP(M2158,[1]!tbl_empleados[#Data],5,0)</f>
        <v>#REF!</v>
      </c>
      <c r="O2158">
        <f t="shared" si="194"/>
        <v>2024</v>
      </c>
      <c r="P2158" t="str">
        <f t="shared" si="195"/>
        <v>junio</v>
      </c>
    </row>
    <row r="2159" spans="1:16" x14ac:dyDescent="0.3">
      <c r="A2159" t="s">
        <v>702</v>
      </c>
      <c r="B2159" s="21">
        <v>18</v>
      </c>
      <c r="C2159" s="77">
        <v>45457</v>
      </c>
      <c r="D2159" s="78">
        <v>1.9444444444444445E-2</v>
      </c>
      <c r="E2159" s="21">
        <v>47</v>
      </c>
      <c r="F2159">
        <v>1</v>
      </c>
      <c r="G2159" t="str">
        <f>VLOOKUP($E2159,[1]Productos!A:P,2,FALSE)</f>
        <v>MICHELADA</v>
      </c>
      <c r="H2159" s="21" t="str">
        <f>VLOOKUP($E2159,[1]Productos!A:P,3,FALSE)</f>
        <v>BEBIDAS</v>
      </c>
      <c r="I2159" s="21" t="str">
        <f>VLOOKUP($E2159,[1]Productos!A:P,4,FALSE)</f>
        <v>CERVEZAS</v>
      </c>
      <c r="K2159" s="1">
        <v>2000</v>
      </c>
      <c r="L2159" s="1">
        <v>2000</v>
      </c>
      <c r="M2159" s="21">
        <v>5</v>
      </c>
      <c r="N2159" s="21" t="e">
        <f>VLOOKUP(M2159,[1]!tbl_empleados[#Data],4,0)&amp;" "&amp;VLOOKUP(M2159,[1]!tbl_empleados[#Data],5,0)</f>
        <v>#REF!</v>
      </c>
      <c r="O2159">
        <f t="shared" si="194"/>
        <v>2024</v>
      </c>
      <c r="P2159" t="str">
        <f t="shared" si="195"/>
        <v>junio</v>
      </c>
    </row>
    <row r="2160" spans="1:16" x14ac:dyDescent="0.3">
      <c r="A2160" t="s">
        <v>703</v>
      </c>
      <c r="B2160" s="21">
        <v>10</v>
      </c>
      <c r="C2160" s="77">
        <v>45457</v>
      </c>
      <c r="D2160" s="78">
        <v>4.7916666666666663E-2</v>
      </c>
      <c r="E2160" s="21">
        <v>40</v>
      </c>
      <c r="F2160">
        <v>4</v>
      </c>
      <c r="G2160" t="str">
        <f>VLOOKUP($E2160,[1]Productos!A:P,2,FALSE)</f>
        <v>AGUILA NEGRA</v>
      </c>
      <c r="H2160" s="21" t="str">
        <f>VLOOKUP($E2160,[1]Productos!A:P,3,FALSE)</f>
        <v>BEBIDAS</v>
      </c>
      <c r="I2160" s="21" t="str">
        <f>VLOOKUP($E2160,[1]Productos!A:P,4,FALSE)</f>
        <v>CERVEZAS</v>
      </c>
      <c r="K2160" s="1">
        <v>3500</v>
      </c>
      <c r="L2160" s="1">
        <v>14000</v>
      </c>
      <c r="M2160" s="21">
        <v>5</v>
      </c>
      <c r="N2160" s="21" t="e">
        <f>VLOOKUP(M2160,[1]!tbl_empleados[#Data],4,0)&amp;" "&amp;VLOOKUP(M2160,[1]!tbl_empleados[#Data],5,0)</f>
        <v>#REF!</v>
      </c>
      <c r="O2160">
        <f t="shared" si="194"/>
        <v>2024</v>
      </c>
      <c r="P2160" t="str">
        <f t="shared" si="195"/>
        <v>junio</v>
      </c>
    </row>
    <row r="2161" spans="1:16" x14ac:dyDescent="0.3">
      <c r="A2161" t="s">
        <v>703</v>
      </c>
      <c r="B2161" s="21">
        <v>10</v>
      </c>
      <c r="C2161" s="77">
        <v>45457</v>
      </c>
      <c r="D2161" s="78">
        <v>4.7916666666666663E-2</v>
      </c>
      <c r="E2161" s="21">
        <v>23</v>
      </c>
      <c r="F2161">
        <v>1</v>
      </c>
      <c r="G2161" t="str">
        <f>VLOOKUP($E2161,[1]Productos!A:P,2,FALSE)</f>
        <v>CEREZADA</v>
      </c>
      <c r="H2161" s="21" t="str">
        <f>VLOOKUP($E2161,[1]Productos!A:P,3,FALSE)</f>
        <v>BEBIDAS</v>
      </c>
      <c r="I2161" s="21" t="str">
        <f>VLOOKUP($E2161,[1]Productos!A:P,4,FALSE)</f>
        <v>LIMONADAS</v>
      </c>
      <c r="K2161" s="1">
        <v>6000</v>
      </c>
      <c r="L2161" s="1">
        <v>6000</v>
      </c>
      <c r="M2161" s="21">
        <v>5</v>
      </c>
      <c r="N2161" s="21" t="e">
        <f>VLOOKUP(M2161,[1]!tbl_empleados[#Data],4,0)&amp;" "&amp;VLOOKUP(M2161,[1]!tbl_empleados[#Data],5,0)</f>
        <v>#REF!</v>
      </c>
      <c r="O2161">
        <f t="shared" si="194"/>
        <v>2024</v>
      </c>
      <c r="P2161" t="str">
        <f t="shared" si="195"/>
        <v>junio</v>
      </c>
    </row>
    <row r="2162" spans="1:16" x14ac:dyDescent="0.3">
      <c r="A2162" t="s">
        <v>704</v>
      </c>
      <c r="B2162" s="21">
        <v>9</v>
      </c>
      <c r="C2162" s="77">
        <v>45457</v>
      </c>
      <c r="D2162" s="78">
        <v>4.5833333333333337E-2</v>
      </c>
      <c r="E2162" s="21">
        <v>38</v>
      </c>
      <c r="F2162">
        <v>2</v>
      </c>
      <c r="G2162" t="str">
        <f>VLOOKUP($E2162,[1]Productos!A:P,2,FALSE)</f>
        <v>COSTEÑITA</v>
      </c>
      <c r="H2162" s="21" t="str">
        <f>VLOOKUP($E2162,[1]Productos!A:P,3,FALSE)</f>
        <v>BEBIDAS</v>
      </c>
      <c r="I2162" s="21" t="str">
        <f>VLOOKUP($E2162,[1]Productos!A:P,4,FALSE)</f>
        <v>CERVEZAS</v>
      </c>
      <c r="K2162" s="1">
        <v>3000</v>
      </c>
      <c r="L2162" s="1">
        <v>6000</v>
      </c>
      <c r="M2162" s="21">
        <v>5</v>
      </c>
      <c r="N2162" s="21" t="e">
        <f>VLOOKUP(M2162,[1]!tbl_empleados[#Data],4,0)&amp;" "&amp;VLOOKUP(M2162,[1]!tbl_empleados[#Data],5,0)</f>
        <v>#REF!</v>
      </c>
      <c r="O2162">
        <f t="shared" si="194"/>
        <v>2024</v>
      </c>
      <c r="P2162" t="str">
        <f t="shared" si="195"/>
        <v>junio</v>
      </c>
    </row>
    <row r="2163" spans="1:16" x14ac:dyDescent="0.3">
      <c r="A2163" t="s">
        <v>704</v>
      </c>
      <c r="B2163" s="21">
        <v>9</v>
      </c>
      <c r="C2163" s="77">
        <v>45457</v>
      </c>
      <c r="D2163" s="78">
        <v>4.5833333333333337E-2</v>
      </c>
      <c r="E2163" s="21">
        <v>15</v>
      </c>
      <c r="F2163">
        <v>1</v>
      </c>
      <c r="G2163" t="str">
        <f>VLOOKUP($E2163,[1]Productos!A:P,2,FALSE)</f>
        <v>MARACUYÁ</v>
      </c>
      <c r="H2163" s="21" t="str">
        <f>VLOOKUP($E2163,[1]Productos!A:P,3,FALSE)</f>
        <v>BEBIDAS</v>
      </c>
      <c r="I2163" s="21" t="str">
        <f>VLOOKUP($E2163,[1]Productos!A:P,4,FALSE)</f>
        <v>SODAS SABORIZADAS</v>
      </c>
      <c r="K2163" s="1">
        <v>12000</v>
      </c>
      <c r="L2163" s="1">
        <v>12000</v>
      </c>
      <c r="M2163" s="21">
        <v>5</v>
      </c>
      <c r="N2163" s="21" t="e">
        <f>VLOOKUP(M2163,[1]!tbl_empleados[#Data],4,0)&amp;" "&amp;VLOOKUP(M2163,[1]!tbl_empleados[#Data],5,0)</f>
        <v>#REF!</v>
      </c>
      <c r="O2163">
        <f t="shared" si="194"/>
        <v>2024</v>
      </c>
      <c r="P2163" t="str">
        <f t="shared" si="195"/>
        <v>junio</v>
      </c>
    </row>
    <row r="2164" spans="1:16" x14ac:dyDescent="0.3">
      <c r="A2164" t="s">
        <v>704</v>
      </c>
      <c r="B2164" s="21">
        <v>9</v>
      </c>
      <c r="C2164" s="77">
        <v>45457</v>
      </c>
      <c r="D2164" s="78">
        <v>4.6527777777777779E-2</v>
      </c>
      <c r="E2164" s="21">
        <v>39</v>
      </c>
      <c r="F2164">
        <v>1</v>
      </c>
      <c r="G2164" t="str">
        <f>VLOOKUP($E2164,[1]Productos!A:P,2,FALSE)</f>
        <v>CORONITA</v>
      </c>
      <c r="H2164" s="21" t="str">
        <f>VLOOKUP($E2164,[1]Productos!A:P,3,FALSE)</f>
        <v>BEBIDAS</v>
      </c>
      <c r="I2164" s="21" t="str">
        <f>VLOOKUP($E2164,[1]Productos!A:P,4,FALSE)</f>
        <v>CERVEZAS</v>
      </c>
      <c r="K2164" s="1">
        <v>4000</v>
      </c>
      <c r="L2164" s="1">
        <v>4000</v>
      </c>
      <c r="M2164" s="21">
        <v>5</v>
      </c>
      <c r="N2164" s="21" t="e">
        <f>VLOOKUP(M2164,[1]!tbl_empleados[#Data],4,0)&amp;" "&amp;VLOOKUP(M2164,[1]!tbl_empleados[#Data],5,0)</f>
        <v>#REF!</v>
      </c>
      <c r="O2164">
        <f t="shared" si="194"/>
        <v>2024</v>
      </c>
      <c r="P2164" t="str">
        <f t="shared" si="195"/>
        <v>junio</v>
      </c>
    </row>
    <row r="2165" spans="1:16" x14ac:dyDescent="0.3">
      <c r="A2165" t="s">
        <v>704</v>
      </c>
      <c r="B2165" s="21">
        <v>9</v>
      </c>
      <c r="C2165" s="77">
        <v>45457</v>
      </c>
      <c r="D2165" s="78">
        <v>4.6527777777777779E-2</v>
      </c>
      <c r="E2165" s="21">
        <v>47</v>
      </c>
      <c r="F2165">
        <v>1</v>
      </c>
      <c r="G2165" t="str">
        <f>VLOOKUP($E2165,[1]Productos!A:P,2,FALSE)</f>
        <v>MICHELADA</v>
      </c>
      <c r="H2165" s="21" t="str">
        <f>VLOOKUP($E2165,[1]Productos!A:P,3,FALSE)</f>
        <v>BEBIDAS</v>
      </c>
      <c r="I2165" s="21" t="str">
        <f>VLOOKUP($E2165,[1]Productos!A:P,4,FALSE)</f>
        <v>CERVEZAS</v>
      </c>
      <c r="K2165" s="1">
        <v>2000</v>
      </c>
      <c r="L2165" s="1">
        <v>2000</v>
      </c>
      <c r="M2165" s="21">
        <v>5</v>
      </c>
      <c r="N2165" s="21" t="e">
        <f>VLOOKUP(M2165,[1]!tbl_empleados[#Data],4,0)&amp;" "&amp;VLOOKUP(M2165,[1]!tbl_empleados[#Data],5,0)</f>
        <v>#REF!</v>
      </c>
      <c r="O2165">
        <f t="shared" si="194"/>
        <v>2024</v>
      </c>
      <c r="P2165" t="str">
        <f t="shared" si="195"/>
        <v>junio</v>
      </c>
    </row>
    <row r="2166" spans="1:16" x14ac:dyDescent="0.3">
      <c r="A2166" t="s">
        <v>704</v>
      </c>
      <c r="B2166" s="21">
        <v>9</v>
      </c>
      <c r="C2166" s="77">
        <v>45457</v>
      </c>
      <c r="D2166" s="78">
        <v>4.6527777777777779E-2</v>
      </c>
      <c r="E2166" s="21">
        <v>50</v>
      </c>
      <c r="F2166">
        <v>2</v>
      </c>
      <c r="G2166" t="str">
        <f>VLOOKUP($E2166,[1]Productos!A:P,2,FALSE)</f>
        <v>AGUARDIENTE SIN AZUCAR (LIMOSINA TAPA VERDE)</v>
      </c>
      <c r="H2166" s="21" t="str">
        <f>VLOOKUP($E2166,[1]Productos!A:P,3,FALSE)</f>
        <v>LICORES</v>
      </c>
      <c r="I2166" s="21" t="str">
        <f>VLOOKUP($E2166,[1]Productos!A:P,4,FALSE)</f>
        <v>AGUARDIENTE</v>
      </c>
      <c r="K2166" s="1">
        <v>90000</v>
      </c>
      <c r="L2166" s="1">
        <v>180000</v>
      </c>
      <c r="M2166" s="21">
        <v>5</v>
      </c>
      <c r="N2166" s="21" t="e">
        <f>VLOOKUP(M2166,[1]!tbl_empleados[#Data],4,0)&amp;" "&amp;VLOOKUP(M2166,[1]!tbl_empleados[#Data],5,0)</f>
        <v>#REF!</v>
      </c>
      <c r="O2166">
        <f t="shared" si="194"/>
        <v>2024</v>
      </c>
      <c r="P2166" t="str">
        <f t="shared" si="195"/>
        <v>junio</v>
      </c>
    </row>
    <row r="2167" spans="1:16" x14ac:dyDescent="0.3">
      <c r="A2167" t="s">
        <v>705</v>
      </c>
      <c r="B2167" s="21">
        <v>5</v>
      </c>
      <c r="C2167" s="77">
        <v>45456</v>
      </c>
      <c r="D2167" s="78">
        <v>0.98402777777777783</v>
      </c>
      <c r="E2167" s="21">
        <v>45</v>
      </c>
      <c r="F2167">
        <v>6</v>
      </c>
      <c r="G2167" t="str">
        <f>VLOOKUP($E2167,[1]Productos!A:P,2,FALSE)</f>
        <v>POKER</v>
      </c>
      <c r="H2167" s="21" t="str">
        <f>VLOOKUP($E2167,[1]Productos!A:P,3,FALSE)</f>
        <v>BEBIDAS</v>
      </c>
      <c r="I2167" s="21" t="str">
        <f>VLOOKUP($E2167,[1]Productos!A:P,4,FALSE)</f>
        <v>CERVEZAS</v>
      </c>
      <c r="K2167" s="1">
        <v>3000</v>
      </c>
      <c r="L2167" s="1">
        <v>18000</v>
      </c>
      <c r="M2167" s="21">
        <v>5</v>
      </c>
      <c r="N2167" s="21" t="e">
        <f>VLOOKUP(M2167,[1]!tbl_empleados[#Data],4,0)&amp;" "&amp;VLOOKUP(M2167,[1]!tbl_empleados[#Data],5,0)</f>
        <v>#REF!</v>
      </c>
      <c r="O2167">
        <f t="shared" si="194"/>
        <v>2024</v>
      </c>
      <c r="P2167" t="str">
        <f t="shared" si="195"/>
        <v>junio</v>
      </c>
    </row>
    <row r="2168" spans="1:16" x14ac:dyDescent="0.3">
      <c r="A2168" t="s">
        <v>705</v>
      </c>
      <c r="B2168" s="21">
        <v>5</v>
      </c>
      <c r="C2168" s="77">
        <v>45457</v>
      </c>
      <c r="D2168" s="78">
        <v>5.5555555555555558E-3</v>
      </c>
      <c r="E2168" s="21">
        <v>45</v>
      </c>
      <c r="F2168">
        <v>3</v>
      </c>
      <c r="G2168" t="str">
        <f>VLOOKUP($E2168,[1]Productos!A:P,2,FALSE)</f>
        <v>POKER</v>
      </c>
      <c r="H2168" s="21" t="str">
        <f>VLOOKUP($E2168,[1]Productos!A:P,3,FALSE)</f>
        <v>BEBIDAS</v>
      </c>
      <c r="I2168" s="21" t="str">
        <f>VLOOKUP($E2168,[1]Productos!A:P,4,FALSE)</f>
        <v>CERVEZAS</v>
      </c>
      <c r="K2168" s="1">
        <v>3000</v>
      </c>
      <c r="L2168" s="1">
        <v>9000</v>
      </c>
      <c r="M2168" s="21">
        <v>5</v>
      </c>
      <c r="N2168" s="21" t="e">
        <f>VLOOKUP(M2168,[1]!tbl_empleados[#Data],4,0)&amp;" "&amp;VLOOKUP(M2168,[1]!tbl_empleados[#Data],5,0)</f>
        <v>#REF!</v>
      </c>
      <c r="O2168">
        <f t="shared" si="194"/>
        <v>2024</v>
      </c>
      <c r="P2168" t="str">
        <f t="shared" si="195"/>
        <v>junio</v>
      </c>
    </row>
    <row r="2169" spans="1:16" x14ac:dyDescent="0.3">
      <c r="A2169" t="s">
        <v>705</v>
      </c>
      <c r="B2169" s="21">
        <v>5</v>
      </c>
      <c r="C2169" s="77">
        <v>45457</v>
      </c>
      <c r="D2169" s="78">
        <v>5.347222222222222E-2</v>
      </c>
      <c r="E2169" s="21">
        <v>45</v>
      </c>
      <c r="F2169">
        <v>3</v>
      </c>
      <c r="G2169" t="str">
        <f>VLOOKUP($E2169,[1]Productos!A:P,2,FALSE)</f>
        <v>POKER</v>
      </c>
      <c r="H2169" s="21" t="str">
        <f>VLOOKUP($E2169,[1]Productos!A:P,3,FALSE)</f>
        <v>BEBIDAS</v>
      </c>
      <c r="I2169" s="21" t="str">
        <f>VLOOKUP($E2169,[1]Productos!A:P,4,FALSE)</f>
        <v>CERVEZAS</v>
      </c>
      <c r="K2169" s="1">
        <v>3000</v>
      </c>
      <c r="L2169" s="1">
        <v>9000</v>
      </c>
      <c r="M2169" s="21">
        <v>5</v>
      </c>
      <c r="N2169" s="21" t="e">
        <f>VLOOKUP(M2169,[1]!tbl_empleados[#Data],4,0)&amp;" "&amp;VLOOKUP(M2169,[1]!tbl_empleados[#Data],5,0)</f>
        <v>#REF!</v>
      </c>
      <c r="O2169">
        <f t="shared" si="194"/>
        <v>2024</v>
      </c>
      <c r="P2169" t="str">
        <f t="shared" si="195"/>
        <v>junio</v>
      </c>
    </row>
    <row r="2170" spans="1:16" x14ac:dyDescent="0.3">
      <c r="A2170" t="s">
        <v>706</v>
      </c>
      <c r="B2170" s="21">
        <v>17</v>
      </c>
      <c r="C2170" s="77">
        <v>45456</v>
      </c>
      <c r="D2170" s="78">
        <v>0.98402777777777783</v>
      </c>
      <c r="E2170" s="21">
        <v>38</v>
      </c>
      <c r="F2170">
        <v>7</v>
      </c>
      <c r="G2170" t="str">
        <f>VLOOKUP($E2170,[1]Productos!A:P,2,FALSE)</f>
        <v>COSTEÑITA</v>
      </c>
      <c r="H2170" s="21" t="str">
        <f>VLOOKUP($E2170,[1]Productos!A:P,3,FALSE)</f>
        <v>BEBIDAS</v>
      </c>
      <c r="I2170" s="21" t="str">
        <f>VLOOKUP($E2170,[1]Productos!A:P,4,FALSE)</f>
        <v>CERVEZAS</v>
      </c>
      <c r="K2170" s="1">
        <v>3000</v>
      </c>
      <c r="L2170" s="1">
        <v>21000</v>
      </c>
      <c r="M2170" s="21">
        <v>5</v>
      </c>
      <c r="N2170" s="21" t="e">
        <f>VLOOKUP(M2170,[1]!tbl_empleados[#Data],4,0)&amp;" "&amp;VLOOKUP(M2170,[1]!tbl_empleados[#Data],5,0)</f>
        <v>#REF!</v>
      </c>
      <c r="O2170">
        <f t="shared" si="194"/>
        <v>2024</v>
      </c>
      <c r="P2170" t="str">
        <f t="shared" si="195"/>
        <v>junio</v>
      </c>
    </row>
    <row r="2171" spans="1:16" x14ac:dyDescent="0.3">
      <c r="A2171" t="s">
        <v>706</v>
      </c>
      <c r="B2171" s="21">
        <v>17</v>
      </c>
      <c r="C2171" s="77">
        <v>45456</v>
      </c>
      <c r="D2171" s="78">
        <v>0.98472222222222217</v>
      </c>
      <c r="E2171" s="21">
        <v>40</v>
      </c>
      <c r="F2171">
        <v>4</v>
      </c>
      <c r="G2171" t="str">
        <f>VLOOKUP($E2171,[1]Productos!A:P,2,FALSE)</f>
        <v>AGUILA NEGRA</v>
      </c>
      <c r="H2171" s="21" t="str">
        <f>VLOOKUP($E2171,[1]Productos!A:P,3,FALSE)</f>
        <v>BEBIDAS</v>
      </c>
      <c r="I2171" s="21" t="str">
        <f>VLOOKUP($E2171,[1]Productos!A:P,4,FALSE)</f>
        <v>CERVEZAS</v>
      </c>
      <c r="K2171" s="1">
        <v>3500</v>
      </c>
      <c r="L2171" s="1">
        <v>14000</v>
      </c>
      <c r="M2171" s="21">
        <v>5</v>
      </c>
      <c r="N2171" s="21" t="e">
        <f>VLOOKUP(M2171,[1]!tbl_empleados[#Data],4,0)&amp;" "&amp;VLOOKUP(M2171,[1]!tbl_empleados[#Data],5,0)</f>
        <v>#REF!</v>
      </c>
      <c r="O2171">
        <f t="shared" si="194"/>
        <v>2024</v>
      </c>
      <c r="P2171" t="str">
        <f t="shared" si="195"/>
        <v>junio</v>
      </c>
    </row>
    <row r="2172" spans="1:16" x14ac:dyDescent="0.3">
      <c r="A2172" t="s">
        <v>706</v>
      </c>
      <c r="B2172" s="21">
        <v>17</v>
      </c>
      <c r="C2172" s="77">
        <v>45456</v>
      </c>
      <c r="D2172" s="78">
        <v>0.99097222222222225</v>
      </c>
      <c r="E2172" s="21">
        <v>38</v>
      </c>
      <c r="F2172">
        <v>2</v>
      </c>
      <c r="G2172" t="str">
        <f>VLOOKUP($E2172,[1]Productos!A:P,2,FALSE)</f>
        <v>COSTEÑITA</v>
      </c>
      <c r="H2172" s="21" t="str">
        <f>VLOOKUP($E2172,[1]Productos!A:P,3,FALSE)</f>
        <v>BEBIDAS</v>
      </c>
      <c r="I2172" s="21" t="str">
        <f>VLOOKUP($E2172,[1]Productos!A:P,4,FALSE)</f>
        <v>CERVEZAS</v>
      </c>
      <c r="K2172" s="1">
        <v>3000</v>
      </c>
      <c r="L2172" s="1">
        <v>6000</v>
      </c>
      <c r="M2172" s="21">
        <v>5</v>
      </c>
      <c r="N2172" s="21" t="e">
        <f>VLOOKUP(M2172,[1]!tbl_empleados[#Data],4,0)&amp;" "&amp;VLOOKUP(M2172,[1]!tbl_empleados[#Data],5,0)</f>
        <v>#REF!</v>
      </c>
      <c r="O2172">
        <f t="shared" si="194"/>
        <v>2024</v>
      </c>
      <c r="P2172" t="str">
        <f t="shared" si="195"/>
        <v>junio</v>
      </c>
    </row>
    <row r="2173" spans="1:16" x14ac:dyDescent="0.3">
      <c r="A2173" t="s">
        <v>706</v>
      </c>
      <c r="B2173" s="21">
        <v>17</v>
      </c>
      <c r="C2173" s="77">
        <v>45456</v>
      </c>
      <c r="D2173" s="78">
        <v>0.99097222222222225</v>
      </c>
      <c r="E2173" s="21">
        <v>40</v>
      </c>
      <c r="F2173">
        <v>1</v>
      </c>
      <c r="G2173" t="str">
        <f>VLOOKUP($E2173,[1]Productos!A:P,2,FALSE)</f>
        <v>AGUILA NEGRA</v>
      </c>
      <c r="H2173" s="21" t="str">
        <f>VLOOKUP($E2173,[1]Productos!A:P,3,FALSE)</f>
        <v>BEBIDAS</v>
      </c>
      <c r="I2173" s="21" t="str">
        <f>VLOOKUP($E2173,[1]Productos!A:P,4,FALSE)</f>
        <v>CERVEZAS</v>
      </c>
      <c r="K2173" s="1">
        <v>3500</v>
      </c>
      <c r="L2173" s="1">
        <v>3500</v>
      </c>
      <c r="M2173" s="21">
        <v>5</v>
      </c>
      <c r="N2173" s="21" t="e">
        <f>VLOOKUP(M2173,[1]!tbl_empleados[#Data],4,0)&amp;" "&amp;VLOOKUP(M2173,[1]!tbl_empleados[#Data],5,0)</f>
        <v>#REF!</v>
      </c>
      <c r="O2173">
        <f t="shared" si="194"/>
        <v>2024</v>
      </c>
      <c r="P2173" t="str">
        <f t="shared" si="195"/>
        <v>junio</v>
      </c>
    </row>
    <row r="2174" spans="1:16" x14ac:dyDescent="0.3">
      <c r="A2174" t="s">
        <v>706</v>
      </c>
      <c r="B2174" s="21">
        <v>17</v>
      </c>
      <c r="C2174" s="77">
        <v>45456</v>
      </c>
      <c r="D2174" s="78">
        <v>0.99097222222222225</v>
      </c>
      <c r="E2174" s="21">
        <v>38</v>
      </c>
      <c r="F2174">
        <v>2</v>
      </c>
      <c r="G2174" t="str">
        <f>VLOOKUP($E2174,[1]Productos!A:P,2,FALSE)</f>
        <v>COSTEÑITA</v>
      </c>
      <c r="H2174" s="21" t="str">
        <f>VLOOKUP($E2174,[1]Productos!A:P,3,FALSE)</f>
        <v>BEBIDAS</v>
      </c>
      <c r="I2174" s="21" t="str">
        <f>VLOOKUP($E2174,[1]Productos!A:P,4,FALSE)</f>
        <v>CERVEZAS</v>
      </c>
      <c r="K2174" s="1">
        <v>3000</v>
      </c>
      <c r="L2174" s="1">
        <v>6000</v>
      </c>
      <c r="M2174" s="21">
        <v>5</v>
      </c>
      <c r="N2174" s="21" t="e">
        <f>VLOOKUP(M2174,[1]!tbl_empleados[#Data],4,0)&amp;" "&amp;VLOOKUP(M2174,[1]!tbl_empleados[#Data],5,0)</f>
        <v>#REF!</v>
      </c>
      <c r="O2174">
        <f t="shared" si="194"/>
        <v>2024</v>
      </c>
      <c r="P2174" t="str">
        <f t="shared" si="195"/>
        <v>junio</v>
      </c>
    </row>
    <row r="2175" spans="1:16" x14ac:dyDescent="0.3">
      <c r="A2175" t="s">
        <v>706</v>
      </c>
      <c r="B2175" s="21">
        <v>17</v>
      </c>
      <c r="C2175" s="77">
        <v>45457</v>
      </c>
      <c r="D2175" s="78">
        <v>1.3194444444444444E-2</v>
      </c>
      <c r="E2175" s="21">
        <v>40</v>
      </c>
      <c r="F2175">
        <v>1</v>
      </c>
      <c r="G2175" t="str">
        <f>VLOOKUP($E2175,[1]Productos!A:P,2,FALSE)</f>
        <v>AGUILA NEGRA</v>
      </c>
      <c r="H2175" s="21" t="str">
        <f>VLOOKUP($E2175,[1]Productos!A:P,3,FALSE)</f>
        <v>BEBIDAS</v>
      </c>
      <c r="I2175" s="21" t="str">
        <f>VLOOKUP($E2175,[1]Productos!A:P,4,FALSE)</f>
        <v>CERVEZAS</v>
      </c>
      <c r="K2175" s="1">
        <v>3500</v>
      </c>
      <c r="L2175" s="1">
        <v>3500</v>
      </c>
      <c r="M2175" s="21">
        <v>5</v>
      </c>
      <c r="N2175" s="21" t="e">
        <f>VLOOKUP(M2175,[1]!tbl_empleados[#Data],4,0)&amp;" "&amp;VLOOKUP(M2175,[1]!tbl_empleados[#Data],5,0)</f>
        <v>#REF!</v>
      </c>
      <c r="O2175">
        <f t="shared" si="194"/>
        <v>2024</v>
      </c>
      <c r="P2175" t="str">
        <f t="shared" si="195"/>
        <v>junio</v>
      </c>
    </row>
    <row r="2176" spans="1:16" x14ac:dyDescent="0.3">
      <c r="A2176" t="s">
        <v>706</v>
      </c>
      <c r="B2176" s="21">
        <v>17</v>
      </c>
      <c r="C2176" s="77">
        <v>45457</v>
      </c>
      <c r="D2176" s="78">
        <v>3.5416666666666666E-2</v>
      </c>
      <c r="E2176" s="21">
        <v>38</v>
      </c>
      <c r="F2176">
        <v>3</v>
      </c>
      <c r="G2176" t="str">
        <f>VLOOKUP($E2176,[1]Productos!A:P,2,FALSE)</f>
        <v>COSTEÑITA</v>
      </c>
      <c r="H2176" s="21" t="str">
        <f>VLOOKUP($E2176,[1]Productos!A:P,3,FALSE)</f>
        <v>BEBIDAS</v>
      </c>
      <c r="I2176" s="21" t="str">
        <f>VLOOKUP($E2176,[1]Productos!A:P,4,FALSE)</f>
        <v>CERVEZAS</v>
      </c>
      <c r="K2176" s="1">
        <v>3000</v>
      </c>
      <c r="L2176" s="1">
        <v>9000</v>
      </c>
      <c r="M2176" s="21">
        <v>5</v>
      </c>
      <c r="N2176" s="21" t="e">
        <f>VLOOKUP(M2176,[1]!tbl_empleados[#Data],4,0)&amp;" "&amp;VLOOKUP(M2176,[1]!tbl_empleados[#Data],5,0)</f>
        <v>#REF!</v>
      </c>
      <c r="O2176">
        <f t="shared" si="194"/>
        <v>2024</v>
      </c>
      <c r="P2176" t="str">
        <f t="shared" si="195"/>
        <v>junio</v>
      </c>
    </row>
    <row r="2177" spans="1:16" x14ac:dyDescent="0.3">
      <c r="A2177" t="s">
        <v>706</v>
      </c>
      <c r="B2177" s="21">
        <v>17</v>
      </c>
      <c r="C2177" s="77">
        <v>45457</v>
      </c>
      <c r="D2177" s="78">
        <v>3.5416666666666666E-2</v>
      </c>
      <c r="E2177" s="21">
        <v>40</v>
      </c>
      <c r="F2177">
        <v>1</v>
      </c>
      <c r="G2177" t="str">
        <f>VLOOKUP($E2177,[1]Productos!A:P,2,FALSE)</f>
        <v>AGUILA NEGRA</v>
      </c>
      <c r="H2177" s="21" t="str">
        <f>VLOOKUP($E2177,[1]Productos!A:P,3,FALSE)</f>
        <v>BEBIDAS</v>
      </c>
      <c r="I2177" s="21" t="str">
        <f>VLOOKUP($E2177,[1]Productos!A:P,4,FALSE)</f>
        <v>CERVEZAS</v>
      </c>
      <c r="K2177" s="1">
        <v>3500</v>
      </c>
      <c r="L2177" s="1">
        <v>3500</v>
      </c>
      <c r="M2177" s="21">
        <v>5</v>
      </c>
      <c r="N2177" s="21" t="e">
        <f>VLOOKUP(M2177,[1]!tbl_empleados[#Data],4,0)&amp;" "&amp;VLOOKUP(M2177,[1]!tbl_empleados[#Data],5,0)</f>
        <v>#REF!</v>
      </c>
      <c r="O2177">
        <f t="shared" si="194"/>
        <v>2024</v>
      </c>
      <c r="P2177" t="str">
        <f t="shared" si="195"/>
        <v>junio</v>
      </c>
    </row>
    <row r="2178" spans="1:16" x14ac:dyDescent="0.3">
      <c r="A2178" t="s">
        <v>706</v>
      </c>
      <c r="B2178" s="21">
        <v>17</v>
      </c>
      <c r="C2178" s="77">
        <v>45457</v>
      </c>
      <c r="D2178" s="78">
        <v>4.9305555555555554E-2</v>
      </c>
      <c r="E2178" s="21">
        <v>38</v>
      </c>
      <c r="F2178">
        <v>1</v>
      </c>
      <c r="G2178" t="str">
        <f>VLOOKUP($E2178,[1]Productos!A:P,2,FALSE)</f>
        <v>COSTEÑITA</v>
      </c>
      <c r="H2178" s="21" t="str">
        <f>VLOOKUP($E2178,[1]Productos!A:P,3,FALSE)</f>
        <v>BEBIDAS</v>
      </c>
      <c r="I2178" s="21" t="str">
        <f>VLOOKUP($E2178,[1]Productos!A:P,4,FALSE)</f>
        <v>CERVEZAS</v>
      </c>
      <c r="K2178" s="1">
        <v>3000</v>
      </c>
      <c r="L2178" s="1">
        <v>3000</v>
      </c>
      <c r="M2178" s="21">
        <v>5</v>
      </c>
      <c r="N2178" s="21" t="e">
        <f>VLOOKUP(M2178,[1]!tbl_empleados[#Data],4,0)&amp;" "&amp;VLOOKUP(M2178,[1]!tbl_empleados[#Data],5,0)</f>
        <v>#REF!</v>
      </c>
      <c r="O2178">
        <f t="shared" si="194"/>
        <v>2024</v>
      </c>
      <c r="P2178" t="str">
        <f t="shared" si="195"/>
        <v>junio</v>
      </c>
    </row>
    <row r="2179" spans="1:16" x14ac:dyDescent="0.3">
      <c r="A2179" t="s">
        <v>706</v>
      </c>
      <c r="B2179" s="21">
        <v>17</v>
      </c>
      <c r="C2179" s="77">
        <v>45457</v>
      </c>
      <c r="D2179" s="78">
        <v>6.1111111111111116E-2</v>
      </c>
      <c r="E2179" s="21">
        <v>40</v>
      </c>
      <c r="F2179">
        <v>1</v>
      </c>
      <c r="G2179" t="str">
        <f>VLOOKUP($E2179,[1]Productos!A:P,2,FALSE)</f>
        <v>AGUILA NEGRA</v>
      </c>
      <c r="H2179" s="21" t="str">
        <f>VLOOKUP($E2179,[1]Productos!A:P,3,FALSE)</f>
        <v>BEBIDAS</v>
      </c>
      <c r="I2179" s="21" t="str">
        <f>VLOOKUP($E2179,[1]Productos!A:P,4,FALSE)</f>
        <v>CERVEZAS</v>
      </c>
      <c r="K2179" s="1">
        <v>3500</v>
      </c>
      <c r="L2179" s="1">
        <v>3500</v>
      </c>
      <c r="M2179" s="21">
        <v>5</v>
      </c>
      <c r="N2179" s="21" t="e">
        <f>VLOOKUP(M2179,[1]!tbl_empleados[#Data],4,0)&amp;" "&amp;VLOOKUP(M2179,[1]!tbl_empleados[#Data],5,0)</f>
        <v>#REF!</v>
      </c>
      <c r="O2179">
        <f t="shared" si="194"/>
        <v>2024</v>
      </c>
      <c r="P2179" t="str">
        <f t="shared" si="195"/>
        <v>junio</v>
      </c>
    </row>
    <row r="2180" spans="1:16" x14ac:dyDescent="0.3">
      <c r="A2180" t="s">
        <v>707</v>
      </c>
      <c r="B2180" s="21">
        <v>1</v>
      </c>
      <c r="C2180" s="77">
        <v>45457</v>
      </c>
      <c r="D2180" s="78">
        <v>9.375E-2</v>
      </c>
      <c r="E2180" s="21">
        <v>38</v>
      </c>
      <c r="F2180">
        <v>3</v>
      </c>
      <c r="G2180" t="str">
        <f>VLOOKUP($E2180,[1]Productos!A:P,2,FALSE)</f>
        <v>COSTEÑITA</v>
      </c>
      <c r="H2180" s="21" t="str">
        <f>VLOOKUP($E2180,[1]Productos!A:P,3,FALSE)</f>
        <v>BEBIDAS</v>
      </c>
      <c r="I2180" s="21" t="str">
        <f>VLOOKUP($E2180,[1]Productos!A:P,4,FALSE)</f>
        <v>CERVEZAS</v>
      </c>
      <c r="K2180" s="1">
        <v>3000</v>
      </c>
      <c r="L2180" s="1">
        <v>9000</v>
      </c>
      <c r="M2180" s="21">
        <v>5</v>
      </c>
      <c r="N2180" s="21" t="e">
        <f>VLOOKUP(M2180,[1]!tbl_empleados[#Data],4,0)&amp;" "&amp;VLOOKUP(M2180,[1]!tbl_empleados[#Data],5,0)</f>
        <v>#REF!</v>
      </c>
      <c r="O2180">
        <f t="shared" si="194"/>
        <v>2024</v>
      </c>
      <c r="P2180" t="str">
        <f t="shared" si="195"/>
        <v>junio</v>
      </c>
    </row>
    <row r="2181" spans="1:16" x14ac:dyDescent="0.3">
      <c r="A2181" t="s">
        <v>707</v>
      </c>
      <c r="B2181" s="21">
        <v>1</v>
      </c>
      <c r="C2181" s="77">
        <v>45457</v>
      </c>
      <c r="D2181" s="78">
        <v>9.375E-2</v>
      </c>
      <c r="E2181" s="21">
        <v>50</v>
      </c>
      <c r="F2181">
        <v>1</v>
      </c>
      <c r="G2181" t="str">
        <f>VLOOKUP($E2181,[1]Productos!A:P,2,FALSE)</f>
        <v>AGUARDIENTE SIN AZUCAR (LIMOSINA TAPA VERDE)</v>
      </c>
      <c r="H2181" s="21" t="str">
        <f>VLOOKUP($E2181,[1]Productos!A:P,3,FALSE)</f>
        <v>LICORES</v>
      </c>
      <c r="I2181" s="21" t="str">
        <f>VLOOKUP($E2181,[1]Productos!A:P,4,FALSE)</f>
        <v>AGUARDIENTE</v>
      </c>
      <c r="K2181" s="1">
        <v>90000</v>
      </c>
      <c r="L2181" s="1">
        <v>90000</v>
      </c>
      <c r="M2181" s="21">
        <v>5</v>
      </c>
      <c r="N2181" s="21" t="e">
        <f>VLOOKUP(M2181,[1]!tbl_empleados[#Data],4,0)&amp;" "&amp;VLOOKUP(M2181,[1]!tbl_empleados[#Data],5,0)</f>
        <v>#REF!</v>
      </c>
      <c r="O2181">
        <f t="shared" si="194"/>
        <v>2024</v>
      </c>
      <c r="P2181" t="str">
        <f t="shared" si="195"/>
        <v>junio</v>
      </c>
    </row>
    <row r="2182" spans="1:16" x14ac:dyDescent="0.3">
      <c r="A2182" t="s">
        <v>708</v>
      </c>
      <c r="B2182" s="21">
        <v>3</v>
      </c>
      <c r="C2182" s="77">
        <v>45457</v>
      </c>
      <c r="D2182" s="78">
        <v>0.85277777777777775</v>
      </c>
      <c r="E2182" s="21">
        <v>40</v>
      </c>
      <c r="F2182">
        <v>2</v>
      </c>
      <c r="G2182" t="str">
        <f>VLOOKUP($E2182,[1]Productos!A:P,2,FALSE)</f>
        <v>AGUILA NEGRA</v>
      </c>
      <c r="H2182" s="21" t="str">
        <f>VLOOKUP($E2182,[1]Productos!A:P,3,FALSE)</f>
        <v>BEBIDAS</v>
      </c>
      <c r="I2182" s="21" t="str">
        <f>VLOOKUP($E2182,[1]Productos!A:P,4,FALSE)</f>
        <v>CERVEZAS</v>
      </c>
      <c r="K2182" s="1">
        <v>3500</v>
      </c>
      <c r="L2182" s="1">
        <v>7000</v>
      </c>
      <c r="M2182" s="21">
        <v>5</v>
      </c>
      <c r="N2182" s="21" t="e">
        <f>VLOOKUP(M2182,[1]!tbl_empleados[#Data],4,0)&amp;" "&amp;VLOOKUP(M2182,[1]!tbl_empleados[#Data],5,0)</f>
        <v>#REF!</v>
      </c>
      <c r="O2182">
        <f>YEAR(C2182)</f>
        <v>2024</v>
      </c>
      <c r="P2182" t="str">
        <f>TEXT((C2182),"mmmm")</f>
        <v>junio</v>
      </c>
    </row>
    <row r="2183" spans="1:16" x14ac:dyDescent="0.3">
      <c r="A2183" t="s">
        <v>709</v>
      </c>
      <c r="B2183" s="21">
        <v>17</v>
      </c>
      <c r="C2183" s="77">
        <v>45457</v>
      </c>
      <c r="D2183" s="78">
        <v>0.88263888888888886</v>
      </c>
      <c r="E2183" s="21">
        <v>42</v>
      </c>
      <c r="F2183">
        <v>2</v>
      </c>
      <c r="G2183" t="str">
        <f>VLOOKUP($E2183,[1]Productos!A:P,2,FALSE)</f>
        <v>CLUB COLOMBIA</v>
      </c>
      <c r="H2183" s="21" t="str">
        <f>VLOOKUP($E2183,[1]Productos!A:P,3,FALSE)</f>
        <v>BEBIDAS</v>
      </c>
      <c r="I2183" s="21" t="str">
        <f>VLOOKUP($E2183,[1]Productos!A:P,4,FALSE)</f>
        <v>CERVEZAS</v>
      </c>
      <c r="K2183" s="1">
        <v>5000</v>
      </c>
      <c r="L2183" s="1">
        <v>10000</v>
      </c>
      <c r="M2183" s="21">
        <v>5</v>
      </c>
      <c r="N2183" s="21" t="e">
        <f>VLOOKUP(M2183,[1]!tbl_empleados[#Data],4,0)&amp;" "&amp;VLOOKUP(M2183,[1]!tbl_empleados[#Data],5,0)</f>
        <v>#REF!</v>
      </c>
      <c r="O2183">
        <f>YEAR(C2183)</f>
        <v>2024</v>
      </c>
      <c r="P2183" t="str">
        <f>TEXT((C2183),"mmmm")</f>
        <v>junio</v>
      </c>
    </row>
    <row r="2184" spans="1:16" x14ac:dyDescent="0.3">
      <c r="A2184" t="s">
        <v>710</v>
      </c>
      <c r="B2184" s="21">
        <v>4</v>
      </c>
      <c r="C2184" s="77">
        <v>45457</v>
      </c>
      <c r="D2184" s="78">
        <v>0.92986111111111114</v>
      </c>
      <c r="E2184" s="21">
        <v>44</v>
      </c>
      <c r="F2184">
        <v>5</v>
      </c>
      <c r="G2184" t="str">
        <f>VLOOKUP($E2184,[1]Productos!A:P,2,FALSE)</f>
        <v>HEINEKEN</v>
      </c>
      <c r="H2184" s="21" t="str">
        <f>VLOOKUP($E2184,[1]Productos!A:P,3,FALSE)</f>
        <v>BEBIDAS</v>
      </c>
      <c r="I2184" s="21" t="str">
        <f>VLOOKUP($E2184,[1]Productos!A:P,4,FALSE)</f>
        <v>CERVEZAS</v>
      </c>
      <c r="K2184" s="1">
        <v>4000</v>
      </c>
      <c r="L2184" s="1">
        <v>20000</v>
      </c>
      <c r="M2184" s="21">
        <v>5</v>
      </c>
      <c r="N2184" s="21" t="e">
        <f>VLOOKUP(M2184,[1]!tbl_empleados[#Data],4,0)&amp;" "&amp;VLOOKUP(M2184,[1]!tbl_empleados[#Data],5,0)</f>
        <v>#REF!</v>
      </c>
      <c r="O2184">
        <f t="shared" ref="O2184:O2208" si="196">YEAR(C2184)</f>
        <v>2024</v>
      </c>
      <c r="P2184" t="str">
        <f t="shared" ref="P2184:P2208" si="197">TEXT((C2184),"mmmm")</f>
        <v>junio</v>
      </c>
    </row>
    <row r="2185" spans="1:16" x14ac:dyDescent="0.3">
      <c r="A2185" t="s">
        <v>710</v>
      </c>
      <c r="B2185" s="21">
        <v>4</v>
      </c>
      <c r="C2185" s="77">
        <v>45457</v>
      </c>
      <c r="D2185" s="78">
        <v>0.92986111111111114</v>
      </c>
      <c r="E2185" s="21">
        <v>42</v>
      </c>
      <c r="F2185">
        <v>3</v>
      </c>
      <c r="G2185" t="str">
        <f>VLOOKUP($E2185,[1]Productos!A:P,2,FALSE)</f>
        <v>CLUB COLOMBIA</v>
      </c>
      <c r="H2185" s="21" t="str">
        <f>VLOOKUP($E2185,[1]Productos!A:P,3,FALSE)</f>
        <v>BEBIDAS</v>
      </c>
      <c r="I2185" s="21" t="str">
        <f>VLOOKUP($E2185,[1]Productos!A:P,4,FALSE)</f>
        <v>CERVEZAS</v>
      </c>
      <c r="K2185" s="1">
        <v>5000</v>
      </c>
      <c r="L2185" s="1">
        <v>15000</v>
      </c>
      <c r="M2185" s="21">
        <v>5</v>
      </c>
      <c r="N2185" s="21" t="e">
        <f>VLOOKUP(M2185,[1]!tbl_empleados[#Data],4,0)&amp;" "&amp;VLOOKUP(M2185,[1]!tbl_empleados[#Data],5,0)</f>
        <v>#REF!</v>
      </c>
      <c r="O2185">
        <f t="shared" si="196"/>
        <v>2024</v>
      </c>
      <c r="P2185" t="str">
        <f t="shared" si="197"/>
        <v>junio</v>
      </c>
    </row>
    <row r="2186" spans="1:16" x14ac:dyDescent="0.3">
      <c r="A2186" t="s">
        <v>711</v>
      </c>
      <c r="B2186" s="21">
        <v>3</v>
      </c>
      <c r="C2186" s="77">
        <v>45457</v>
      </c>
      <c r="D2186" s="78">
        <v>0.92847222222222225</v>
      </c>
      <c r="E2186" s="21">
        <v>45</v>
      </c>
      <c r="F2186">
        <v>6</v>
      </c>
      <c r="G2186" t="str">
        <f>VLOOKUP($E2186,[1]Productos!A:P,2,FALSE)</f>
        <v>POKER</v>
      </c>
      <c r="H2186" s="21" t="str">
        <f>VLOOKUP($E2186,[1]Productos!A:P,3,FALSE)</f>
        <v>BEBIDAS</v>
      </c>
      <c r="I2186" s="21" t="str">
        <f>VLOOKUP($E2186,[1]Productos!A:P,4,FALSE)</f>
        <v>CERVEZAS</v>
      </c>
      <c r="K2186" s="1">
        <v>3000</v>
      </c>
      <c r="L2186" s="1">
        <v>18000</v>
      </c>
      <c r="M2186" s="21">
        <v>5</v>
      </c>
      <c r="N2186" s="21" t="e">
        <f>VLOOKUP(M2186,[1]!tbl_empleados[#Data],4,0)&amp;" "&amp;VLOOKUP(M2186,[1]!tbl_empleados[#Data],5,0)</f>
        <v>#REF!</v>
      </c>
      <c r="O2186">
        <f t="shared" si="196"/>
        <v>2024</v>
      </c>
      <c r="P2186" t="str">
        <f t="shared" si="197"/>
        <v>junio</v>
      </c>
    </row>
    <row r="2187" spans="1:16" x14ac:dyDescent="0.3">
      <c r="A2187" t="s">
        <v>711</v>
      </c>
      <c r="B2187" s="21">
        <v>3</v>
      </c>
      <c r="C2187" s="77">
        <v>45457</v>
      </c>
      <c r="D2187" s="78">
        <v>0.92847222222222225</v>
      </c>
      <c r="E2187" s="21">
        <v>38</v>
      </c>
      <c r="F2187">
        <v>1</v>
      </c>
      <c r="G2187" t="str">
        <f>VLOOKUP($E2187,[1]Productos!A:P,2,FALSE)</f>
        <v>COSTEÑITA</v>
      </c>
      <c r="H2187" s="21" t="str">
        <f>VLOOKUP($E2187,[1]Productos!A:P,3,FALSE)</f>
        <v>BEBIDAS</v>
      </c>
      <c r="I2187" s="21" t="str">
        <f>VLOOKUP($E2187,[1]Productos!A:P,4,FALSE)</f>
        <v>CERVEZAS</v>
      </c>
      <c r="K2187" s="1">
        <v>3500</v>
      </c>
      <c r="L2187" s="1">
        <v>3500</v>
      </c>
      <c r="M2187" s="21">
        <v>5</v>
      </c>
      <c r="N2187" s="21" t="e">
        <f>VLOOKUP(M2187,[1]!tbl_empleados[#Data],4,0)&amp;" "&amp;VLOOKUP(M2187,[1]!tbl_empleados[#Data],5,0)</f>
        <v>#REF!</v>
      </c>
      <c r="O2187">
        <f t="shared" si="196"/>
        <v>2024</v>
      </c>
      <c r="P2187" t="str">
        <f t="shared" si="197"/>
        <v>junio</v>
      </c>
    </row>
    <row r="2188" spans="1:16" x14ac:dyDescent="0.3">
      <c r="A2188" t="s">
        <v>711</v>
      </c>
      <c r="B2188" s="21">
        <v>3</v>
      </c>
      <c r="C2188" s="77">
        <v>45457</v>
      </c>
      <c r="D2188" s="78">
        <v>0.92847222222222225</v>
      </c>
      <c r="E2188" s="21">
        <v>20</v>
      </c>
      <c r="F2188">
        <v>2</v>
      </c>
      <c r="G2188" t="str">
        <f>VLOOKUP($E2188,[1]Productos!A:P,2,FALSE)</f>
        <v>SODA TRADICIONAL</v>
      </c>
      <c r="H2188" s="21" t="str">
        <f>VLOOKUP($E2188,[1]Productos!A:P,3,FALSE)</f>
        <v>BEBIDAS</v>
      </c>
      <c r="I2188" s="21" t="str">
        <f>VLOOKUP($E2188,[1]Productos!A:P,4,FALSE)</f>
        <v>SODAS SABORIZADAS</v>
      </c>
      <c r="K2188" s="1">
        <v>10000</v>
      </c>
      <c r="L2188" s="1">
        <v>20000</v>
      </c>
      <c r="M2188" s="21">
        <v>5</v>
      </c>
      <c r="N2188" s="21" t="e">
        <f>VLOOKUP(M2188,[1]!tbl_empleados[#Data],4,0)&amp;" "&amp;VLOOKUP(M2188,[1]!tbl_empleados[#Data],5,0)</f>
        <v>#REF!</v>
      </c>
      <c r="O2188">
        <f t="shared" si="196"/>
        <v>2024</v>
      </c>
      <c r="P2188" t="str">
        <f t="shared" si="197"/>
        <v>junio</v>
      </c>
    </row>
    <row r="2189" spans="1:16" x14ac:dyDescent="0.3">
      <c r="A2189" t="s">
        <v>712</v>
      </c>
      <c r="B2189" s="21">
        <v>7</v>
      </c>
      <c r="C2189" s="77">
        <v>45457</v>
      </c>
      <c r="D2189" s="78">
        <v>0.84861111111111109</v>
      </c>
      <c r="E2189" s="21">
        <v>45</v>
      </c>
      <c r="F2189">
        <v>1</v>
      </c>
      <c r="G2189" t="str">
        <f>VLOOKUP($E2189,[1]Productos!A:P,2,FALSE)</f>
        <v>POKER</v>
      </c>
      <c r="H2189" s="21" t="str">
        <f>VLOOKUP($E2189,[1]Productos!A:P,3,FALSE)</f>
        <v>BEBIDAS</v>
      </c>
      <c r="I2189" s="21" t="str">
        <f>VLOOKUP($E2189,[1]Productos!A:P,4,FALSE)</f>
        <v>CERVEZAS</v>
      </c>
      <c r="K2189" s="1">
        <v>3000</v>
      </c>
      <c r="L2189" s="1">
        <v>3000</v>
      </c>
      <c r="M2189" s="21">
        <v>5</v>
      </c>
      <c r="N2189" s="21" t="e">
        <f>VLOOKUP(M2189,[1]!tbl_empleados[#Data],4,0)&amp;" "&amp;VLOOKUP(M2189,[1]!tbl_empleados[#Data],5,0)</f>
        <v>#REF!</v>
      </c>
      <c r="O2189">
        <f t="shared" si="196"/>
        <v>2024</v>
      </c>
      <c r="P2189" t="str">
        <f t="shared" si="197"/>
        <v>junio</v>
      </c>
    </row>
    <row r="2190" spans="1:16" x14ac:dyDescent="0.3">
      <c r="A2190" t="s">
        <v>713</v>
      </c>
      <c r="B2190" s="21">
        <v>9</v>
      </c>
      <c r="C2190" s="77">
        <v>45457</v>
      </c>
      <c r="D2190" s="78">
        <v>0.8520833333333333</v>
      </c>
      <c r="E2190" s="21">
        <v>38</v>
      </c>
      <c r="F2190">
        <v>5</v>
      </c>
      <c r="G2190" t="str">
        <f>VLOOKUP($E2190,[1]Productos!A:P,2,FALSE)</f>
        <v>COSTEÑITA</v>
      </c>
      <c r="H2190" s="21" t="str">
        <f>VLOOKUP($E2190,[1]Productos!A:P,3,FALSE)</f>
        <v>BEBIDAS</v>
      </c>
      <c r="I2190" s="21" t="str">
        <f>VLOOKUP($E2190,[1]Productos!A:P,4,FALSE)</f>
        <v>CERVEZAS</v>
      </c>
      <c r="K2190" s="1">
        <v>3500</v>
      </c>
      <c r="L2190" s="1">
        <v>17500</v>
      </c>
      <c r="M2190" s="21">
        <v>5</v>
      </c>
      <c r="N2190" s="21" t="e">
        <f>VLOOKUP(M2190,[1]!tbl_empleados[#Data],4,0)&amp;" "&amp;VLOOKUP(M2190,[1]!tbl_empleados[#Data],5,0)</f>
        <v>#REF!</v>
      </c>
      <c r="O2190">
        <f t="shared" si="196"/>
        <v>2024</v>
      </c>
      <c r="P2190" t="str">
        <f t="shared" si="197"/>
        <v>junio</v>
      </c>
    </row>
    <row r="2191" spans="1:16" x14ac:dyDescent="0.3">
      <c r="A2191" t="s">
        <v>713</v>
      </c>
      <c r="B2191" s="21">
        <v>9</v>
      </c>
      <c r="C2191" s="77">
        <v>45457</v>
      </c>
      <c r="D2191" s="78">
        <v>0.8520833333333333</v>
      </c>
      <c r="E2191" s="21">
        <v>42</v>
      </c>
      <c r="F2191">
        <v>1</v>
      </c>
      <c r="G2191" t="str">
        <f>VLOOKUP($E2191,[1]Productos!A:P,2,FALSE)</f>
        <v>CLUB COLOMBIA</v>
      </c>
      <c r="H2191" s="21" t="str">
        <f>VLOOKUP($E2191,[1]Productos!A:P,3,FALSE)</f>
        <v>BEBIDAS</v>
      </c>
      <c r="I2191" s="21" t="str">
        <f>VLOOKUP($E2191,[1]Productos!A:P,4,FALSE)</f>
        <v>CERVEZAS</v>
      </c>
      <c r="K2191" s="1">
        <v>5000</v>
      </c>
      <c r="L2191" s="1">
        <v>5000</v>
      </c>
      <c r="M2191" s="21">
        <v>5</v>
      </c>
      <c r="N2191" s="21" t="e">
        <f>VLOOKUP(M2191,[1]!tbl_empleados[#Data],4,0)&amp;" "&amp;VLOOKUP(M2191,[1]!tbl_empleados[#Data],5,0)</f>
        <v>#REF!</v>
      </c>
      <c r="O2191">
        <f t="shared" si="196"/>
        <v>2024</v>
      </c>
      <c r="P2191" t="str">
        <f t="shared" si="197"/>
        <v>junio</v>
      </c>
    </row>
    <row r="2192" spans="1:16" x14ac:dyDescent="0.3">
      <c r="A2192" t="s">
        <v>714</v>
      </c>
      <c r="B2192" s="21">
        <v>10</v>
      </c>
      <c r="C2192" s="77">
        <v>45457</v>
      </c>
      <c r="D2192" s="78">
        <v>0.85277777777777775</v>
      </c>
      <c r="E2192" s="21">
        <v>44</v>
      </c>
      <c r="F2192">
        <v>2</v>
      </c>
      <c r="G2192" t="str">
        <f>VLOOKUP($E2192,[1]Productos!A:P,2,FALSE)</f>
        <v>HEINEKEN</v>
      </c>
      <c r="H2192" s="21" t="str">
        <f>VLOOKUP($E2192,[1]Productos!A:P,3,FALSE)</f>
        <v>BEBIDAS</v>
      </c>
      <c r="I2192" s="21" t="str">
        <f>VLOOKUP($E2192,[1]Productos!A:P,4,FALSE)</f>
        <v>CERVEZAS</v>
      </c>
      <c r="K2192" s="1">
        <v>4000</v>
      </c>
      <c r="L2192" s="1">
        <v>8000</v>
      </c>
      <c r="M2192" s="21">
        <v>5</v>
      </c>
      <c r="N2192" s="21" t="e">
        <f>VLOOKUP(M2192,[1]!tbl_empleados[#Data],4,0)&amp;" "&amp;VLOOKUP(M2192,[1]!tbl_empleados[#Data],5,0)</f>
        <v>#REF!</v>
      </c>
      <c r="O2192">
        <f t="shared" si="196"/>
        <v>2024</v>
      </c>
      <c r="P2192" t="str">
        <f t="shared" si="197"/>
        <v>junio</v>
      </c>
    </row>
    <row r="2193" spans="1:16" x14ac:dyDescent="0.3">
      <c r="A2193" t="s">
        <v>714</v>
      </c>
      <c r="B2193" s="21">
        <v>10</v>
      </c>
      <c r="C2193" s="77">
        <v>45457</v>
      </c>
      <c r="D2193" s="78">
        <v>0.8534722222222223</v>
      </c>
      <c r="E2193" s="21">
        <v>30</v>
      </c>
      <c r="F2193">
        <v>1</v>
      </c>
      <c r="G2193" t="str">
        <f>VLOOKUP($E2193,[1]Productos!A:P,2,FALSE)</f>
        <v>SODA</v>
      </c>
      <c r="H2193" s="21" t="str">
        <f>VLOOKUP($E2193,[1]Productos!A:P,3,FALSE)</f>
        <v>BEBIDAS</v>
      </c>
      <c r="I2193" s="21" t="str">
        <f>VLOOKUP($E2193,[1]Productos!A:P,4,FALSE)</f>
        <v>OTROS</v>
      </c>
      <c r="K2193" s="1">
        <v>4000</v>
      </c>
      <c r="L2193" s="1">
        <v>4000</v>
      </c>
      <c r="M2193" s="21">
        <v>5</v>
      </c>
      <c r="N2193" s="21" t="e">
        <f>VLOOKUP(M2193,[1]!tbl_empleados[#Data],4,0)&amp;" "&amp;VLOOKUP(M2193,[1]!tbl_empleados[#Data],5,0)</f>
        <v>#REF!</v>
      </c>
      <c r="O2193">
        <f t="shared" si="196"/>
        <v>2024</v>
      </c>
      <c r="P2193" t="str">
        <f t="shared" si="197"/>
        <v>junio</v>
      </c>
    </row>
    <row r="2194" spans="1:16" x14ac:dyDescent="0.3">
      <c r="A2194" t="s">
        <v>712</v>
      </c>
      <c r="B2194" s="21">
        <v>7</v>
      </c>
      <c r="C2194" s="77">
        <v>45457</v>
      </c>
      <c r="D2194" s="78">
        <v>0.93194444444444446</v>
      </c>
      <c r="E2194" s="21">
        <v>45</v>
      </c>
      <c r="F2194">
        <v>3</v>
      </c>
      <c r="G2194" t="str">
        <f>VLOOKUP($E2194,[1]Productos!A:P,2,FALSE)</f>
        <v>POKER</v>
      </c>
      <c r="H2194" s="21" t="str">
        <f>VLOOKUP($E2194,[1]Productos!A:P,3,FALSE)</f>
        <v>BEBIDAS</v>
      </c>
      <c r="I2194" s="21" t="str">
        <f>VLOOKUP($E2194,[1]Productos!A:P,4,FALSE)</f>
        <v>CERVEZAS</v>
      </c>
      <c r="K2194" s="1">
        <v>3000</v>
      </c>
      <c r="L2194" s="1">
        <v>9000</v>
      </c>
      <c r="M2194" s="21">
        <v>5</v>
      </c>
      <c r="N2194" s="21" t="e">
        <f>VLOOKUP(M2194,[1]!tbl_empleados[#Data],4,0)&amp;" "&amp;VLOOKUP(M2194,[1]!tbl_empleados[#Data],5,0)</f>
        <v>#REF!</v>
      </c>
      <c r="O2194">
        <f t="shared" si="196"/>
        <v>2024</v>
      </c>
      <c r="P2194" t="str">
        <f t="shared" si="197"/>
        <v>junio</v>
      </c>
    </row>
    <row r="2195" spans="1:16" x14ac:dyDescent="0.3">
      <c r="A2195" t="s">
        <v>715</v>
      </c>
      <c r="B2195" s="21">
        <v>17</v>
      </c>
      <c r="C2195" s="77">
        <v>45457</v>
      </c>
      <c r="D2195" s="78">
        <v>0.97291666666666676</v>
      </c>
      <c r="E2195" s="21">
        <v>45</v>
      </c>
      <c r="F2195">
        <v>1</v>
      </c>
      <c r="G2195" t="str">
        <f>VLOOKUP($E2195,[1]Productos!A:P,2,FALSE)</f>
        <v>POKER</v>
      </c>
      <c r="H2195" s="21" t="str">
        <f>VLOOKUP($E2195,[1]Productos!A:P,3,FALSE)</f>
        <v>BEBIDAS</v>
      </c>
      <c r="I2195" s="21" t="str">
        <f>VLOOKUP($E2195,[1]Productos!A:P,4,FALSE)</f>
        <v>CERVEZAS</v>
      </c>
      <c r="K2195" s="1">
        <v>3000</v>
      </c>
      <c r="L2195" s="1">
        <v>3000</v>
      </c>
      <c r="M2195" s="21">
        <v>5</v>
      </c>
      <c r="N2195" s="21" t="e">
        <f>VLOOKUP(M2195,[1]!tbl_empleados[#Data],4,0)&amp;" "&amp;VLOOKUP(M2195,[1]!tbl_empleados[#Data],5,0)</f>
        <v>#REF!</v>
      </c>
      <c r="O2195">
        <f t="shared" si="196"/>
        <v>2024</v>
      </c>
      <c r="P2195" t="str">
        <f t="shared" si="197"/>
        <v>junio</v>
      </c>
    </row>
    <row r="2196" spans="1:16" x14ac:dyDescent="0.3">
      <c r="A2196" t="s">
        <v>715</v>
      </c>
      <c r="B2196" s="21">
        <v>17</v>
      </c>
      <c r="C2196" s="77">
        <v>45457</v>
      </c>
      <c r="D2196" s="78">
        <v>0.97291666666666676</v>
      </c>
      <c r="E2196" s="21">
        <v>20</v>
      </c>
      <c r="F2196">
        <v>1</v>
      </c>
      <c r="G2196" t="str">
        <f>VLOOKUP($E2196,[1]Productos!A:P,2,FALSE)</f>
        <v>SODA TRADICIONAL</v>
      </c>
      <c r="H2196" s="21" t="str">
        <f>VLOOKUP($E2196,[1]Productos!A:P,3,FALSE)</f>
        <v>BEBIDAS</v>
      </c>
      <c r="I2196" s="21" t="str">
        <f>VLOOKUP($E2196,[1]Productos!A:P,4,FALSE)</f>
        <v>SODAS SABORIZADAS</v>
      </c>
      <c r="K2196" s="1">
        <v>10000</v>
      </c>
      <c r="L2196" s="1">
        <v>10000</v>
      </c>
      <c r="M2196" s="21">
        <v>5</v>
      </c>
      <c r="N2196" s="21" t="e">
        <f>VLOOKUP(M2196,[1]!tbl_empleados[#Data],4,0)&amp;" "&amp;VLOOKUP(M2196,[1]!tbl_empleados[#Data],5,0)</f>
        <v>#REF!</v>
      </c>
      <c r="O2196">
        <f t="shared" si="196"/>
        <v>2024</v>
      </c>
      <c r="P2196" t="str">
        <f t="shared" si="197"/>
        <v>junio</v>
      </c>
    </row>
    <row r="2197" spans="1:16" x14ac:dyDescent="0.3">
      <c r="A2197" t="s">
        <v>716</v>
      </c>
      <c r="B2197" s="21">
        <v>17</v>
      </c>
      <c r="C2197" s="77">
        <v>45458</v>
      </c>
      <c r="D2197" s="78">
        <v>2.2222222222222223E-2</v>
      </c>
      <c r="E2197" s="21">
        <v>38</v>
      </c>
      <c r="F2197">
        <v>2</v>
      </c>
      <c r="G2197" t="str">
        <f>VLOOKUP($E2197,[1]Productos!A:P,2,FALSE)</f>
        <v>COSTEÑITA</v>
      </c>
      <c r="H2197" s="21" t="str">
        <f>VLOOKUP($E2197,[1]Productos!A:P,3,FALSE)</f>
        <v>BEBIDAS</v>
      </c>
      <c r="I2197" s="21" t="str">
        <f>VLOOKUP($E2197,[1]Productos!A:P,4,FALSE)</f>
        <v>CERVEZAS</v>
      </c>
      <c r="K2197" s="1">
        <v>3500</v>
      </c>
      <c r="L2197" s="1">
        <v>7000</v>
      </c>
      <c r="M2197" s="21">
        <v>5</v>
      </c>
      <c r="N2197" s="21" t="e">
        <f>VLOOKUP(M2197,[1]!tbl_empleados[#Data],4,0)&amp;" "&amp;VLOOKUP(M2197,[1]!tbl_empleados[#Data],5,0)</f>
        <v>#REF!</v>
      </c>
      <c r="O2197">
        <f t="shared" si="196"/>
        <v>2024</v>
      </c>
      <c r="P2197" t="str">
        <f t="shared" si="197"/>
        <v>junio</v>
      </c>
    </row>
    <row r="2198" spans="1:16" x14ac:dyDescent="0.3">
      <c r="A2198" t="s">
        <v>716</v>
      </c>
      <c r="B2198" s="21">
        <v>17</v>
      </c>
      <c r="C2198" s="77">
        <v>45458</v>
      </c>
      <c r="D2198" s="78">
        <v>2.2222222222222223E-2</v>
      </c>
      <c r="E2198" s="21">
        <v>40</v>
      </c>
      <c r="F2198">
        <v>2</v>
      </c>
      <c r="G2198" t="str">
        <f>VLOOKUP($E2198,[1]Productos!A:P,2,FALSE)</f>
        <v>AGUILA NEGRA</v>
      </c>
      <c r="H2198" s="21" t="str">
        <f>VLOOKUP($E2198,[1]Productos!A:P,3,FALSE)</f>
        <v>BEBIDAS</v>
      </c>
      <c r="I2198" s="21" t="str">
        <f>VLOOKUP($E2198,[1]Productos!A:P,4,FALSE)</f>
        <v>CERVEZAS</v>
      </c>
      <c r="K2198" s="1">
        <v>3500</v>
      </c>
      <c r="L2198" s="1">
        <v>7000</v>
      </c>
      <c r="M2198" s="21">
        <v>5</v>
      </c>
      <c r="N2198" s="21" t="e">
        <f>VLOOKUP(M2198,[1]!tbl_empleados[#Data],4,0)&amp;" "&amp;VLOOKUP(M2198,[1]!tbl_empleados[#Data],5,0)</f>
        <v>#REF!</v>
      </c>
      <c r="O2198">
        <f t="shared" si="196"/>
        <v>2024</v>
      </c>
      <c r="P2198" t="str">
        <f t="shared" si="197"/>
        <v>junio</v>
      </c>
    </row>
    <row r="2199" spans="1:16" x14ac:dyDescent="0.3">
      <c r="A2199" t="s">
        <v>716</v>
      </c>
      <c r="B2199" s="21">
        <v>17</v>
      </c>
      <c r="C2199" s="77">
        <v>45458</v>
      </c>
      <c r="D2199" s="78">
        <v>2.2222222222222223E-2</v>
      </c>
      <c r="E2199" s="21">
        <v>13</v>
      </c>
      <c r="F2199">
        <v>1</v>
      </c>
      <c r="G2199" t="str">
        <f>VLOOKUP($E2199,[1]Productos!A:P,2,FALSE)</f>
        <v>BLUE HAWAII</v>
      </c>
      <c r="H2199" s="21" t="str">
        <f>VLOOKUP($E2199,[1]Productos!A:P,3,FALSE)</f>
        <v>BEBIDAS</v>
      </c>
      <c r="I2199" s="21" t="str">
        <f>VLOOKUP($E2199,[1]Productos!A:P,4,FALSE)</f>
        <v>CÓCTELES</v>
      </c>
      <c r="K2199" s="1">
        <v>17000</v>
      </c>
      <c r="L2199" s="1">
        <v>17000</v>
      </c>
      <c r="M2199" s="21">
        <v>5</v>
      </c>
      <c r="N2199" s="21" t="e">
        <f>VLOOKUP(M2199,[1]!tbl_empleados[#Data],4,0)&amp;" "&amp;VLOOKUP(M2199,[1]!tbl_empleados[#Data],5,0)</f>
        <v>#REF!</v>
      </c>
      <c r="O2199">
        <f t="shared" si="196"/>
        <v>2024</v>
      </c>
      <c r="P2199" t="str">
        <f t="shared" si="197"/>
        <v>junio</v>
      </c>
    </row>
    <row r="2200" spans="1:16" x14ac:dyDescent="0.3">
      <c r="A2200" t="s">
        <v>717</v>
      </c>
      <c r="B2200" s="21">
        <v>3</v>
      </c>
      <c r="C2200" s="77">
        <v>45457</v>
      </c>
      <c r="D2200" s="78">
        <v>0.96527777777777779</v>
      </c>
      <c r="E2200" s="21">
        <v>39</v>
      </c>
      <c r="F2200">
        <v>8</v>
      </c>
      <c r="G2200" t="str">
        <f>VLOOKUP($E2200,[1]Productos!A:P,2,FALSE)</f>
        <v>CORONITA</v>
      </c>
      <c r="H2200" s="21" t="str">
        <f>VLOOKUP($E2200,[1]Productos!A:P,3,FALSE)</f>
        <v>BEBIDAS</v>
      </c>
      <c r="I2200" s="21" t="str">
        <f>VLOOKUP($E2200,[1]Productos!A:P,4,FALSE)</f>
        <v>CERVEZAS</v>
      </c>
      <c r="K2200" s="1">
        <v>4000</v>
      </c>
      <c r="L2200" s="1">
        <v>32000</v>
      </c>
      <c r="M2200" s="21">
        <v>5</v>
      </c>
      <c r="N2200" s="21" t="e">
        <f>VLOOKUP(M2200,[1]!tbl_empleados[#Data],4,0)&amp;" "&amp;VLOOKUP(M2200,[1]!tbl_empleados[#Data],5,0)</f>
        <v>#REF!</v>
      </c>
      <c r="O2200">
        <f t="shared" si="196"/>
        <v>2024</v>
      </c>
      <c r="P2200" t="str">
        <f t="shared" si="197"/>
        <v>junio</v>
      </c>
    </row>
    <row r="2201" spans="1:16" x14ac:dyDescent="0.3">
      <c r="A2201" t="s">
        <v>717</v>
      </c>
      <c r="B2201" s="21">
        <v>3</v>
      </c>
      <c r="C2201" s="77">
        <v>45457</v>
      </c>
      <c r="D2201" s="78">
        <v>0.99791666666666667</v>
      </c>
      <c r="E2201" s="21">
        <v>39</v>
      </c>
      <c r="F2201">
        <v>7</v>
      </c>
      <c r="G2201" t="str">
        <f>VLOOKUP($E2201,[1]Productos!A:P,2,FALSE)</f>
        <v>CORONITA</v>
      </c>
      <c r="H2201" s="21" t="str">
        <f>VLOOKUP($E2201,[1]Productos!A:P,3,FALSE)</f>
        <v>BEBIDAS</v>
      </c>
      <c r="I2201" s="21" t="str">
        <f>VLOOKUP($E2201,[1]Productos!A:P,4,FALSE)</f>
        <v>CERVEZAS</v>
      </c>
      <c r="K2201" s="1">
        <v>4000</v>
      </c>
      <c r="L2201" s="1">
        <v>28000</v>
      </c>
      <c r="M2201" s="21">
        <v>5</v>
      </c>
      <c r="N2201" s="21" t="e">
        <f>VLOOKUP(M2201,[1]!tbl_empleados[#Data],4,0)&amp;" "&amp;VLOOKUP(M2201,[1]!tbl_empleados[#Data],5,0)</f>
        <v>#REF!</v>
      </c>
      <c r="O2201">
        <f t="shared" si="196"/>
        <v>2024</v>
      </c>
      <c r="P2201" t="str">
        <f t="shared" si="197"/>
        <v>junio</v>
      </c>
    </row>
    <row r="2202" spans="1:16" x14ac:dyDescent="0.3">
      <c r="A2202" t="s">
        <v>717</v>
      </c>
      <c r="B2202" s="21">
        <v>3</v>
      </c>
      <c r="C2202" s="77">
        <v>45457</v>
      </c>
      <c r="D2202" s="78">
        <v>0.99791666666666667</v>
      </c>
      <c r="E2202" s="21">
        <v>39</v>
      </c>
      <c r="F2202">
        <v>6</v>
      </c>
      <c r="G2202" t="str">
        <f>VLOOKUP($E2202,[1]Productos!A:P,2,FALSE)</f>
        <v>CORONITA</v>
      </c>
      <c r="H2202" s="21" t="str">
        <f>VLOOKUP($E2202,[1]Productos!A:P,3,FALSE)</f>
        <v>BEBIDAS</v>
      </c>
      <c r="I2202" s="21" t="str">
        <f>VLOOKUP($E2202,[1]Productos!A:P,4,FALSE)</f>
        <v>CERVEZAS</v>
      </c>
      <c r="K2202" s="1">
        <v>4000</v>
      </c>
      <c r="L2202" s="1">
        <v>24000</v>
      </c>
      <c r="M2202" s="21">
        <v>5</v>
      </c>
      <c r="N2202" s="21" t="e">
        <f>VLOOKUP(M2202,[1]!tbl_empleados[#Data],4,0)&amp;" "&amp;VLOOKUP(M2202,[1]!tbl_empleados[#Data],5,0)</f>
        <v>#REF!</v>
      </c>
      <c r="O2202">
        <f t="shared" si="196"/>
        <v>2024</v>
      </c>
      <c r="P2202" t="str">
        <f t="shared" si="197"/>
        <v>junio</v>
      </c>
    </row>
    <row r="2203" spans="1:16" x14ac:dyDescent="0.3">
      <c r="A2203" t="s">
        <v>718</v>
      </c>
      <c r="B2203" s="21">
        <v>11</v>
      </c>
      <c r="C2203" s="77">
        <v>45457</v>
      </c>
      <c r="D2203" s="78">
        <v>0.9555555555555556</v>
      </c>
      <c r="E2203" s="21">
        <v>49</v>
      </c>
      <c r="F2203">
        <v>1</v>
      </c>
      <c r="G2203" t="str">
        <f>VLOOKUP($E2203,[1]Productos!A:P,2,FALSE)</f>
        <v>AGUARDIENTE SIN AZUCAR (DOBLE TAPA VERDE)</v>
      </c>
      <c r="H2203" s="21" t="str">
        <f>VLOOKUP($E2203,[1]Productos!A:P,3,FALSE)</f>
        <v>LICORES</v>
      </c>
      <c r="I2203" s="21" t="str">
        <f>VLOOKUP($E2203,[1]Productos!A:P,4,FALSE)</f>
        <v>AGUARDIENTE</v>
      </c>
      <c r="K2203" s="1">
        <v>70000</v>
      </c>
      <c r="L2203" s="1">
        <v>70000</v>
      </c>
      <c r="M2203" s="21">
        <v>5</v>
      </c>
      <c r="N2203" s="21" t="e">
        <f>VLOOKUP(M2203,[1]!tbl_empleados[#Data],4,0)&amp;" "&amp;VLOOKUP(M2203,[1]!tbl_empleados[#Data],5,0)</f>
        <v>#REF!</v>
      </c>
      <c r="O2203">
        <f t="shared" si="196"/>
        <v>2024</v>
      </c>
      <c r="P2203" t="str">
        <f t="shared" si="197"/>
        <v>junio</v>
      </c>
    </row>
    <row r="2204" spans="1:16" x14ac:dyDescent="0.3">
      <c r="A2204" t="s">
        <v>718</v>
      </c>
      <c r="B2204" s="21">
        <v>11</v>
      </c>
      <c r="C2204" s="77">
        <v>45457</v>
      </c>
      <c r="D2204" s="78">
        <v>0.99097222222222225</v>
      </c>
      <c r="E2204" s="21">
        <v>15</v>
      </c>
      <c r="F2204">
        <v>1</v>
      </c>
      <c r="G2204" t="str">
        <f>VLOOKUP($E2204,[1]Productos!A:P,2,FALSE)</f>
        <v>MARACUYÁ</v>
      </c>
      <c r="H2204" s="21" t="str">
        <f>VLOOKUP($E2204,[1]Productos!A:P,3,FALSE)</f>
        <v>BEBIDAS</v>
      </c>
      <c r="I2204" s="21" t="str">
        <f>VLOOKUP($E2204,[1]Productos!A:P,4,FALSE)</f>
        <v>SODAS SABORIZADAS</v>
      </c>
      <c r="K2204" s="1">
        <v>12000</v>
      </c>
      <c r="L2204" s="1">
        <v>12000</v>
      </c>
      <c r="M2204" s="21">
        <v>5</v>
      </c>
      <c r="N2204" s="21" t="e">
        <f>VLOOKUP(M2204,[1]!tbl_empleados[#Data],4,0)&amp;" "&amp;VLOOKUP(M2204,[1]!tbl_empleados[#Data],5,0)</f>
        <v>#REF!</v>
      </c>
      <c r="O2204">
        <f t="shared" si="196"/>
        <v>2024</v>
      </c>
      <c r="P2204" t="str">
        <f t="shared" si="197"/>
        <v>junio</v>
      </c>
    </row>
    <row r="2205" spans="1:16" x14ac:dyDescent="0.3">
      <c r="A2205" t="s">
        <v>717</v>
      </c>
      <c r="B2205" s="21">
        <v>3</v>
      </c>
      <c r="C2205" s="77">
        <v>45458</v>
      </c>
      <c r="D2205" s="78">
        <v>2.7777777777777776E-2</v>
      </c>
      <c r="E2205" s="21">
        <v>39</v>
      </c>
      <c r="F2205">
        <v>1</v>
      </c>
      <c r="G2205" t="str">
        <f>VLOOKUP($E2205,[1]Productos!A:P,2,FALSE)</f>
        <v>CORONITA</v>
      </c>
      <c r="H2205" s="21" t="str">
        <f>VLOOKUP($E2205,[1]Productos!A:P,3,FALSE)</f>
        <v>BEBIDAS</v>
      </c>
      <c r="I2205" s="21" t="str">
        <f>VLOOKUP($E2205,[1]Productos!A:P,4,FALSE)</f>
        <v>CERVEZAS</v>
      </c>
      <c r="K2205" s="1">
        <v>4000</v>
      </c>
      <c r="L2205" s="1">
        <v>4000</v>
      </c>
      <c r="M2205" s="21">
        <v>5</v>
      </c>
      <c r="N2205" s="21" t="e">
        <f>VLOOKUP(M2205,[1]!tbl_empleados[#Data],4,0)&amp;" "&amp;VLOOKUP(M2205,[1]!tbl_empleados[#Data],5,0)</f>
        <v>#REF!</v>
      </c>
      <c r="O2205">
        <f t="shared" si="196"/>
        <v>2024</v>
      </c>
      <c r="P2205" t="str">
        <f t="shared" si="197"/>
        <v>junio</v>
      </c>
    </row>
    <row r="2206" spans="1:16" x14ac:dyDescent="0.3">
      <c r="A2206" t="s">
        <v>719</v>
      </c>
      <c r="B2206" s="21">
        <v>3</v>
      </c>
      <c r="C2206" s="77">
        <v>45458</v>
      </c>
      <c r="D2206" s="78">
        <v>2.7777777777777776E-2</v>
      </c>
      <c r="E2206" s="21">
        <v>30</v>
      </c>
      <c r="F2206">
        <v>1</v>
      </c>
      <c r="G2206" t="str">
        <f>VLOOKUP($E2206,[1]Productos!A:P,2,FALSE)</f>
        <v>SODA</v>
      </c>
      <c r="H2206" s="21" t="str">
        <f>VLOOKUP($E2206,[1]Productos!A:P,3,FALSE)</f>
        <v>BEBIDAS</v>
      </c>
      <c r="I2206" s="21" t="str">
        <f>VLOOKUP($E2206,[1]Productos!A:P,4,FALSE)</f>
        <v>OTROS</v>
      </c>
      <c r="K2206" s="1">
        <v>4000</v>
      </c>
      <c r="L2206" s="1">
        <v>4000</v>
      </c>
      <c r="M2206" s="21">
        <v>5</v>
      </c>
      <c r="N2206" s="21" t="e">
        <f>VLOOKUP(M2206,[1]!tbl_empleados[#Data],4,0)&amp;" "&amp;VLOOKUP(M2206,[1]!tbl_empleados[#Data],5,0)</f>
        <v>#REF!</v>
      </c>
      <c r="O2206">
        <f t="shared" si="196"/>
        <v>2024</v>
      </c>
      <c r="P2206" t="str">
        <f t="shared" si="197"/>
        <v>junio</v>
      </c>
    </row>
    <row r="2207" spans="1:16" x14ac:dyDescent="0.3">
      <c r="A2207" t="s">
        <v>719</v>
      </c>
      <c r="B2207" s="21">
        <v>3</v>
      </c>
      <c r="C2207" s="77">
        <v>45458</v>
      </c>
      <c r="D2207" s="78">
        <v>2.8472222222222222E-2</v>
      </c>
      <c r="E2207" s="21">
        <v>44</v>
      </c>
      <c r="F2207">
        <v>7</v>
      </c>
      <c r="G2207" t="str">
        <f>VLOOKUP($E2207,[1]Productos!A:P,2,FALSE)</f>
        <v>HEINEKEN</v>
      </c>
      <c r="H2207" s="21" t="str">
        <f>VLOOKUP($E2207,[1]Productos!A:P,3,FALSE)</f>
        <v>BEBIDAS</v>
      </c>
      <c r="I2207" s="21" t="str">
        <f>VLOOKUP($E2207,[1]Productos!A:P,4,FALSE)</f>
        <v>CERVEZAS</v>
      </c>
      <c r="K2207" s="1">
        <v>4000</v>
      </c>
      <c r="L2207" s="1">
        <v>28000</v>
      </c>
      <c r="M2207" s="21">
        <v>5</v>
      </c>
      <c r="N2207" s="21" t="e">
        <f>VLOOKUP(M2207,[1]!tbl_empleados[#Data],4,0)&amp;" "&amp;VLOOKUP(M2207,[1]!tbl_empleados[#Data],5,0)</f>
        <v>#REF!</v>
      </c>
      <c r="O2207">
        <f t="shared" si="196"/>
        <v>2024</v>
      </c>
      <c r="P2207" t="str">
        <f t="shared" si="197"/>
        <v>junio</v>
      </c>
    </row>
    <row r="2208" spans="1:16" x14ac:dyDescent="0.3">
      <c r="A2208" t="s">
        <v>719</v>
      </c>
      <c r="B2208" s="21">
        <v>3</v>
      </c>
      <c r="C2208" s="77">
        <v>45458</v>
      </c>
      <c r="D2208" s="78">
        <v>2.8472222222222222E-2</v>
      </c>
      <c r="E2208" s="21">
        <v>38</v>
      </c>
      <c r="F2208">
        <v>1</v>
      </c>
      <c r="G2208" t="str">
        <f>VLOOKUP($E2208,[1]Productos!A:P,2,FALSE)</f>
        <v>COSTEÑITA</v>
      </c>
      <c r="H2208" s="21" t="str">
        <f>VLOOKUP($E2208,[1]Productos!A:P,3,FALSE)</f>
        <v>BEBIDAS</v>
      </c>
      <c r="I2208" s="21" t="str">
        <f>VLOOKUP($E2208,[1]Productos!A:P,4,FALSE)</f>
        <v>CERVEZAS</v>
      </c>
      <c r="K2208" s="1">
        <v>3500</v>
      </c>
      <c r="L2208" s="1">
        <v>3500</v>
      </c>
      <c r="M2208" s="21">
        <v>5</v>
      </c>
      <c r="N2208" s="21" t="e">
        <f>VLOOKUP(M2208,[1]!tbl_empleados[#Data],4,0)&amp;" "&amp;VLOOKUP(M2208,[1]!tbl_empleados[#Data],5,0)</f>
        <v>#REF!</v>
      </c>
      <c r="O2208">
        <f t="shared" si="196"/>
        <v>2024</v>
      </c>
      <c r="P2208" t="str">
        <f t="shared" si="197"/>
        <v>junio</v>
      </c>
    </row>
    <row r="2209" spans="1:16" x14ac:dyDescent="0.3">
      <c r="A2209" t="s">
        <v>720</v>
      </c>
      <c r="B2209" s="21">
        <v>17</v>
      </c>
      <c r="C2209" s="77">
        <v>45458</v>
      </c>
      <c r="D2209" s="78">
        <v>6.5277777777777782E-2</v>
      </c>
      <c r="E2209" s="21">
        <v>38</v>
      </c>
      <c r="F2209">
        <v>17</v>
      </c>
      <c r="G2209" t="str">
        <f>VLOOKUP($E2209,[1]Productos!A:P,2,FALSE)</f>
        <v>COSTEÑITA</v>
      </c>
      <c r="H2209" s="21" t="str">
        <f>VLOOKUP($E2209,[1]Productos!A:P,3,FALSE)</f>
        <v>BEBIDAS</v>
      </c>
      <c r="I2209" s="21" t="str">
        <f>VLOOKUP($E2209,[1]Productos!A:P,4,FALSE)</f>
        <v>CERVEZAS</v>
      </c>
      <c r="K2209" s="1">
        <v>3500</v>
      </c>
      <c r="L2209" s="1">
        <v>59500</v>
      </c>
      <c r="M2209" s="21">
        <v>5</v>
      </c>
      <c r="N2209" s="21" t="e">
        <f>VLOOKUP(M2209,[1]!tbl_empleados[#Data],4,0)&amp;" "&amp;VLOOKUP(M2209,[1]!tbl_empleados[#Data],5,0)</f>
        <v>#REF!</v>
      </c>
      <c r="O2209">
        <f>YEAR(C2209)</f>
        <v>2024</v>
      </c>
      <c r="P2209" t="str">
        <f>TEXT((C2209),"mmmm")</f>
        <v>junio</v>
      </c>
    </row>
    <row r="2210" spans="1:16" x14ac:dyDescent="0.3">
      <c r="A2210" t="s">
        <v>721</v>
      </c>
      <c r="B2210" s="21">
        <v>9</v>
      </c>
      <c r="C2210" s="77">
        <v>45458</v>
      </c>
      <c r="D2210" s="78">
        <v>8.1250000000000003E-2</v>
      </c>
      <c r="E2210" s="21">
        <v>38</v>
      </c>
      <c r="F2210">
        <v>6</v>
      </c>
      <c r="G2210" t="str">
        <f>VLOOKUP($E2210,[1]Productos!A:P,2,FALSE)</f>
        <v>COSTEÑITA</v>
      </c>
      <c r="H2210" s="21" t="str">
        <f>VLOOKUP($E2210,[1]Productos!A:P,3,FALSE)</f>
        <v>BEBIDAS</v>
      </c>
      <c r="I2210" s="21" t="str">
        <f>VLOOKUP($E2210,[1]Productos!A:P,4,FALSE)</f>
        <v>CERVEZAS</v>
      </c>
      <c r="K2210" s="1">
        <v>3500</v>
      </c>
      <c r="L2210" s="1">
        <v>21000</v>
      </c>
      <c r="M2210" s="21">
        <v>5</v>
      </c>
      <c r="N2210" s="21" t="e">
        <f>VLOOKUP(M2210,[1]!tbl_empleados[#Data],4,0)&amp;" "&amp;VLOOKUP(M2210,[1]!tbl_empleados[#Data],5,0)</f>
        <v>#REF!</v>
      </c>
      <c r="O2210">
        <f t="shared" ref="O2210:O2220" si="198">YEAR(C2210)</f>
        <v>2024</v>
      </c>
      <c r="P2210" t="str">
        <f t="shared" ref="P2210:P2220" si="199">TEXT((C2210),"mmmm")</f>
        <v>junio</v>
      </c>
    </row>
    <row r="2211" spans="1:16" x14ac:dyDescent="0.3">
      <c r="A2211" t="s">
        <v>721</v>
      </c>
      <c r="B2211" s="21">
        <v>9</v>
      </c>
      <c r="C2211" s="77">
        <v>45458</v>
      </c>
      <c r="D2211" s="78">
        <v>8.1944444444444445E-2</v>
      </c>
      <c r="E2211" s="21">
        <v>42</v>
      </c>
      <c r="F2211">
        <v>1</v>
      </c>
      <c r="G2211" t="str">
        <f>VLOOKUP($E2211,[1]Productos!A:P,2,FALSE)</f>
        <v>CLUB COLOMBIA</v>
      </c>
      <c r="H2211" s="21" t="str">
        <f>VLOOKUP($E2211,[1]Productos!A:P,3,FALSE)</f>
        <v>BEBIDAS</v>
      </c>
      <c r="I2211" s="21" t="str">
        <f>VLOOKUP($E2211,[1]Productos!A:P,4,FALSE)</f>
        <v>CERVEZAS</v>
      </c>
      <c r="K2211" s="1">
        <v>5000</v>
      </c>
      <c r="L2211" s="1">
        <v>5000</v>
      </c>
      <c r="M2211" s="21">
        <v>5</v>
      </c>
      <c r="N2211" s="21" t="e">
        <f>VLOOKUP(M2211,[1]!tbl_empleados[#Data],4,0)&amp;" "&amp;VLOOKUP(M2211,[1]!tbl_empleados[#Data],5,0)</f>
        <v>#REF!</v>
      </c>
      <c r="O2211">
        <f t="shared" si="198"/>
        <v>2024</v>
      </c>
      <c r="P2211" t="str">
        <f t="shared" si="199"/>
        <v>junio</v>
      </c>
    </row>
    <row r="2212" spans="1:16" x14ac:dyDescent="0.3">
      <c r="A2212" t="s">
        <v>722</v>
      </c>
      <c r="B2212" s="21">
        <v>17</v>
      </c>
      <c r="C2212" s="77">
        <v>45458</v>
      </c>
      <c r="D2212" s="78">
        <v>6.805555555555555E-2</v>
      </c>
      <c r="E2212" s="21">
        <v>39</v>
      </c>
      <c r="F2212">
        <v>1</v>
      </c>
      <c r="G2212" t="str">
        <f>VLOOKUP($E2212,[1]Productos!A:P,2,FALSE)</f>
        <v>CORONITA</v>
      </c>
      <c r="H2212" s="21" t="str">
        <f>VLOOKUP($E2212,[1]Productos!A:P,3,FALSE)</f>
        <v>BEBIDAS</v>
      </c>
      <c r="I2212" s="21" t="str">
        <f>VLOOKUP($E2212,[1]Productos!A:P,4,FALSE)</f>
        <v>CERVEZAS</v>
      </c>
      <c r="K2212" s="1">
        <v>4000</v>
      </c>
      <c r="L2212" s="1">
        <v>4000</v>
      </c>
      <c r="M2212" s="21">
        <v>5</v>
      </c>
      <c r="N2212" s="21" t="e">
        <f>VLOOKUP(M2212,[1]!tbl_empleados[#Data],4,0)&amp;" "&amp;VLOOKUP(M2212,[1]!tbl_empleados[#Data],5,0)</f>
        <v>#REF!</v>
      </c>
      <c r="O2212">
        <f t="shared" si="198"/>
        <v>2024</v>
      </c>
      <c r="P2212" t="str">
        <f t="shared" si="199"/>
        <v>junio</v>
      </c>
    </row>
    <row r="2213" spans="1:16" x14ac:dyDescent="0.3">
      <c r="A2213" t="s">
        <v>722</v>
      </c>
      <c r="B2213" s="21">
        <v>17</v>
      </c>
      <c r="C2213" s="77">
        <v>45458</v>
      </c>
      <c r="D2213" s="78">
        <v>6.805555555555555E-2</v>
      </c>
      <c r="E2213" s="21">
        <v>47</v>
      </c>
      <c r="F2213">
        <v>1</v>
      </c>
      <c r="G2213" t="str">
        <f>VLOOKUP($E2213,[1]Productos!A:P,2,FALSE)</f>
        <v>MICHELADA</v>
      </c>
      <c r="H2213" s="21" t="str">
        <f>VLOOKUP($E2213,[1]Productos!A:P,3,FALSE)</f>
        <v>BEBIDAS</v>
      </c>
      <c r="I2213" s="21" t="str">
        <f>VLOOKUP($E2213,[1]Productos!A:P,4,FALSE)</f>
        <v>CERVEZAS</v>
      </c>
      <c r="K2213" s="1">
        <v>2000</v>
      </c>
      <c r="L2213" s="1">
        <v>2000</v>
      </c>
      <c r="M2213" s="21">
        <v>5</v>
      </c>
      <c r="N2213" s="21" t="e">
        <f>VLOOKUP(M2213,[1]!tbl_empleados[#Data],4,0)&amp;" "&amp;VLOOKUP(M2213,[1]!tbl_empleados[#Data],5,0)</f>
        <v>#REF!</v>
      </c>
      <c r="O2213">
        <f t="shared" si="198"/>
        <v>2024</v>
      </c>
      <c r="P2213" t="str">
        <f t="shared" si="199"/>
        <v>junio</v>
      </c>
    </row>
    <row r="2214" spans="1:16" x14ac:dyDescent="0.3">
      <c r="A2214" t="s">
        <v>723</v>
      </c>
      <c r="B2214" s="21">
        <v>4</v>
      </c>
      <c r="C2214" s="77">
        <v>45458</v>
      </c>
      <c r="D2214" s="78">
        <v>5.8333333333333327E-2</v>
      </c>
      <c r="E2214" s="21">
        <v>49</v>
      </c>
      <c r="F2214">
        <v>2</v>
      </c>
      <c r="G2214" t="str">
        <f>VLOOKUP($E2214,[1]Productos!A:P,2,FALSE)</f>
        <v>AGUARDIENTE SIN AZUCAR (DOBLE TAPA VERDE)</v>
      </c>
      <c r="H2214" s="21" t="str">
        <f>VLOOKUP($E2214,[1]Productos!A:P,3,FALSE)</f>
        <v>LICORES</v>
      </c>
      <c r="I2214" s="21" t="str">
        <f>VLOOKUP($E2214,[1]Productos!A:P,4,FALSE)</f>
        <v>AGUARDIENTE</v>
      </c>
      <c r="K2214" s="1">
        <v>70000</v>
      </c>
      <c r="L2214" s="1">
        <v>140000</v>
      </c>
      <c r="M2214" s="21">
        <v>5</v>
      </c>
      <c r="N2214" s="21" t="e">
        <f>VLOOKUP(M2214,[1]!tbl_empleados[#Data],4,0)&amp;" "&amp;VLOOKUP(M2214,[1]!tbl_empleados[#Data],5,0)</f>
        <v>#REF!</v>
      </c>
      <c r="O2214">
        <f t="shared" si="198"/>
        <v>2024</v>
      </c>
      <c r="P2214" t="str">
        <f t="shared" si="199"/>
        <v>junio</v>
      </c>
    </row>
    <row r="2215" spans="1:16" x14ac:dyDescent="0.3">
      <c r="A2215" t="s">
        <v>723</v>
      </c>
      <c r="B2215" s="21">
        <v>4</v>
      </c>
      <c r="C2215" s="77">
        <v>45458</v>
      </c>
      <c r="D2215" s="78">
        <v>5.8333333333333327E-2</v>
      </c>
      <c r="E2215" s="21">
        <v>39</v>
      </c>
      <c r="F2215">
        <v>3</v>
      </c>
      <c r="G2215" t="str">
        <f>VLOOKUP($E2215,[1]Productos!A:P,2,FALSE)</f>
        <v>CORONITA</v>
      </c>
      <c r="H2215" s="21" t="str">
        <f>VLOOKUP($E2215,[1]Productos!A:P,3,FALSE)</f>
        <v>BEBIDAS</v>
      </c>
      <c r="I2215" s="21" t="str">
        <f>VLOOKUP($E2215,[1]Productos!A:P,4,FALSE)</f>
        <v>CERVEZAS</v>
      </c>
      <c r="K2215" s="1">
        <v>4000</v>
      </c>
      <c r="L2215" s="1">
        <v>12000</v>
      </c>
      <c r="M2215" s="21">
        <v>5</v>
      </c>
      <c r="N2215" s="21" t="e">
        <f>VLOOKUP(M2215,[1]!tbl_empleados[#Data],4,0)&amp;" "&amp;VLOOKUP(M2215,[1]!tbl_empleados[#Data],5,0)</f>
        <v>#REF!</v>
      </c>
      <c r="O2215">
        <f t="shared" si="198"/>
        <v>2024</v>
      </c>
      <c r="P2215" t="str">
        <f t="shared" si="199"/>
        <v>junio</v>
      </c>
    </row>
    <row r="2216" spans="1:16" x14ac:dyDescent="0.3">
      <c r="A2216" t="s">
        <v>723</v>
      </c>
      <c r="B2216" s="21">
        <v>4</v>
      </c>
      <c r="C2216" s="77">
        <v>45458</v>
      </c>
      <c r="D2216" s="78">
        <v>5.8333333333333327E-2</v>
      </c>
      <c r="E2216" s="21">
        <v>15</v>
      </c>
      <c r="F2216">
        <v>2</v>
      </c>
      <c r="G2216" t="str">
        <f>VLOOKUP($E2216,[1]Productos!A:P,2,FALSE)</f>
        <v>MARACUYÁ</v>
      </c>
      <c r="H2216" s="21" t="str">
        <f>VLOOKUP($E2216,[1]Productos!A:P,3,FALSE)</f>
        <v>BEBIDAS</v>
      </c>
      <c r="I2216" s="21" t="str">
        <f>VLOOKUP($E2216,[1]Productos!A:P,4,FALSE)</f>
        <v>SODAS SABORIZADAS</v>
      </c>
      <c r="K2216" s="1">
        <v>12000</v>
      </c>
      <c r="L2216" s="1">
        <v>24000</v>
      </c>
      <c r="M2216" s="21">
        <v>5</v>
      </c>
      <c r="N2216" s="21" t="e">
        <f>VLOOKUP(M2216,[1]!tbl_empleados[#Data],4,0)&amp;" "&amp;VLOOKUP(M2216,[1]!tbl_empleados[#Data],5,0)</f>
        <v>#REF!</v>
      </c>
      <c r="O2216">
        <f t="shared" si="198"/>
        <v>2024</v>
      </c>
      <c r="P2216" t="str">
        <f t="shared" si="199"/>
        <v>junio</v>
      </c>
    </row>
    <row r="2217" spans="1:16" x14ac:dyDescent="0.3">
      <c r="A2217" t="s">
        <v>724</v>
      </c>
      <c r="B2217" s="21">
        <v>18</v>
      </c>
      <c r="C2217" s="77">
        <v>45458</v>
      </c>
      <c r="D2217" s="78">
        <v>8.8888888888888892E-2</v>
      </c>
      <c r="E2217" s="21">
        <v>44</v>
      </c>
      <c r="F2217">
        <v>3</v>
      </c>
      <c r="G2217" t="str">
        <f>VLOOKUP($E2217,[1]Productos!A:P,2,FALSE)</f>
        <v>HEINEKEN</v>
      </c>
      <c r="H2217" s="21" t="str">
        <f>VLOOKUP($E2217,[1]Productos!A:P,3,FALSE)</f>
        <v>BEBIDAS</v>
      </c>
      <c r="I2217" s="21" t="str">
        <f>VLOOKUP($E2217,[1]Productos!A:P,4,FALSE)</f>
        <v>CERVEZAS</v>
      </c>
      <c r="K2217" s="1">
        <v>4000</v>
      </c>
      <c r="L2217" s="1">
        <v>12000</v>
      </c>
      <c r="M2217" s="21">
        <v>5</v>
      </c>
      <c r="N2217" s="21" t="e">
        <f>VLOOKUP(M2217,[1]!tbl_empleados[#Data],4,0)&amp;" "&amp;VLOOKUP(M2217,[1]!tbl_empleados[#Data],5,0)</f>
        <v>#REF!</v>
      </c>
      <c r="O2217">
        <f t="shared" si="198"/>
        <v>2024</v>
      </c>
      <c r="P2217" t="str">
        <f t="shared" si="199"/>
        <v>junio</v>
      </c>
    </row>
    <row r="2218" spans="1:16" x14ac:dyDescent="0.3">
      <c r="A2218" t="s">
        <v>724</v>
      </c>
      <c r="B2218" s="21">
        <v>18</v>
      </c>
      <c r="C2218" s="77">
        <v>45458</v>
      </c>
      <c r="D2218" s="78">
        <v>8.8888888888888892E-2</v>
      </c>
      <c r="E2218" s="21">
        <v>38</v>
      </c>
      <c r="F2218">
        <v>1</v>
      </c>
      <c r="G2218" t="str">
        <f>VLOOKUP($E2218,[1]Productos!A:P,2,FALSE)</f>
        <v>COSTEÑITA</v>
      </c>
      <c r="H2218" s="21" t="str">
        <f>VLOOKUP($E2218,[1]Productos!A:P,3,FALSE)</f>
        <v>BEBIDAS</v>
      </c>
      <c r="I2218" s="21" t="str">
        <f>VLOOKUP($E2218,[1]Productos!A:P,4,FALSE)</f>
        <v>CERVEZAS</v>
      </c>
      <c r="K2218" s="1">
        <v>3500</v>
      </c>
      <c r="L2218" s="1">
        <v>3500</v>
      </c>
      <c r="M2218" s="21">
        <v>5</v>
      </c>
      <c r="N2218" s="21" t="e">
        <f>VLOOKUP(M2218,[1]!tbl_empleados[#Data],4,0)&amp;" "&amp;VLOOKUP(M2218,[1]!tbl_empleados[#Data],5,0)</f>
        <v>#REF!</v>
      </c>
      <c r="O2218">
        <f t="shared" si="198"/>
        <v>2024</v>
      </c>
      <c r="P2218" t="str">
        <f t="shared" si="199"/>
        <v>junio</v>
      </c>
    </row>
    <row r="2219" spans="1:16" x14ac:dyDescent="0.3">
      <c r="A2219" t="s">
        <v>724</v>
      </c>
      <c r="B2219" s="21">
        <v>18</v>
      </c>
      <c r="C2219" s="77">
        <v>45458</v>
      </c>
      <c r="D2219" s="78">
        <v>8.8888888888888892E-2</v>
      </c>
      <c r="E2219" s="21">
        <v>42</v>
      </c>
      <c r="F2219">
        <v>2</v>
      </c>
      <c r="G2219" t="str">
        <f>VLOOKUP($E2219,[1]Productos!A:P,2,FALSE)</f>
        <v>CLUB COLOMBIA</v>
      </c>
      <c r="H2219" s="21" t="str">
        <f>VLOOKUP($E2219,[1]Productos!A:P,3,FALSE)</f>
        <v>BEBIDAS</v>
      </c>
      <c r="I2219" s="21" t="str">
        <f>VLOOKUP($E2219,[1]Productos!A:P,4,FALSE)</f>
        <v>CERVEZAS</v>
      </c>
      <c r="K2219" s="1">
        <v>5000</v>
      </c>
      <c r="L2219" s="1">
        <v>10000</v>
      </c>
      <c r="M2219" s="21">
        <v>5</v>
      </c>
      <c r="N2219" s="21" t="e">
        <f>VLOOKUP(M2219,[1]!tbl_empleados[#Data],4,0)&amp;" "&amp;VLOOKUP(M2219,[1]!tbl_empleados[#Data],5,0)</f>
        <v>#REF!</v>
      </c>
      <c r="O2219">
        <f t="shared" si="198"/>
        <v>2024</v>
      </c>
      <c r="P2219" t="str">
        <f t="shared" si="199"/>
        <v>junio</v>
      </c>
    </row>
    <row r="2220" spans="1:16" x14ac:dyDescent="0.3">
      <c r="A2220" t="s">
        <v>724</v>
      </c>
      <c r="B2220" s="21">
        <v>18</v>
      </c>
      <c r="C2220" s="77">
        <v>45458</v>
      </c>
      <c r="D2220" s="78">
        <v>8.8888888888888892E-2</v>
      </c>
      <c r="E2220" s="21">
        <v>45</v>
      </c>
      <c r="F2220">
        <v>2</v>
      </c>
      <c r="G2220" t="str">
        <f>VLOOKUP($E2220,[1]Productos!A:P,2,FALSE)</f>
        <v>POKER</v>
      </c>
      <c r="H2220" s="21" t="str">
        <f>VLOOKUP($E2220,[1]Productos!A:P,3,FALSE)</f>
        <v>BEBIDAS</v>
      </c>
      <c r="I2220" s="21" t="str">
        <f>VLOOKUP($E2220,[1]Productos!A:P,4,FALSE)</f>
        <v>CERVEZAS</v>
      </c>
      <c r="K2220" s="1">
        <v>3000</v>
      </c>
      <c r="L2220" s="1">
        <v>6000</v>
      </c>
      <c r="M2220" s="21">
        <v>5</v>
      </c>
      <c r="N2220" s="21" t="e">
        <f>VLOOKUP(M2220,[1]!tbl_empleados[#Data],4,0)&amp;" "&amp;VLOOKUP(M2220,[1]!tbl_empleados[#Data],5,0)</f>
        <v>#REF!</v>
      </c>
      <c r="O2220">
        <f t="shared" si="198"/>
        <v>2024</v>
      </c>
      <c r="P2220" t="str">
        <f t="shared" si="199"/>
        <v>junio</v>
      </c>
    </row>
    <row r="2221" spans="1:16" x14ac:dyDescent="0.3">
      <c r="A2221" t="s">
        <v>725</v>
      </c>
      <c r="B2221" s="21">
        <v>17</v>
      </c>
      <c r="C2221" s="77">
        <v>45458</v>
      </c>
      <c r="D2221" s="78">
        <v>9.5833333333333326E-2</v>
      </c>
      <c r="E2221" s="21">
        <v>39</v>
      </c>
      <c r="F2221">
        <v>1</v>
      </c>
      <c r="G2221" t="str">
        <f>VLOOKUP($E2221,[1]Productos!A:P,2,FALSE)</f>
        <v>CORONITA</v>
      </c>
      <c r="H2221" s="21" t="str">
        <f>VLOOKUP($E2221,[1]Productos!A:P,3,FALSE)</f>
        <v>BEBIDAS</v>
      </c>
      <c r="I2221" s="21" t="str">
        <f>VLOOKUP($E2221,[1]Productos!A:P,4,FALSE)</f>
        <v>CERVEZAS</v>
      </c>
      <c r="K2221" s="1">
        <v>4000</v>
      </c>
      <c r="L2221" s="1">
        <v>4000</v>
      </c>
      <c r="M2221" s="21">
        <v>5</v>
      </c>
      <c r="N2221" s="21" t="e">
        <f>VLOOKUP(M2221,[1]!tbl_empleados[#Data],4,0)&amp;" "&amp;VLOOKUP(M2221,[1]!tbl_empleados[#Data],5,0)</f>
        <v>#REF!</v>
      </c>
      <c r="O2221">
        <f>YEAR(C2221)</f>
        <v>2024</v>
      </c>
      <c r="P2221" t="str">
        <f>TEXT((C2221),"mmmm")</f>
        <v>junio</v>
      </c>
    </row>
    <row r="2222" spans="1:16" x14ac:dyDescent="0.3">
      <c r="A2222" t="s">
        <v>726</v>
      </c>
      <c r="B2222" s="21">
        <v>3</v>
      </c>
      <c r="C2222" s="77">
        <v>45458</v>
      </c>
      <c r="D2222" s="78">
        <v>0.13472222222222222</v>
      </c>
      <c r="E2222" s="21">
        <v>38</v>
      </c>
      <c r="F2222">
        <v>1</v>
      </c>
      <c r="G2222" t="str">
        <f>VLOOKUP($E2222,[1]Productos!A:P,2,FALSE)</f>
        <v>COSTEÑITA</v>
      </c>
      <c r="H2222" s="21" t="str">
        <f>VLOOKUP($E2222,[1]Productos!A:P,3,FALSE)</f>
        <v>BEBIDAS</v>
      </c>
      <c r="I2222" s="21" t="str">
        <f>VLOOKUP($E2222,[1]Productos!A:P,4,FALSE)</f>
        <v>CERVEZAS</v>
      </c>
      <c r="K2222" s="1">
        <v>3500</v>
      </c>
      <c r="L2222" s="1">
        <v>3500</v>
      </c>
      <c r="M2222" s="21">
        <v>5</v>
      </c>
      <c r="N2222" s="21" t="e">
        <f>VLOOKUP(M2222,[1]!tbl_empleados[#Data],4,0)&amp;" "&amp;VLOOKUP(M2222,[1]!tbl_empleados[#Data],5,0)</f>
        <v>#REF!</v>
      </c>
      <c r="O2222">
        <f t="shared" ref="O2222:O2225" si="200">YEAR(C2222)</f>
        <v>2024</v>
      </c>
      <c r="P2222" t="str">
        <f t="shared" ref="P2222:P2225" si="201">TEXT((C2222),"mmmm")</f>
        <v>junio</v>
      </c>
    </row>
    <row r="2223" spans="1:16" x14ac:dyDescent="0.3">
      <c r="A2223" t="s">
        <v>726</v>
      </c>
      <c r="B2223" s="21">
        <v>3</v>
      </c>
      <c r="C2223" s="77">
        <v>45458</v>
      </c>
      <c r="D2223" s="78">
        <v>0.13472222222222222</v>
      </c>
      <c r="E2223" s="21">
        <v>42</v>
      </c>
      <c r="F2223">
        <v>1</v>
      </c>
      <c r="G2223" t="str">
        <f>VLOOKUP($E2223,[1]Productos!A:P,2,FALSE)</f>
        <v>CLUB COLOMBIA</v>
      </c>
      <c r="H2223" s="21" t="str">
        <f>VLOOKUP($E2223,[1]Productos!A:P,3,FALSE)</f>
        <v>BEBIDAS</v>
      </c>
      <c r="I2223" s="21" t="str">
        <f>VLOOKUP($E2223,[1]Productos!A:P,4,FALSE)</f>
        <v>CERVEZAS</v>
      </c>
      <c r="K2223" s="1">
        <v>5000</v>
      </c>
      <c r="L2223" s="1">
        <v>5000</v>
      </c>
      <c r="M2223" s="21">
        <v>5</v>
      </c>
      <c r="N2223" s="21" t="e">
        <f>VLOOKUP(M2223,[1]!tbl_empleados[#Data],4,0)&amp;" "&amp;VLOOKUP(M2223,[1]!tbl_empleados[#Data],5,0)</f>
        <v>#REF!</v>
      </c>
      <c r="O2223">
        <f t="shared" si="200"/>
        <v>2024</v>
      </c>
      <c r="P2223" t="str">
        <f t="shared" si="201"/>
        <v>junio</v>
      </c>
    </row>
    <row r="2224" spans="1:16" x14ac:dyDescent="0.3">
      <c r="A2224" t="s">
        <v>726</v>
      </c>
      <c r="B2224" s="21">
        <v>3</v>
      </c>
      <c r="C2224" s="77">
        <v>45458</v>
      </c>
      <c r="D2224" s="78">
        <v>0.14305555555555557</v>
      </c>
      <c r="E2224" s="21">
        <v>38</v>
      </c>
      <c r="F2224">
        <v>1</v>
      </c>
      <c r="G2224" t="str">
        <f>VLOOKUP($E2224,[1]Productos!A:P,2,FALSE)</f>
        <v>COSTEÑITA</v>
      </c>
      <c r="H2224" s="21" t="str">
        <f>VLOOKUP($E2224,[1]Productos!A:P,3,FALSE)</f>
        <v>BEBIDAS</v>
      </c>
      <c r="I2224" s="21" t="str">
        <f>VLOOKUP($E2224,[1]Productos!A:P,4,FALSE)</f>
        <v>CERVEZAS</v>
      </c>
      <c r="K2224" s="1">
        <v>3500</v>
      </c>
      <c r="L2224" s="1">
        <v>3500</v>
      </c>
      <c r="M2224" s="21">
        <v>5</v>
      </c>
      <c r="N2224" s="21" t="e">
        <f>VLOOKUP(M2224,[1]!tbl_empleados[#Data],4,0)&amp;" "&amp;VLOOKUP(M2224,[1]!tbl_empleados[#Data],5,0)</f>
        <v>#REF!</v>
      </c>
      <c r="O2224">
        <f t="shared" si="200"/>
        <v>2024</v>
      </c>
      <c r="P2224" t="str">
        <f t="shared" si="201"/>
        <v>junio</v>
      </c>
    </row>
    <row r="2225" spans="1:16" x14ac:dyDescent="0.3">
      <c r="A2225" t="s">
        <v>726</v>
      </c>
      <c r="B2225" s="21">
        <v>3</v>
      </c>
      <c r="C2225" s="77">
        <v>45458</v>
      </c>
      <c r="D2225" s="78">
        <v>0.14305555555555557</v>
      </c>
      <c r="E2225" s="21">
        <v>42</v>
      </c>
      <c r="F2225">
        <v>1</v>
      </c>
      <c r="G2225" t="str">
        <f>VLOOKUP($E2225,[1]Productos!A:P,2,FALSE)</f>
        <v>CLUB COLOMBIA</v>
      </c>
      <c r="H2225" s="21" t="str">
        <f>VLOOKUP($E2225,[1]Productos!A:P,3,FALSE)</f>
        <v>BEBIDAS</v>
      </c>
      <c r="I2225" s="21" t="str">
        <f>VLOOKUP($E2225,[1]Productos!A:P,4,FALSE)</f>
        <v>CERVEZAS</v>
      </c>
      <c r="K2225" s="1">
        <v>5000</v>
      </c>
      <c r="L2225" s="1">
        <v>5000</v>
      </c>
      <c r="M2225" s="21">
        <v>5</v>
      </c>
      <c r="N2225" s="21" t="e">
        <f>VLOOKUP(M2225,[1]!tbl_empleados[#Data],4,0)&amp;" "&amp;VLOOKUP(M2225,[1]!tbl_empleados[#Data],5,0)</f>
        <v>#REF!</v>
      </c>
      <c r="O2225">
        <f t="shared" si="200"/>
        <v>2024</v>
      </c>
      <c r="P2225" t="str">
        <f t="shared" si="201"/>
        <v>junio</v>
      </c>
    </row>
    <row r="2226" spans="1:16" x14ac:dyDescent="0.3">
      <c r="A2226" t="s">
        <v>727</v>
      </c>
      <c r="B2226" s="21">
        <v>3</v>
      </c>
      <c r="C2226" s="77">
        <v>45458</v>
      </c>
      <c r="D2226" s="78">
        <v>0.19652777777777777</v>
      </c>
      <c r="E2226" s="21">
        <v>38</v>
      </c>
      <c r="F2226">
        <v>15</v>
      </c>
      <c r="G2226" t="str">
        <f>VLOOKUP($E2226,[1]Productos!A:P,2,FALSE)</f>
        <v>COSTEÑITA</v>
      </c>
      <c r="H2226" s="21" t="str">
        <f>VLOOKUP($E2226,[1]Productos!A:P,3,FALSE)</f>
        <v>BEBIDAS</v>
      </c>
      <c r="I2226" s="21" t="str">
        <f>VLOOKUP($E2226,[1]Productos!A:P,4,FALSE)</f>
        <v>CERVEZAS</v>
      </c>
      <c r="K2226" s="1">
        <v>3500</v>
      </c>
      <c r="L2226" s="1">
        <v>52500</v>
      </c>
      <c r="M2226" s="21">
        <v>5</v>
      </c>
      <c r="N2226" s="21" t="e">
        <f>VLOOKUP(M2226,[1]!tbl_empleados[#Data],4,0)&amp;" "&amp;VLOOKUP(M2226,[1]!tbl_empleados[#Data],5,0)</f>
        <v>#REF!</v>
      </c>
      <c r="O2226">
        <f>YEAR(C2226)</f>
        <v>2024</v>
      </c>
      <c r="P2226" t="str">
        <f>TEXT((C2226),"mmmm")</f>
        <v>junio</v>
      </c>
    </row>
    <row r="2227" spans="1:16" x14ac:dyDescent="0.3">
      <c r="A2227" t="s">
        <v>728</v>
      </c>
      <c r="B2227" s="21">
        <v>2</v>
      </c>
      <c r="C2227" s="77">
        <v>45458</v>
      </c>
      <c r="D2227" s="78">
        <v>0.125</v>
      </c>
      <c r="E2227" s="21">
        <v>38</v>
      </c>
      <c r="F2227">
        <v>20</v>
      </c>
      <c r="G2227" t="str">
        <f>VLOOKUP($E2227,[1]Productos!A:P,2,FALSE)</f>
        <v>COSTEÑITA</v>
      </c>
      <c r="H2227" s="21" t="str">
        <f>VLOOKUP($E2227,[1]Productos!A:P,3,FALSE)</f>
        <v>BEBIDAS</v>
      </c>
      <c r="I2227" s="21" t="str">
        <f>VLOOKUP($E2227,[1]Productos!A:P,4,FALSE)</f>
        <v>CERVEZAS</v>
      </c>
      <c r="K2227" s="1">
        <v>3500</v>
      </c>
      <c r="L2227" s="1">
        <v>70000</v>
      </c>
      <c r="M2227" s="21">
        <v>5</v>
      </c>
      <c r="N2227" s="21" t="e">
        <f>VLOOKUP(M2227,[1]!tbl_empleados[#Data],4,0)&amp;" "&amp;VLOOKUP(M2227,[1]!tbl_empleados[#Data],5,0)</f>
        <v>#REF!</v>
      </c>
      <c r="O2227">
        <f t="shared" ref="O2227:O2235" si="202">YEAR(C2227)</f>
        <v>2024</v>
      </c>
      <c r="P2227" t="str">
        <f t="shared" ref="P2227:P2235" si="203">TEXT((C2227),"mmmm")</f>
        <v>junio</v>
      </c>
    </row>
    <row r="2228" spans="1:16" x14ac:dyDescent="0.3">
      <c r="A2228" t="s">
        <v>728</v>
      </c>
      <c r="B2228" s="21">
        <v>2</v>
      </c>
      <c r="C2228" s="77">
        <v>45458</v>
      </c>
      <c r="D2228" s="78">
        <v>0.125</v>
      </c>
      <c r="E2228" s="21">
        <v>38</v>
      </c>
      <c r="F2228">
        <v>4</v>
      </c>
      <c r="G2228" t="str">
        <f>VLOOKUP($E2228,[1]Productos!A:P,2,FALSE)</f>
        <v>COSTEÑITA</v>
      </c>
      <c r="H2228" s="21" t="str">
        <f>VLOOKUP($E2228,[1]Productos!A:P,3,FALSE)</f>
        <v>BEBIDAS</v>
      </c>
      <c r="I2228" s="21" t="str">
        <f>VLOOKUP($E2228,[1]Productos!A:P,4,FALSE)</f>
        <v>CERVEZAS</v>
      </c>
      <c r="K2228" s="1">
        <v>3500</v>
      </c>
      <c r="L2228" s="1">
        <v>14000</v>
      </c>
      <c r="M2228" s="21">
        <v>5</v>
      </c>
      <c r="N2228" s="21" t="e">
        <f>VLOOKUP(M2228,[1]!tbl_empleados[#Data],4,0)&amp;" "&amp;VLOOKUP(M2228,[1]!tbl_empleados[#Data],5,0)</f>
        <v>#REF!</v>
      </c>
      <c r="O2228">
        <f t="shared" si="202"/>
        <v>2024</v>
      </c>
      <c r="P2228" t="str">
        <f t="shared" si="203"/>
        <v>junio</v>
      </c>
    </row>
    <row r="2229" spans="1:16" x14ac:dyDescent="0.3">
      <c r="A2229" t="s">
        <v>728</v>
      </c>
      <c r="B2229" s="21">
        <v>2</v>
      </c>
      <c r="C2229" s="77">
        <v>45458</v>
      </c>
      <c r="D2229" s="78">
        <v>0.125</v>
      </c>
      <c r="E2229" s="21">
        <v>45</v>
      </c>
      <c r="F2229">
        <v>1</v>
      </c>
      <c r="G2229" t="str">
        <f>VLOOKUP($E2229,[1]Productos!A:P,2,FALSE)</f>
        <v>POKER</v>
      </c>
      <c r="H2229" s="21" t="str">
        <f>VLOOKUP($E2229,[1]Productos!A:P,3,FALSE)</f>
        <v>BEBIDAS</v>
      </c>
      <c r="I2229" s="21" t="str">
        <f>VLOOKUP($E2229,[1]Productos!A:P,4,FALSE)</f>
        <v>CERVEZAS</v>
      </c>
      <c r="K2229" s="1">
        <v>3000</v>
      </c>
      <c r="L2229" s="1">
        <v>3000</v>
      </c>
      <c r="M2229" s="21">
        <v>5</v>
      </c>
      <c r="N2229" s="21" t="e">
        <f>VLOOKUP(M2229,[1]!tbl_empleados[#Data],4,0)&amp;" "&amp;VLOOKUP(M2229,[1]!tbl_empleados[#Data],5,0)</f>
        <v>#REF!</v>
      </c>
      <c r="O2229">
        <f t="shared" si="202"/>
        <v>2024</v>
      </c>
      <c r="P2229" t="str">
        <f t="shared" si="203"/>
        <v>junio</v>
      </c>
    </row>
    <row r="2230" spans="1:16" x14ac:dyDescent="0.3">
      <c r="A2230" t="s">
        <v>728</v>
      </c>
      <c r="B2230" s="21">
        <v>2</v>
      </c>
      <c r="C2230" s="77">
        <v>45458</v>
      </c>
      <c r="D2230" s="78">
        <v>0.19583333333333333</v>
      </c>
      <c r="E2230" s="21">
        <v>38</v>
      </c>
      <c r="F2230">
        <v>13</v>
      </c>
      <c r="G2230" t="str">
        <f>VLOOKUP($E2230,[1]Productos!A:P,2,FALSE)</f>
        <v>COSTEÑITA</v>
      </c>
      <c r="H2230" s="21" t="str">
        <f>VLOOKUP($E2230,[1]Productos!A:P,3,FALSE)</f>
        <v>BEBIDAS</v>
      </c>
      <c r="I2230" s="21" t="str">
        <f>VLOOKUP($E2230,[1]Productos!A:P,4,FALSE)</f>
        <v>CERVEZAS</v>
      </c>
      <c r="K2230" s="1">
        <v>3500</v>
      </c>
      <c r="L2230" s="1">
        <v>45500</v>
      </c>
      <c r="M2230" s="21">
        <v>5</v>
      </c>
      <c r="N2230" s="21" t="e">
        <f>VLOOKUP(M2230,[1]!tbl_empleados[#Data],4,0)&amp;" "&amp;VLOOKUP(M2230,[1]!tbl_empleados[#Data],5,0)</f>
        <v>#REF!</v>
      </c>
      <c r="O2230">
        <f t="shared" si="202"/>
        <v>2024</v>
      </c>
      <c r="P2230" t="str">
        <f t="shared" si="203"/>
        <v>junio</v>
      </c>
    </row>
    <row r="2231" spans="1:16" x14ac:dyDescent="0.3">
      <c r="A2231" t="s">
        <v>729</v>
      </c>
      <c r="B2231" s="21">
        <v>1</v>
      </c>
      <c r="C2231" s="77">
        <v>45458</v>
      </c>
      <c r="D2231" s="78">
        <v>0.12361111111111112</v>
      </c>
      <c r="E2231" s="21">
        <v>20</v>
      </c>
      <c r="F2231">
        <v>2</v>
      </c>
      <c r="G2231" t="str">
        <f>VLOOKUP($E2231,[1]Productos!A:P,2,FALSE)</f>
        <v>SODA TRADICIONAL</v>
      </c>
      <c r="H2231" s="21" t="str">
        <f>VLOOKUP($E2231,[1]Productos!A:P,3,FALSE)</f>
        <v>BEBIDAS</v>
      </c>
      <c r="I2231" s="21" t="str">
        <f>VLOOKUP($E2231,[1]Productos!A:P,4,FALSE)</f>
        <v>SODAS SABORIZADAS</v>
      </c>
      <c r="K2231" s="1">
        <v>10000</v>
      </c>
      <c r="L2231" s="1">
        <v>20000</v>
      </c>
      <c r="M2231" s="21">
        <v>5</v>
      </c>
      <c r="N2231" s="21" t="e">
        <f>VLOOKUP(M2231,[1]!tbl_empleados[#Data],4,0)&amp;" "&amp;VLOOKUP(M2231,[1]!tbl_empleados[#Data],5,0)</f>
        <v>#REF!</v>
      </c>
      <c r="O2231">
        <f t="shared" si="202"/>
        <v>2024</v>
      </c>
      <c r="P2231" t="str">
        <f t="shared" si="203"/>
        <v>junio</v>
      </c>
    </row>
    <row r="2232" spans="1:16" x14ac:dyDescent="0.3">
      <c r="A2232" t="s">
        <v>729</v>
      </c>
      <c r="B2232" s="21">
        <v>1</v>
      </c>
      <c r="C2232" s="77">
        <v>45458</v>
      </c>
      <c r="D2232" s="78">
        <v>0.12361111111111112</v>
      </c>
      <c r="E2232" s="21">
        <v>50</v>
      </c>
      <c r="F2232">
        <v>1</v>
      </c>
      <c r="G2232" t="str">
        <f>VLOOKUP($E2232,[1]Productos!A:P,2,FALSE)</f>
        <v>AGUARDIENTE SIN AZUCAR (LIMOSINA TAPA VERDE)</v>
      </c>
      <c r="H2232" s="21" t="str">
        <f>VLOOKUP($E2232,[1]Productos!A:P,3,FALSE)</f>
        <v>LICORES</v>
      </c>
      <c r="I2232" s="21" t="str">
        <f>VLOOKUP($E2232,[1]Productos!A:P,4,FALSE)</f>
        <v>AGUARDIENTE</v>
      </c>
      <c r="K2232" s="1">
        <v>90000</v>
      </c>
      <c r="L2232" s="1">
        <v>90000</v>
      </c>
      <c r="M2232" s="21">
        <v>5</v>
      </c>
      <c r="N2232" s="21" t="e">
        <f>VLOOKUP(M2232,[1]!tbl_empleados[#Data],4,0)&amp;" "&amp;VLOOKUP(M2232,[1]!tbl_empleados[#Data],5,0)</f>
        <v>#REF!</v>
      </c>
      <c r="O2232">
        <f t="shared" si="202"/>
        <v>2024</v>
      </c>
      <c r="P2232" t="str">
        <f t="shared" si="203"/>
        <v>junio</v>
      </c>
    </row>
    <row r="2233" spans="1:16" x14ac:dyDescent="0.3">
      <c r="A2233" t="s">
        <v>729</v>
      </c>
      <c r="B2233" s="21">
        <v>1</v>
      </c>
      <c r="C2233" s="77">
        <v>45458</v>
      </c>
      <c r="D2233" s="78">
        <v>0.12430555555555556</v>
      </c>
      <c r="E2233" s="21">
        <v>39</v>
      </c>
      <c r="F2233">
        <v>1</v>
      </c>
      <c r="G2233" t="str">
        <f>VLOOKUP($E2233,[1]Productos!A:P,2,FALSE)</f>
        <v>CORONITA</v>
      </c>
      <c r="H2233" s="21" t="str">
        <f>VLOOKUP($E2233,[1]Productos!A:P,3,FALSE)</f>
        <v>BEBIDAS</v>
      </c>
      <c r="I2233" s="21" t="str">
        <f>VLOOKUP($E2233,[1]Productos!A:P,4,FALSE)</f>
        <v>CERVEZAS</v>
      </c>
      <c r="K2233" s="1">
        <v>4000</v>
      </c>
      <c r="L2233" s="1">
        <v>4000</v>
      </c>
      <c r="M2233" s="21">
        <v>5</v>
      </c>
      <c r="N2233" s="21" t="e">
        <f>VLOOKUP(M2233,[1]!tbl_empleados[#Data],4,0)&amp;" "&amp;VLOOKUP(M2233,[1]!tbl_empleados[#Data],5,0)</f>
        <v>#REF!</v>
      </c>
      <c r="O2233">
        <f t="shared" si="202"/>
        <v>2024</v>
      </c>
      <c r="P2233" t="str">
        <f t="shared" si="203"/>
        <v>junio</v>
      </c>
    </row>
    <row r="2234" spans="1:16" x14ac:dyDescent="0.3">
      <c r="A2234" t="s">
        <v>729</v>
      </c>
      <c r="B2234" s="21">
        <v>1</v>
      </c>
      <c r="C2234" s="77">
        <v>45458</v>
      </c>
      <c r="D2234" s="78">
        <v>0.19722222222222222</v>
      </c>
      <c r="E2234" s="21">
        <v>38</v>
      </c>
      <c r="F2234">
        <v>14</v>
      </c>
      <c r="G2234" t="str">
        <f>VLOOKUP($E2234,[1]Productos!A:P,2,FALSE)</f>
        <v>COSTEÑITA</v>
      </c>
      <c r="H2234" s="21" t="str">
        <f>VLOOKUP($E2234,[1]Productos!A:P,3,FALSE)</f>
        <v>BEBIDAS</v>
      </c>
      <c r="I2234" s="21" t="str">
        <f>VLOOKUP($E2234,[1]Productos!A:P,4,FALSE)</f>
        <v>CERVEZAS</v>
      </c>
      <c r="K2234" s="1">
        <v>3500</v>
      </c>
      <c r="L2234" s="1">
        <v>49000</v>
      </c>
      <c r="M2234" s="21">
        <v>5</v>
      </c>
      <c r="N2234" s="21" t="e">
        <f>VLOOKUP(M2234,[1]!tbl_empleados[#Data],4,0)&amp;" "&amp;VLOOKUP(M2234,[1]!tbl_empleados[#Data],5,0)</f>
        <v>#REF!</v>
      </c>
      <c r="O2234">
        <f t="shared" si="202"/>
        <v>2024</v>
      </c>
      <c r="P2234" t="str">
        <f t="shared" si="203"/>
        <v>junio</v>
      </c>
    </row>
    <row r="2235" spans="1:16" x14ac:dyDescent="0.3">
      <c r="A2235" t="s">
        <v>729</v>
      </c>
      <c r="B2235" s="21">
        <v>1</v>
      </c>
      <c r="C2235" s="77">
        <v>45458</v>
      </c>
      <c r="D2235" s="78">
        <v>0.20208333333333331</v>
      </c>
      <c r="E2235" s="21">
        <v>38</v>
      </c>
      <c r="F2235">
        <v>10</v>
      </c>
      <c r="G2235" t="str">
        <f>VLOOKUP($E2235,[1]Productos!A:P,2,FALSE)</f>
        <v>COSTEÑITA</v>
      </c>
      <c r="H2235" s="21" t="str">
        <f>VLOOKUP($E2235,[1]Productos!A:P,3,FALSE)</f>
        <v>BEBIDAS</v>
      </c>
      <c r="I2235" s="21" t="str">
        <f>VLOOKUP($E2235,[1]Productos!A:P,4,FALSE)</f>
        <v>CERVEZAS</v>
      </c>
      <c r="K2235" s="1">
        <v>3500</v>
      </c>
      <c r="L2235" s="1">
        <v>35000</v>
      </c>
      <c r="M2235" s="21">
        <v>5</v>
      </c>
      <c r="N2235" s="21" t="e">
        <f>VLOOKUP(M2235,[1]!tbl_empleados[#Data],4,0)&amp;" "&amp;VLOOKUP(M2235,[1]!tbl_empleados[#Data],5,0)</f>
        <v>#REF!</v>
      </c>
      <c r="O2235">
        <f t="shared" si="202"/>
        <v>2024</v>
      </c>
      <c r="P2235" t="str">
        <f t="shared" si="203"/>
        <v>junio</v>
      </c>
    </row>
    <row r="2236" spans="1:16" x14ac:dyDescent="0.3">
      <c r="A2236" t="s">
        <v>730</v>
      </c>
      <c r="B2236" s="21">
        <v>3</v>
      </c>
      <c r="C2236" s="77">
        <v>45458</v>
      </c>
      <c r="D2236" s="78">
        <v>0.20277777777777781</v>
      </c>
      <c r="E2236" s="21">
        <v>38</v>
      </c>
      <c r="F2236">
        <v>10</v>
      </c>
      <c r="G2236" t="str">
        <f>VLOOKUP($E2236,[1]Productos!A:P,2,FALSE)</f>
        <v>COSTEÑITA</v>
      </c>
      <c r="H2236" s="21" t="str">
        <f>VLOOKUP($E2236,[1]Productos!A:P,3,FALSE)</f>
        <v>BEBIDAS</v>
      </c>
      <c r="I2236" s="21" t="str">
        <f>VLOOKUP($E2236,[1]Productos!A:P,4,FALSE)</f>
        <v>CERVEZAS</v>
      </c>
      <c r="K2236" s="1">
        <v>3500</v>
      </c>
      <c r="L2236" s="1">
        <v>35000</v>
      </c>
      <c r="M2236" s="21">
        <v>5</v>
      </c>
      <c r="N2236" s="21" t="e">
        <f>VLOOKUP(M2236,[1]!tbl_empleados[#Data],4,0)&amp;" "&amp;VLOOKUP(M2236,[1]!tbl_empleados[#Data],5,0)</f>
        <v>#REF!</v>
      </c>
      <c r="O2236">
        <f>YEAR(C2236)</f>
        <v>2024</v>
      </c>
      <c r="P2236" t="str">
        <f>TEXT((C2236),"mmmm")</f>
        <v>junio</v>
      </c>
    </row>
    <row r="2237" spans="1:16" x14ac:dyDescent="0.3">
      <c r="A2237" t="s">
        <v>731</v>
      </c>
      <c r="B2237" s="21">
        <v>1</v>
      </c>
      <c r="C2237" s="77">
        <v>45458</v>
      </c>
      <c r="D2237" s="78">
        <v>0.20625000000000002</v>
      </c>
      <c r="E2237" s="21">
        <v>50</v>
      </c>
      <c r="F2237">
        <v>2</v>
      </c>
      <c r="G2237" t="str">
        <f>VLOOKUP($E2237,[1]Productos!A:P,2,FALSE)</f>
        <v>AGUARDIENTE SIN AZUCAR (LIMOSINA TAPA VERDE)</v>
      </c>
      <c r="H2237" s="21" t="str">
        <f>VLOOKUP($E2237,[1]Productos!A:P,3,FALSE)</f>
        <v>LICORES</v>
      </c>
      <c r="I2237" s="21" t="str">
        <f>VLOOKUP($E2237,[1]Productos!A:P,4,FALSE)</f>
        <v>AGUARDIENTE</v>
      </c>
      <c r="K2237" s="1">
        <v>90000</v>
      </c>
      <c r="L2237" s="1">
        <v>180000</v>
      </c>
      <c r="M2237" s="21">
        <v>5</v>
      </c>
      <c r="N2237" s="21" t="e">
        <f>VLOOKUP(M2237,[1]!tbl_empleados[#Data],4,0)&amp;" "&amp;VLOOKUP(M2237,[1]!tbl_empleados[#Data],5,0)</f>
        <v>#REF!</v>
      </c>
      <c r="O2237">
        <f>YEAR(C2237)</f>
        <v>2024</v>
      </c>
      <c r="P2237" t="str">
        <f>TEXT((C2237),"mmmm")</f>
        <v>junio</v>
      </c>
    </row>
    <row r="2238" spans="1:16" x14ac:dyDescent="0.3">
      <c r="A2238" t="s">
        <v>732</v>
      </c>
      <c r="B2238" s="21">
        <v>2</v>
      </c>
      <c r="C2238" s="77">
        <v>45462</v>
      </c>
      <c r="D2238" s="78">
        <v>0.97152777777777777</v>
      </c>
      <c r="E2238" s="21">
        <v>38</v>
      </c>
      <c r="F2238">
        <v>4</v>
      </c>
      <c r="G2238" t="str">
        <f>VLOOKUP($E2238,[1]Productos!A:P,2,FALSE)</f>
        <v>COSTEÑITA</v>
      </c>
      <c r="H2238" s="21" t="str">
        <f>VLOOKUP($E2238,[1]Productos!A:P,3,FALSE)</f>
        <v>BEBIDAS</v>
      </c>
      <c r="I2238" s="21" t="str">
        <f>VLOOKUP($E2238,[1]Productos!A:P,4,FALSE)</f>
        <v>CERVEZAS</v>
      </c>
      <c r="K2238" s="1">
        <v>3500</v>
      </c>
      <c r="L2238" s="1">
        <v>14000</v>
      </c>
      <c r="M2238" s="21">
        <v>5</v>
      </c>
      <c r="N2238" s="21" t="e">
        <f>VLOOKUP(M2238,[1]!tbl_empleados[#Data],4,0)&amp;" "&amp;VLOOKUP(M2238,[1]!tbl_empleados[#Data],5,0)</f>
        <v>#REF!</v>
      </c>
      <c r="O2238">
        <f>YEAR(C2238)</f>
        <v>2024</v>
      </c>
      <c r="P2238" t="str">
        <f>TEXT((C2238),"mmmm")</f>
        <v>junio</v>
      </c>
    </row>
    <row r="2239" spans="1:16" x14ac:dyDescent="0.3">
      <c r="A2239" t="s">
        <v>733</v>
      </c>
      <c r="B2239" s="21">
        <v>4</v>
      </c>
      <c r="C2239" s="77">
        <v>45462</v>
      </c>
      <c r="D2239" s="78">
        <v>0.97152777777777777</v>
      </c>
      <c r="E2239" s="21">
        <v>21</v>
      </c>
      <c r="F2239">
        <v>1</v>
      </c>
      <c r="G2239" t="str">
        <f>VLOOKUP($E2239,[1]Productos!A:P,2,FALSE)</f>
        <v>NATURAL</v>
      </c>
      <c r="H2239" s="21" t="str">
        <f>VLOOKUP($E2239,[1]Productos!A:P,3,FALSE)</f>
        <v>BEBIDAS</v>
      </c>
      <c r="I2239" s="21" t="str">
        <f>VLOOKUP($E2239,[1]Productos!A:P,4,FALSE)</f>
        <v>LIMONADAS</v>
      </c>
      <c r="K2239" s="1">
        <v>6000</v>
      </c>
      <c r="L2239" s="1">
        <v>6000</v>
      </c>
      <c r="M2239" s="21">
        <v>5</v>
      </c>
      <c r="N2239" s="21" t="e">
        <f>VLOOKUP(M2239,[1]!tbl_empleados[#Data],4,0)&amp;" "&amp;VLOOKUP(M2239,[1]!tbl_empleados[#Data],5,0)</f>
        <v>#REF!</v>
      </c>
      <c r="O2239">
        <f>YEAR(C2239)</f>
        <v>2024</v>
      </c>
      <c r="P2239" t="str">
        <f>TEXT((C2239),"mmmm")</f>
        <v>junio</v>
      </c>
    </row>
    <row r="2240" spans="1:16" x14ac:dyDescent="0.3">
      <c r="A2240" t="s">
        <v>734</v>
      </c>
      <c r="B2240" s="21">
        <v>6</v>
      </c>
      <c r="C2240" s="77">
        <v>45462</v>
      </c>
      <c r="D2240" s="78">
        <v>0.97222222222222221</v>
      </c>
      <c r="E2240" s="21">
        <v>42</v>
      </c>
      <c r="F2240">
        <v>3</v>
      </c>
      <c r="G2240" t="str">
        <f>VLOOKUP($E2240,[1]Productos!A:P,2,FALSE)</f>
        <v>CLUB COLOMBIA</v>
      </c>
      <c r="H2240" s="21" t="str">
        <f>VLOOKUP($E2240,[1]Productos!A:P,3,FALSE)</f>
        <v>BEBIDAS</v>
      </c>
      <c r="I2240" s="21" t="str">
        <f>VLOOKUP($E2240,[1]Productos!A:P,4,FALSE)</f>
        <v>CERVEZAS</v>
      </c>
      <c r="K2240" s="1">
        <v>5000</v>
      </c>
      <c r="L2240" s="1">
        <v>15000</v>
      </c>
      <c r="M2240" s="21">
        <v>5</v>
      </c>
      <c r="N2240" s="21" t="e">
        <f>VLOOKUP(M2240,[1]!tbl_empleados[#Data],4,0)&amp;" "&amp;VLOOKUP(M2240,[1]!tbl_empleados[#Data],5,0)</f>
        <v>#REF!</v>
      </c>
      <c r="O2240">
        <f t="shared" ref="O2240:O2243" si="204">YEAR(C2240)</f>
        <v>2024</v>
      </c>
      <c r="P2240" t="str">
        <f t="shared" ref="P2240:P2243" si="205">TEXT((C2240),"mmmm")</f>
        <v>junio</v>
      </c>
    </row>
    <row r="2241" spans="1:16" x14ac:dyDescent="0.3">
      <c r="A2241" t="s">
        <v>734</v>
      </c>
      <c r="B2241" s="21">
        <v>6</v>
      </c>
      <c r="C2241" s="77">
        <v>45462</v>
      </c>
      <c r="D2241" s="78">
        <v>0.97222222222222221</v>
      </c>
      <c r="E2241" s="21">
        <v>43</v>
      </c>
      <c r="F2241">
        <v>3</v>
      </c>
      <c r="G2241" t="str">
        <f>VLOOKUP($E2241,[1]Productos!A:P,2,FALSE)</f>
        <v>STELLA ARTOIS</v>
      </c>
      <c r="H2241" s="21" t="str">
        <f>VLOOKUP($E2241,[1]Productos!A:P,3,FALSE)</f>
        <v>BEBIDAS</v>
      </c>
      <c r="I2241" s="21" t="str">
        <f>VLOOKUP($E2241,[1]Productos!A:P,4,FALSE)</f>
        <v>CERVEZAS</v>
      </c>
      <c r="K2241" s="1">
        <v>8000</v>
      </c>
      <c r="L2241" s="1">
        <v>24000</v>
      </c>
      <c r="M2241" s="21">
        <v>5</v>
      </c>
      <c r="N2241" s="21" t="e">
        <f>VLOOKUP(M2241,[1]!tbl_empleados[#Data],4,0)&amp;" "&amp;VLOOKUP(M2241,[1]!tbl_empleados[#Data],5,0)</f>
        <v>#REF!</v>
      </c>
      <c r="O2241">
        <f t="shared" si="204"/>
        <v>2024</v>
      </c>
      <c r="P2241" t="str">
        <f t="shared" si="205"/>
        <v>junio</v>
      </c>
    </row>
    <row r="2242" spans="1:16" x14ac:dyDescent="0.3">
      <c r="A2242" t="s">
        <v>735</v>
      </c>
      <c r="B2242" s="21">
        <v>9</v>
      </c>
      <c r="C2242" s="77">
        <v>45462</v>
      </c>
      <c r="D2242" s="78">
        <v>0.97222222222222221</v>
      </c>
      <c r="E2242" s="21">
        <v>40</v>
      </c>
      <c r="F2242">
        <v>3</v>
      </c>
      <c r="G2242" t="str">
        <f>VLOOKUP($E2242,[1]Productos!A:P,2,FALSE)</f>
        <v>AGUILA NEGRA</v>
      </c>
      <c r="H2242" s="21" t="str">
        <f>VLOOKUP($E2242,[1]Productos!A:P,3,FALSE)</f>
        <v>BEBIDAS</v>
      </c>
      <c r="I2242" s="21" t="str">
        <f>VLOOKUP($E2242,[1]Productos!A:P,4,FALSE)</f>
        <v>CERVEZAS</v>
      </c>
      <c r="K2242" s="1">
        <v>3500</v>
      </c>
      <c r="L2242" s="1">
        <v>10500</v>
      </c>
      <c r="M2242" s="21">
        <v>5</v>
      </c>
      <c r="N2242" s="21" t="e">
        <f>VLOOKUP(M2242,[1]!tbl_empleados[#Data],4,0)&amp;" "&amp;VLOOKUP(M2242,[1]!tbl_empleados[#Data],5,0)</f>
        <v>#REF!</v>
      </c>
      <c r="O2242">
        <f t="shared" si="204"/>
        <v>2024</v>
      </c>
      <c r="P2242" t="str">
        <f t="shared" si="205"/>
        <v>junio</v>
      </c>
    </row>
    <row r="2243" spans="1:16" x14ac:dyDescent="0.3">
      <c r="A2243" t="s">
        <v>735</v>
      </c>
      <c r="B2243" s="21">
        <v>9</v>
      </c>
      <c r="C2243" s="77">
        <v>45462</v>
      </c>
      <c r="D2243" s="78">
        <v>0.97291666666666676</v>
      </c>
      <c r="E2243" s="21">
        <v>47</v>
      </c>
      <c r="F2243">
        <v>3</v>
      </c>
      <c r="G2243" t="str">
        <f>VLOOKUP($E2243,[1]Productos!A:P,2,FALSE)</f>
        <v>MICHELADA</v>
      </c>
      <c r="H2243" s="21" t="str">
        <f>VLOOKUP($E2243,[1]Productos!A:P,3,FALSE)</f>
        <v>BEBIDAS</v>
      </c>
      <c r="I2243" s="21" t="str">
        <f>VLOOKUP($E2243,[1]Productos!A:P,4,FALSE)</f>
        <v>CERVEZAS</v>
      </c>
      <c r="K2243" s="1">
        <v>2000</v>
      </c>
      <c r="L2243" s="1">
        <v>6000</v>
      </c>
      <c r="M2243" s="21">
        <v>5</v>
      </c>
      <c r="N2243" s="21" t="e">
        <f>VLOOKUP(M2243,[1]!tbl_empleados[#Data],4,0)&amp;" "&amp;VLOOKUP(M2243,[1]!tbl_empleados[#Data],5,0)</f>
        <v>#REF!</v>
      </c>
      <c r="O2243">
        <f t="shared" si="204"/>
        <v>2024</v>
      </c>
      <c r="P2243" t="str">
        <f t="shared" si="205"/>
        <v>junio</v>
      </c>
    </row>
  </sheetData>
  <autoFilter ref="A1:P2243" xr:uid="{948E443E-C495-4114-A676-B2003503770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Hoja1</vt:lpstr>
      <vt:lpstr>CERVEZAS</vt:lpstr>
      <vt:lpstr>Sheet1</vt:lpstr>
      <vt:lpstr>LICORES</vt:lpstr>
      <vt:lpstr>BEBIDAS</vt:lpstr>
      <vt:lpstr>BBDD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PACHECO SANCHEZ</dc:creator>
  <cp:lastModifiedBy>Daniel Jose Pacheco Sanchez</cp:lastModifiedBy>
  <dcterms:created xsi:type="dcterms:W3CDTF">2024-06-06T12:19:59Z</dcterms:created>
  <dcterms:modified xsi:type="dcterms:W3CDTF">2024-06-25T16:22:40Z</dcterms:modified>
</cp:coreProperties>
</file>