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One Stage Model" sheetId="1" state="visible" r:id="rId1"/>
    <sheet name="Two Stage Model" sheetId="2" state="visible" r:id="rId2"/>
  </sheets>
  <calcPr/>
</workbook>
</file>

<file path=xl/sharedStrings.xml><?xml version="1.0" encoding="utf-8"?>
<sst xmlns="http://schemas.openxmlformats.org/spreadsheetml/2006/main" count="15" uniqueCount="15">
  <si>
    <t xml:space="preserve">Previous Year's FCF</t>
  </si>
  <si>
    <t xml:space="preserve">FCF Yearly Growth Rate</t>
  </si>
  <si>
    <t xml:space="preserve">Discount Rate (30 Year US Treasury Bond Rate)</t>
  </si>
  <si>
    <t xml:space="preserve">One stage growth model, earnings grow for set number of years then stagnates</t>
  </si>
  <si>
    <t xml:space="preserve">Market Cap</t>
  </si>
  <si>
    <t xml:space="preserve">Years of Growth</t>
  </si>
  <si>
    <t xml:space="preserve">Perpetual Growth Rate</t>
  </si>
  <si>
    <t xml:space="preserve">Note: We buy at the end of year 0 and don't recieve the profits for that year</t>
  </si>
  <si>
    <t>Year</t>
  </si>
  <si>
    <t xml:space="preserve">Yearly Cash Flow</t>
  </si>
  <si>
    <t xml:space="preserve">Discounted Cash Flow</t>
  </si>
  <si>
    <t xml:space="preserve">Intrinsic Value If Company Dissolves Following Year</t>
  </si>
  <si>
    <t xml:space="preserve">Expected Investment Growth (Intrinsic Value / Market Cap)</t>
  </si>
  <si>
    <t xml:space="preserve">Margin of Safety (1 / Expected Growth)</t>
  </si>
  <si>
    <t xml:space="preserve">Buy when this is &lt; 0.67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</si>
</sst>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2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5">
    <xf fontId="0" fillId="0" borderId="0" numFmtId="0" xfId="0"/>
    <xf fontId="0" fillId="0" borderId="0" numFmtId="0" xfId="0" applyAlignment="1">
      <alignment horizontal="left"/>
    </xf>
    <xf fontId="0" fillId="0" borderId="0" numFmtId="4" xfId="0" applyNumberFormat="1" applyAlignment="1">
      <alignment horizontal="left"/>
    </xf>
    <xf fontId="2" fillId="0" borderId="0" numFmtId="0" xfId="0" applyFont="1"/>
    <xf fontId="1" fillId="2" borderId="0" numFmtId="0" xfId="1" applyFont="1" applyFill="1"/>
  </cellXfs>
  <cellStyles count="2">
    <cellStyle name="Normal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E1" t="s">
        <v>1</v>
      </c>
      <c r="I1" s="1" t="s">
        <v>2</v>
      </c>
    </row>
    <row r="2" ht="26.25">
      <c r="A2" s="2">
        <v>6.8099999999999996</v>
      </c>
      <c r="E2" s="1">
        <v>1.077</v>
      </c>
      <c r="I2" s="1">
        <f>1.0377</f>
        <v>1.0377000000000001</v>
      </c>
      <c r="L2" s="3" t="s">
        <v>3</v>
      </c>
    </row>
    <row r="3" ht="26.25">
      <c r="A3" t="s">
        <v>4</v>
      </c>
      <c r="E3" t="s">
        <v>5</v>
      </c>
      <c r="I3" t="s">
        <v>6</v>
      </c>
      <c r="L3" s="3" t="s">
        <v>7</v>
      </c>
    </row>
    <row r="4" ht="14.25">
      <c r="A4">
        <v>121.2</v>
      </c>
      <c r="E4">
        <v>10</v>
      </c>
      <c r="I4">
        <v>1.02</v>
      </c>
    </row>
    <row r="6" ht="14.25">
      <c r="A6" t="s">
        <v>8</v>
      </c>
      <c r="C6" t="s">
        <v>9</v>
      </c>
      <c r="F6" t="s">
        <v>10</v>
      </c>
      <c r="I6" t="s">
        <v>11</v>
      </c>
      <c r="N6" t="s">
        <v>12</v>
      </c>
      <c r="T6" t="s">
        <v>13</v>
      </c>
    </row>
    <row r="7" ht="14.25">
      <c r="A7">
        <v>0</v>
      </c>
      <c r="C7">
        <f>A2</f>
        <v>6.8099999999999996</v>
      </c>
      <c r="F7">
        <f>A2</f>
        <v>6.8099999999999996</v>
      </c>
      <c r="I7">
        <v>0</v>
      </c>
      <c r="N7">
        <f t="shared" ref="N7:N9" si="0">I7/$A$4</f>
        <v>0</v>
      </c>
      <c r="T7" t="e">
        <f>1/N7</f>
        <v>#DIV/0!</v>
      </c>
    </row>
    <row r="8" ht="14.25">
      <c r="A8">
        <v>1</v>
      </c>
      <c r="C8">
        <f t="shared" ref="C8:C9" si="1">IF(A8&lt;=$E$4,C7*$E$2,C7*$I$4)</f>
        <v>7.3343699999999989</v>
      </c>
      <c r="F8">
        <f t="shared" ref="F8:F9" si="2">C8/$I$2^A8</f>
        <v>7.06790980052038</v>
      </c>
      <c r="I8">
        <f t="shared" ref="I8:I9" si="3">F8+I7</f>
        <v>7.06790980052038</v>
      </c>
      <c r="N8">
        <f t="shared" si="0"/>
        <v>0.058316087463039436</v>
      </c>
      <c r="T8">
        <f>1/N8</f>
        <v>17.147926815800133</v>
      </c>
    </row>
    <row r="9" ht="14.25">
      <c r="A9">
        <v>2</v>
      </c>
      <c r="C9">
        <f t="shared" si="1"/>
        <v>7.8991164899999982</v>
      </c>
      <c r="F9">
        <f t="shared" si="2"/>
        <v>7.3355872170766592</v>
      </c>
      <c r="I9">
        <f t="shared" si="3"/>
        <v>14.40349701759704</v>
      </c>
      <c r="N9">
        <f t="shared" si="0"/>
        <v>0.11884073446862244</v>
      </c>
      <c r="T9">
        <f>1/N9</f>
        <v>8.4146231885164795</v>
      </c>
    </row>
    <row r="10" ht="14.25">
      <c r="A10">
        <v>3</v>
      </c>
      <c r="C10">
        <f>IF(A10&lt;=$E$4,C9*$E$2,C9*$I$4)</f>
        <v>8.5073484597299984</v>
      </c>
      <c r="F10">
        <f t="shared" ref="F10:F37" si="4">C10/$I$2^A10</f>
        <v>7.6134021709468636</v>
      </c>
      <c r="I10">
        <f>F10+I9</f>
        <v>22.016899188543903</v>
      </c>
      <c r="N10">
        <f t="shared" ref="N10:N37" si="5">I10/$A$4</f>
        <v>0.1816575840638936</v>
      </c>
      <c r="T10">
        <f>1/N10</f>
        <v>5.5048623769447165</v>
      </c>
    </row>
    <row r="11" ht="14.25">
      <c r="A11">
        <v>4</v>
      </c>
      <c r="C11">
        <f t="shared" ref="C11:C37" si="6">IF(A11&lt;=$E$4,C10*$E$2,C10*$I$4)</f>
        <v>9.1624142911292079</v>
      </c>
      <c r="F11">
        <f t="shared" si="4"/>
        <v>7.9017385931480879</v>
      </c>
      <c r="I11">
        <f t="shared" ref="I11:I37" si="7">F11+I10</f>
        <v>29.918637781691992</v>
      </c>
      <c r="N11">
        <f t="shared" si="5"/>
        <v>0.2468534470436633</v>
      </c>
      <c r="T11">
        <f>1/N11</f>
        <v>4.0509865751363021</v>
      </c>
    </row>
    <row r="12" ht="14.25">
      <c r="A12">
        <v>5</v>
      </c>
      <c r="C12">
        <f t="shared" si="6"/>
        <v>9.8679201915461565</v>
      </c>
      <c r="F12">
        <f t="shared" si="4"/>
        <v>8.2009949550163732</v>
      </c>
      <c r="I12">
        <f t="shared" si="7"/>
        <v>38.119632736708368</v>
      </c>
      <c r="N12">
        <f t="shared" si="5"/>
        <v>0.31451842192003604</v>
      </c>
      <c r="T12">
        <f>1/N12</f>
        <v>3.1794640005355315</v>
      </c>
    </row>
    <row r="13" ht="14.25">
      <c r="A13">
        <v>6</v>
      </c>
      <c r="C13">
        <f t="shared" si="6"/>
        <v>10.62775004629521</v>
      </c>
      <c r="F13">
        <f t="shared" si="4"/>
        <v>8.5115848188808254</v>
      </c>
      <c r="I13">
        <f t="shared" si="7"/>
        <v>46.631217555589195</v>
      </c>
      <c r="N13">
        <f t="shared" si="5"/>
        <v>0.38474601943555442</v>
      </c>
      <c r="T13">
        <f>1/N13</f>
        <v>2.5991172084562701</v>
      </c>
    </row>
    <row r="14" ht="14.25">
      <c r="A14">
        <v>7</v>
      </c>
      <c r="C14">
        <f t="shared" si="6"/>
        <v>11.446086799859941</v>
      </c>
      <c r="F14">
        <f t="shared" si="4"/>
        <v>8.833937409592993</v>
      </c>
      <c r="I14">
        <f t="shared" si="7"/>
        <v>55.465154965182187</v>
      </c>
      <c r="N14">
        <f t="shared" si="5"/>
        <v>0.45763329179193224</v>
      </c>
      <c r="T14">
        <f>1/N14</f>
        <v>2.1851557085900568</v>
      </c>
    </row>
    <row r="15" ht="14.25">
      <c r="A15">
        <v>8</v>
      </c>
      <c r="C15">
        <f t="shared" si="6"/>
        <v>12.327435483449156</v>
      </c>
      <c r="F15">
        <f t="shared" si="4"/>
        <v>9.1684982077013135</v>
      </c>
      <c r="I15">
        <f t="shared" si="7"/>
        <v>64.633653172883498</v>
      </c>
      <c r="N15">
        <f t="shared" si="5"/>
        <v>0.5332809667729661</v>
      </c>
      <c r="T15">
        <f>1/N15</f>
        <v>1.8751841192669649</v>
      </c>
    </row>
    <row r="16" ht="14.25">
      <c r="A16">
        <v>9</v>
      </c>
      <c r="C16">
        <f t="shared" si="6"/>
        <v>13.27664801567474</v>
      </c>
      <c r="F16">
        <f t="shared" si="4"/>
        <v>9.515729565090405</v>
      </c>
      <c r="I16">
        <f t="shared" si="7"/>
        <v>74.149382737973909</v>
      </c>
      <c r="N16">
        <f t="shared" si="5"/>
        <v>0.61179358694697938</v>
      </c>
      <c r="T16">
        <f>1/N16</f>
        <v>1.6345382189935642</v>
      </c>
    </row>
    <row r="17" ht="14.25">
      <c r="A17">
        <v>10</v>
      </c>
      <c r="C17">
        <f t="shared" si="6"/>
        <v>14.298949912881694</v>
      </c>
      <c r="F17">
        <f t="shared" si="4"/>
        <v>9.8761113439359782</v>
      </c>
      <c r="I17">
        <f t="shared" si="7"/>
        <v>84.025494081909883</v>
      </c>
      <c r="N17">
        <f t="shared" si="5"/>
        <v>0.69327965414117065</v>
      </c>
      <c r="T17">
        <f>1/N17</f>
        <v>1.4424193671726773</v>
      </c>
    </row>
    <row r="18" ht="14.25">
      <c r="A18">
        <v>11</v>
      </c>
      <c r="C18">
        <f t="shared" si="6"/>
        <v>14.584928911139329</v>
      </c>
      <c r="F18">
        <f t="shared" si="4"/>
        <v>9.7076549781388639</v>
      </c>
      <c r="I18">
        <f t="shared" si="7"/>
        <v>93.733149060048746</v>
      </c>
      <c r="N18">
        <f t="shared" si="5"/>
        <v>0.7733758173271349</v>
      </c>
      <c r="T18">
        <f>1/N18</f>
        <v>1.2930324139900071</v>
      </c>
    </row>
    <row r="19" ht="14.25">
      <c r="A19">
        <v>12</v>
      </c>
      <c r="C19">
        <f t="shared" si="6"/>
        <v>14.876627489362116</v>
      </c>
      <c r="F19">
        <f t="shared" si="4"/>
        <v>9.5420719646349035</v>
      </c>
      <c r="I19">
        <f t="shared" si="7"/>
        <v>103.27522102468365</v>
      </c>
      <c r="N19">
        <f t="shared" si="5"/>
        <v>0.85210578403204329</v>
      </c>
      <c r="T19">
        <f>1/N19</f>
        <v>1.1735632109761565</v>
      </c>
    </row>
    <row r="20" ht="14.25">
      <c r="A20">
        <v>13</v>
      </c>
      <c r="C20">
        <f t="shared" si="6"/>
        <v>15.174160039149358</v>
      </c>
      <c r="F20">
        <f t="shared" si="4"/>
        <v>9.3793132927894387</v>
      </c>
      <c r="I20">
        <f t="shared" si="7"/>
        <v>112.65453431747308</v>
      </c>
      <c r="N20">
        <f t="shared" si="5"/>
        <v>0.9294928574048934</v>
      </c>
      <c r="T20">
        <f>1/N20</f>
        <v>1.075855496934059</v>
      </c>
    </row>
    <row r="21" ht="14.25">
      <c r="A21">
        <v>14</v>
      </c>
      <c r="C21">
        <f t="shared" si="6"/>
        <v>15.477643239932345</v>
      </c>
      <c r="F21">
        <f t="shared" si="4"/>
        <v>9.2193307879398922</v>
      </c>
      <c r="I21">
        <f t="shared" si="7"/>
        <v>121.87386510541297</v>
      </c>
      <c r="N21">
        <f t="shared" si="5"/>
        <v>1.0055599431139683</v>
      </c>
      <c r="T21">
        <f>1/N21</f>
        <v>0.99447079892944956</v>
      </c>
    </row>
    <row r="22" ht="14.25">
      <c r="A22">
        <v>15</v>
      </c>
      <c r="C22">
        <f t="shared" si="6"/>
        <v>15.787196104730992</v>
      </c>
      <c r="F22">
        <f t="shared" si="4"/>
        <v>9.0620770971366387</v>
      </c>
      <c r="I22">
        <f t="shared" si="7"/>
        <v>130.93594220254963</v>
      </c>
      <c r="N22">
        <f t="shared" si="5"/>
        <v>1.0803295561266471</v>
      </c>
      <c r="T22">
        <f>1/N22</f>
        <v>0.92564347085471199</v>
      </c>
    </row>
    <row r="23" ht="14.25">
      <c r="A23">
        <v>16</v>
      </c>
      <c r="C23">
        <f t="shared" si="6"/>
        <v>16.10294002682561</v>
      </c>
      <c r="F23">
        <f t="shared" si="4"/>
        <v>8.90750567512708</v>
      </c>
      <c r="I23">
        <f t="shared" si="7"/>
        <v>139.84344787767671</v>
      </c>
      <c r="N23">
        <f t="shared" si="5"/>
        <v>1.1538238273735701</v>
      </c>
      <c r="T23">
        <f>1/N23</f>
        <v>0.86668343665278891</v>
      </c>
    </row>
    <row r="24" ht="14.25">
      <c r="A24">
        <v>17</v>
      </c>
      <c r="C24">
        <f t="shared" si="6"/>
        <v>16.424998827362124</v>
      </c>
      <c r="F24">
        <f t="shared" si="4"/>
        <v>8.7555707705788013</v>
      </c>
      <c r="I24">
        <f t="shared" si="7"/>
        <v>148.59901864825551</v>
      </c>
      <c r="N24">
        <f t="shared" si="5"/>
        <v>1.2260645102991379</v>
      </c>
      <c r="T24">
        <f>1/N24</f>
        <v>0.81561776855935408</v>
      </c>
    </row>
    <row r="25" ht="14.25">
      <c r="A25">
        <v>18</v>
      </c>
      <c r="C25">
        <f t="shared" si="6"/>
        <v>16.753498803909366</v>
      </c>
      <c r="F25">
        <f t="shared" si="4"/>
        <v>8.6062274125377041</v>
      </c>
      <c r="I25">
        <f t="shared" si="7"/>
        <v>157.2052460607932</v>
      </c>
      <c r="N25">
        <f t="shared" si="5"/>
        <v>1.297072987300274</v>
      </c>
      <c r="T25">
        <f>1/N25</f>
        <v>0.77096663779992725</v>
      </c>
    </row>
    <row r="26" ht="14.25">
      <c r="A26">
        <v>19</v>
      </c>
      <c r="C26">
        <f t="shared" si="6"/>
        <v>17.088568779987554</v>
      </c>
      <c r="F26">
        <f t="shared" si="4"/>
        <v>8.4594313971171413</v>
      </c>
      <c r="I26">
        <f t="shared" si="7"/>
        <v>165.66467745791033</v>
      </c>
      <c r="N26">
        <f t="shared" si="5"/>
        <v>1.3668702760553657</v>
      </c>
      <c r="T26">
        <f>1/N26</f>
        <v>0.73159832174117345</v>
      </c>
    </row>
    <row r="27" ht="14.25">
      <c r="A27">
        <v>20</v>
      </c>
      <c r="C27">
        <f t="shared" si="6"/>
        <v>17.430340155587306</v>
      </c>
      <c r="F27">
        <f t="shared" si="4"/>
        <v>8.315139274414074</v>
      </c>
      <c r="I27" s="4">
        <f t="shared" si="7"/>
        <v>173.97981673232439</v>
      </c>
      <c r="N27" s="4">
        <f t="shared" si="5"/>
        <v>1.4354770357452507</v>
      </c>
      <c r="T27" s="4">
        <f>1/N27</f>
        <v>0.69663253057951857</v>
      </c>
      <c r="V27" t="s">
        <v>14</v>
      </c>
    </row>
    <row r="28" ht="14.25">
      <c r="A28">
        <v>21</v>
      </c>
      <c r="C28">
        <f t="shared" si="6"/>
        <v>17.778946958699052</v>
      </c>
      <c r="F28">
        <f t="shared" si="4"/>
        <v>8.1733083356484109</v>
      </c>
      <c r="I28">
        <f t="shared" si="7"/>
        <v>182.15312506797281</v>
      </c>
      <c r="N28">
        <f t="shared" si="5"/>
        <v>1.5029135731680925</v>
      </c>
      <c r="T28">
        <f>1/N28</f>
        <v>0.66537425561473429</v>
      </c>
    </row>
    <row r="29" ht="14.25">
      <c r="A29">
        <v>22</v>
      </c>
      <c r="C29">
        <f t="shared" si="6"/>
        <v>18.134525897873033</v>
      </c>
      <c r="F29">
        <f t="shared" si="4"/>
        <v>8.0338966005217092</v>
      </c>
      <c r="I29">
        <f t="shared" si="7"/>
        <v>190.18702166849451</v>
      </c>
      <c r="N29">
        <f t="shared" si="5"/>
        <v>1.5691998487499546</v>
      </c>
      <c r="T29">
        <f>1/N29</f>
        <v>0.63726745882407099</v>
      </c>
    </row>
    <row r="30" ht="14.25">
      <c r="A30">
        <v>23</v>
      </c>
      <c r="C30">
        <f t="shared" si="6"/>
        <v>18.497216415830493</v>
      </c>
      <c r="F30">
        <f t="shared" si="4"/>
        <v>7.8968628047915033</v>
      </c>
      <c r="I30">
        <f t="shared" si="7"/>
        <v>198.08388447328602</v>
      </c>
      <c r="N30">
        <f t="shared" si="5"/>
        <v>1.634355482452855</v>
      </c>
      <c r="T30">
        <f>1/N30</f>
        <v>0.61186199130876429</v>
      </c>
    </row>
    <row r="31" ht="14.25">
      <c r="A31">
        <v>24</v>
      </c>
      <c r="C31">
        <f t="shared" si="6"/>
        <v>18.867160744147103</v>
      </c>
      <c r="F31">
        <f t="shared" si="4"/>
        <v>7.7621663880575626</v>
      </c>
      <c r="I31">
        <f t="shared" si="7"/>
        <v>205.84605086134357</v>
      </c>
      <c r="N31">
        <f t="shared" si="5"/>
        <v>1.6983997595820426</v>
      </c>
      <c r="T31">
        <f>1/N31</f>
        <v>0.58878953223950581</v>
      </c>
    </row>
    <row r="32" ht="14.25">
      <c r="A32">
        <v>25</v>
      </c>
      <c r="C32">
        <f t="shared" si="6"/>
        <v>19.244503959030045</v>
      </c>
      <c r="F32">
        <f t="shared" si="4"/>
        <v>7.6297674817564927</v>
      </c>
      <c r="I32">
        <f t="shared" si="7"/>
        <v>213.47581834310006</v>
      </c>
      <c r="N32">
        <f t="shared" si="5"/>
        <v>1.7613516364942248</v>
      </c>
      <c r="T32">
        <f>1/N32</f>
        <v>0.56774580343899372</v>
      </c>
    </row>
    <row r="33" ht="14.25">
      <c r="A33">
        <v>26</v>
      </c>
      <c r="C33">
        <f t="shared" si="6"/>
        <v>19.629394038210645</v>
      </c>
      <c r="F33">
        <f t="shared" si="4"/>
        <v>7.4996268973611091</v>
      </c>
      <c r="I33">
        <f t="shared" si="7"/>
        <v>220.97544524046117</v>
      </c>
      <c r="N33">
        <f t="shared" si="5"/>
        <v>1.8232297462084255</v>
      </c>
      <c r="T33">
        <f>1/N33</f>
        <v>0.54847722953160027</v>
      </c>
    </row>
    <row r="34" ht="14.25">
      <c r="A34">
        <v>27</v>
      </c>
      <c r="C34">
        <f t="shared" si="6"/>
        <v>20.021981918974859</v>
      </c>
      <c r="F34">
        <f t="shared" si="4"/>
        <v>7.3717061147810838</v>
      </c>
      <c r="I34">
        <f t="shared" si="7"/>
        <v>228.34715135524226</v>
      </c>
      <c r="N34">
        <f t="shared" si="5"/>
        <v>1.8840524039211408</v>
      </c>
      <c r="T34">
        <f>1/N34</f>
        <v>0.53077079911300395</v>
      </c>
    </row>
    <row r="35" ht="14.25">
      <c r="A35">
        <v>28</v>
      </c>
      <c r="C35">
        <f t="shared" si="6"/>
        <v>20.422421557354358</v>
      </c>
      <c r="F35">
        <f t="shared" si="4"/>
        <v>7.2459672709614589</v>
      </c>
      <c r="I35">
        <f t="shared" si="7"/>
        <v>235.59311862620373</v>
      </c>
      <c r="N35">
        <f t="shared" si="5"/>
        <v>1.9438376124274235</v>
      </c>
      <c r="T35">
        <f>1/N35</f>
        <v>0.51444626526761206</v>
      </c>
    </row>
    <row r="36" ht="14.25">
      <c r="A36">
        <v>29</v>
      </c>
      <c r="C36">
        <f t="shared" si="6"/>
        <v>20.830869988501444</v>
      </c>
      <c r="F36">
        <f t="shared" si="4"/>
        <v>7.1223731486756154</v>
      </c>
      <c r="I36">
        <f t="shared" si="7"/>
        <v>242.71549177487935</v>
      </c>
      <c r="N36">
        <f t="shared" si="5"/>
        <v>2.0026030674494995</v>
      </c>
      <c r="T36">
        <f>1/N36</f>
        <v>0.49935007903168382</v>
      </c>
    </row>
    <row r="37" ht="14.25">
      <c r="A37">
        <v>30</v>
      </c>
      <c r="C37">
        <f t="shared" si="6"/>
        <v>21.247487388271473</v>
      </c>
      <c r="F37">
        <f t="shared" si="4"/>
        <v>7.0008871655094227</v>
      </c>
      <c r="I37">
        <f t="shared" si="7"/>
        <v>249.71637894038878</v>
      </c>
      <c r="N37">
        <f t="shared" si="5"/>
        <v>2.0603661628744949</v>
      </c>
      <c r="T37">
        <f>1/N37</f>
        <v>0.48535062263149481</v>
      </c>
    </row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2023-05-31T18:10:23Z</dcterms:modified>
</cp:coreProperties>
</file>