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leri\OneDrive\Escritorio\SENA 2020\instructor\proyecto\"/>
    </mc:Choice>
  </mc:AlternateContent>
  <bookViews>
    <workbookView xWindow="0" yWindow="0" windowWidth="14370" windowHeight="12360"/>
  </bookViews>
  <sheets>
    <sheet name="Hoja1" sheetId="1" r:id="rId1"/>
  </sheets>
  <definedNames>
    <definedName name="_xlnm.Print_Area" localSheetId="0">Hoja1!$A$1:$H$35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G30" i="1"/>
  <c r="D27" i="1"/>
  <c r="C27" i="1"/>
  <c r="B27" i="1"/>
  <c r="G15" i="1" l="1"/>
  <c r="G12" i="1"/>
  <c r="D14" i="1"/>
  <c r="C14" i="1"/>
  <c r="B14" i="1"/>
  <c r="D13" i="1"/>
  <c r="C13" i="1"/>
  <c r="B13" i="1"/>
  <c r="D12" i="1"/>
  <c r="C12" i="1"/>
  <c r="B12" i="1"/>
  <c r="B9" i="1"/>
  <c r="B8" i="1"/>
  <c r="E28" i="1" l="1"/>
  <c r="G28" i="1" s="1"/>
  <c r="B7" i="1"/>
  <c r="D9" i="1" l="1"/>
  <c r="D8" i="1"/>
  <c r="D7" i="1"/>
  <c r="C9" i="1"/>
  <c r="C8" i="1"/>
  <c r="C7" i="1"/>
  <c r="E29" i="1" l="1"/>
  <c r="G29" i="1" s="1"/>
  <c r="E27" i="1"/>
  <c r="G27" i="1" s="1"/>
  <c r="E13" i="1"/>
  <c r="E12" i="1"/>
  <c r="G13" i="1" l="1"/>
  <c r="E14" i="1"/>
  <c r="G14" i="1" s="1"/>
  <c r="H29" i="1"/>
  <c r="E9" i="1"/>
  <c r="G9" i="1" s="1"/>
  <c r="E8" i="1"/>
  <c r="G8" i="1" s="1"/>
  <c r="E7" i="1"/>
  <c r="G7" i="1" s="1"/>
  <c r="G10" i="1" l="1"/>
  <c r="H30" i="1" l="1"/>
  <c r="G31" i="1" l="1"/>
  <c r="G32" i="1"/>
  <c r="G33" i="1" l="1"/>
</calcChain>
</file>

<file path=xl/sharedStrings.xml><?xml version="1.0" encoding="utf-8"?>
<sst xmlns="http://schemas.openxmlformats.org/spreadsheetml/2006/main" count="34" uniqueCount="33">
  <si>
    <t>PRESUPUESTO</t>
  </si>
  <si>
    <t>MES 1</t>
  </si>
  <si>
    <t>COSTO UNITARIO</t>
  </si>
  <si>
    <t>MANO DE OBRA</t>
  </si>
  <si>
    <t>HARDWARE</t>
  </si>
  <si>
    <t>SOFTWARE</t>
  </si>
  <si>
    <t>MySQL Wordbeanch</t>
  </si>
  <si>
    <t>SERVICIOS</t>
  </si>
  <si>
    <t>Transporte</t>
  </si>
  <si>
    <t>COSTO TOTAL</t>
  </si>
  <si>
    <t>Subtotal</t>
  </si>
  <si>
    <t>15% Imprevistos</t>
  </si>
  <si>
    <t>Total</t>
  </si>
  <si>
    <t>COMPONENTE</t>
  </si>
  <si>
    <t>CANTIDAD</t>
  </si>
  <si>
    <t>Depreciación Costo Informático Computadora Analista y Documentador</t>
  </si>
  <si>
    <t>Depreciación Costo Informático Programador Tester</t>
  </si>
  <si>
    <t>Depreciación Costo Informático Computadora Diseñador</t>
  </si>
  <si>
    <t>Energía Eléctrica Kw</t>
  </si>
  <si>
    <t>Internet Plan</t>
  </si>
  <si>
    <t>Visual Studio Code</t>
  </si>
  <si>
    <t>Sublime Text3</t>
  </si>
  <si>
    <t>Xampp PHP7, Apache Server, MySQL, phpMyAdmin</t>
  </si>
  <si>
    <t>Visual Paradigm</t>
  </si>
  <si>
    <t>GanttProject</t>
  </si>
  <si>
    <t>TOTAL</t>
  </si>
  <si>
    <t>MES 2</t>
  </si>
  <si>
    <t>MES 3</t>
  </si>
  <si>
    <t>20% Ganancia</t>
  </si>
  <si>
    <t>Note Pad++</t>
  </si>
  <si>
    <t>Diseñador</t>
  </si>
  <si>
    <t xml:space="preserve">Programador 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</si>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</sst>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 style="thin">
        <color theme="1" tint="0.499984740745262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4" fillId="0" borderId="10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5" fillId="4" borderId="0" xfId="1" applyNumberFormat="1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2" fontId="5" fillId="4" borderId="0" xfId="0" applyNumberFormat="1" applyFont="1" applyFill="1" applyBorder="1" applyAlignment="1">
      <alignment vertical="center"/>
    </xf>
    <xf numFmtId="164" fontId="5" fillId="4" borderId="7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64" fontId="5" fillId="5" borderId="8" xfId="0" applyNumberFormat="1" applyFont="1" applyFill="1" applyBorder="1" applyAlignment="1">
      <alignment vertical="center"/>
    </xf>
    <xf numFmtId="164" fontId="5" fillId="5" borderId="10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view="pageLayout" topLeftCell="A10" zoomScale="90" zoomScaleNormal="70" zoomScalePageLayoutView="90" workbookViewId="0">
      <selection activeCell="J26" sqref="J26"/>
    </sheetView>
  </sheetViews>
  <sheetFormatPr baseColWidth="10" defaultRowHeight="15" x14ac:dyDescent="0.25"/>
  <cols>
    <col min="1" max="1" width="45.85546875" style="1" customWidth="1"/>
    <col min="2" max="2" width="9" style="1" customWidth="1"/>
    <col min="3" max="4" width="8.85546875" style="1" customWidth="1"/>
    <col min="5" max="5" width="10.85546875" style="1" customWidth="1"/>
    <col min="6" max="6" width="16.28515625" style="1" bestFit="1" customWidth="1"/>
    <col min="7" max="7" width="21.85546875" style="1" bestFit="1" customWidth="1"/>
    <col min="8" max="8" width="2.140625" style="1" customWidth="1"/>
    <col min="9" max="16384" width="11.42578125" style="1"/>
  </cols>
  <sheetData>
    <row r="2" spans="1:9" ht="15.75" thickBot="1" x14ac:dyDescent="0.3"/>
    <row r="3" spans="1:9" s="2" customFormat="1" ht="20.25" customHeight="1" x14ac:dyDescent="0.25">
      <c r="A3" s="37" t="s">
        <v>0</v>
      </c>
      <c r="B3" s="38"/>
      <c r="C3" s="38"/>
      <c r="D3" s="38"/>
      <c r="E3" s="38"/>
      <c r="F3" s="38"/>
      <c r="G3" s="39"/>
    </row>
    <row r="4" spans="1:9" ht="15.75" thickBot="1" x14ac:dyDescent="0.3">
      <c r="A4" s="40"/>
      <c r="B4" s="41"/>
      <c r="C4" s="41"/>
      <c r="D4" s="41"/>
      <c r="E4" s="41"/>
      <c r="F4" s="41"/>
      <c r="G4" s="42"/>
    </row>
    <row r="5" spans="1:9" s="2" customFormat="1" ht="16.5" thickBot="1" x14ac:dyDescent="0.3">
      <c r="A5" s="5" t="s">
        <v>13</v>
      </c>
      <c r="B5" s="6" t="s">
        <v>1</v>
      </c>
      <c r="C5" s="6" t="s">
        <v>26</v>
      </c>
      <c r="D5" s="6" t="s">
        <v>27</v>
      </c>
      <c r="E5" s="6" t="s">
        <v>14</v>
      </c>
      <c r="F5" s="6" t="s">
        <v>2</v>
      </c>
      <c r="G5" s="7" t="s">
        <v>9</v>
      </c>
    </row>
    <row r="6" spans="1:9" s="2" customFormat="1" ht="22.5" customHeight="1" x14ac:dyDescent="0.25">
      <c r="A6" s="34" t="s">
        <v>3</v>
      </c>
      <c r="B6" s="35"/>
      <c r="C6" s="35"/>
      <c r="D6" s="35"/>
      <c r="E6" s="35"/>
      <c r="F6" s="35"/>
      <c r="G6" s="36"/>
    </row>
    <row r="7" spans="1:9" ht="15.75" x14ac:dyDescent="0.25">
      <c r="A7" s="8" t="s">
        <v>32</v>
      </c>
      <c r="B7" s="9">
        <f>5*4*5</f>
        <v>100</v>
      </c>
      <c r="C7" s="9">
        <f>6*5*4</f>
        <v>120</v>
      </c>
      <c r="D7" s="9">
        <f>6*5*4</f>
        <v>120</v>
      </c>
      <c r="E7" s="9">
        <f>SUM(B7:D7)</f>
        <v>340</v>
      </c>
      <c r="F7" s="10">
        <v>9013</v>
      </c>
      <c r="G7" s="11">
        <f>F7*E7</f>
        <v>3064420</v>
      </c>
    </row>
    <row r="8" spans="1:9" ht="15.75" x14ac:dyDescent="0.25">
      <c r="A8" s="8" t="s">
        <v>31</v>
      </c>
      <c r="B8" s="9">
        <f>5*4*3</f>
        <v>60</v>
      </c>
      <c r="C8" s="9">
        <f t="shared" ref="C8:D9" si="0">6*5*4</f>
        <v>120</v>
      </c>
      <c r="D8" s="9">
        <f t="shared" si="0"/>
        <v>120</v>
      </c>
      <c r="E8" s="9">
        <f>SUM(B8:D8)</f>
        <v>300</v>
      </c>
      <c r="F8" s="10">
        <v>9013</v>
      </c>
      <c r="G8" s="11">
        <f>F8*E8</f>
        <v>2703900</v>
      </c>
    </row>
    <row r="9" spans="1:9" ht="15.75" x14ac:dyDescent="0.25">
      <c r="A9" s="8" t="s">
        <v>30</v>
      </c>
      <c r="B9" s="9">
        <f>4*5*5</f>
        <v>100</v>
      </c>
      <c r="C9" s="9">
        <f t="shared" si="0"/>
        <v>120</v>
      </c>
      <c r="D9" s="9">
        <f t="shared" si="0"/>
        <v>120</v>
      </c>
      <c r="E9" s="9">
        <f>SUM(B9:D9)</f>
        <v>340</v>
      </c>
      <c r="F9" s="10">
        <v>9013</v>
      </c>
      <c r="G9" s="11">
        <f>F9*E9</f>
        <v>3064420</v>
      </c>
    </row>
    <row r="10" spans="1:9" ht="15.75" x14ac:dyDescent="0.25">
      <c r="A10" s="12"/>
      <c r="B10" s="13"/>
      <c r="C10" s="13"/>
      <c r="D10" s="13"/>
      <c r="E10" s="13"/>
      <c r="F10" s="14" t="s">
        <v>25</v>
      </c>
      <c r="G10" s="15">
        <f>SUM(G7:G9)</f>
        <v>8832740</v>
      </c>
      <c r="H10" s="3"/>
    </row>
    <row r="11" spans="1:9" s="2" customFormat="1" ht="20.25" customHeight="1" x14ac:dyDescent="0.25">
      <c r="A11" s="34" t="s">
        <v>4</v>
      </c>
      <c r="B11" s="35"/>
      <c r="C11" s="35"/>
      <c r="D11" s="35"/>
      <c r="E11" s="35"/>
      <c r="F11" s="35"/>
      <c r="G11" s="36"/>
    </row>
    <row r="12" spans="1:9" ht="26.25" customHeight="1" x14ac:dyDescent="0.25">
      <c r="A12" s="16" t="s">
        <v>16</v>
      </c>
      <c r="B12" s="9">
        <f>B8</f>
        <v>60</v>
      </c>
      <c r="C12" s="9">
        <f>C8</f>
        <v>120</v>
      </c>
      <c r="D12" s="9">
        <f>D8</f>
        <v>120</v>
      </c>
      <c r="E12" s="9">
        <f>SUM(B12:D12)</f>
        <v>300</v>
      </c>
      <c r="F12" s="17">
        <v>347</v>
      </c>
      <c r="G12" s="11">
        <f>E12*F12</f>
        <v>104100</v>
      </c>
    </row>
    <row r="13" spans="1:9" ht="30.75" customHeight="1" x14ac:dyDescent="0.25">
      <c r="A13" s="16" t="s">
        <v>15</v>
      </c>
      <c r="B13" s="9">
        <f>B7</f>
        <v>100</v>
      </c>
      <c r="C13" s="9">
        <f>C7</f>
        <v>120</v>
      </c>
      <c r="D13" s="9">
        <f>D7</f>
        <v>120</v>
      </c>
      <c r="E13" s="9">
        <f>SUM(B13:D13)</f>
        <v>340</v>
      </c>
      <c r="F13" s="17">
        <v>347</v>
      </c>
      <c r="G13" s="11">
        <f>E13*F13</f>
        <v>117980</v>
      </c>
    </row>
    <row r="14" spans="1:9" ht="30.75" customHeight="1" x14ac:dyDescent="0.25">
      <c r="A14" s="16" t="s">
        <v>17</v>
      </c>
      <c r="B14" s="9">
        <f>B9</f>
        <v>100</v>
      </c>
      <c r="C14" s="9">
        <f>C9</f>
        <v>120</v>
      </c>
      <c r="D14" s="9">
        <f>D9</f>
        <v>120</v>
      </c>
      <c r="E14" s="9">
        <f>SUM(B14:D14)</f>
        <v>340</v>
      </c>
      <c r="F14" s="17">
        <v>347</v>
      </c>
      <c r="G14" s="11">
        <f>E14*F14</f>
        <v>117980</v>
      </c>
      <c r="I14" s="4"/>
    </row>
    <row r="15" spans="1:9" ht="30.75" customHeight="1" x14ac:dyDescent="0.25">
      <c r="A15" s="18"/>
      <c r="B15" s="13"/>
      <c r="C15" s="13"/>
      <c r="D15" s="13"/>
      <c r="E15" s="13"/>
      <c r="F15" s="19" t="s">
        <v>25</v>
      </c>
      <c r="G15" s="20">
        <f>SUM(G12:G14)</f>
        <v>340060</v>
      </c>
      <c r="H15" s="3"/>
    </row>
    <row r="16" spans="1:9" s="2" customFormat="1" ht="20.25" customHeight="1" x14ac:dyDescent="0.25">
      <c r="A16" s="34" t="s">
        <v>5</v>
      </c>
      <c r="B16" s="35"/>
      <c r="C16" s="35"/>
      <c r="D16" s="35"/>
      <c r="E16" s="35"/>
      <c r="F16" s="35"/>
      <c r="G16" s="36"/>
    </row>
    <row r="17" spans="1:9" ht="15.75" x14ac:dyDescent="0.25">
      <c r="A17" s="8" t="s">
        <v>20</v>
      </c>
      <c r="B17" s="9">
        <v>0</v>
      </c>
      <c r="C17" s="9"/>
      <c r="D17" s="9"/>
      <c r="E17" s="9">
        <v>0</v>
      </c>
      <c r="F17" s="9">
        <v>1</v>
      </c>
      <c r="G17" s="21">
        <v>0</v>
      </c>
    </row>
    <row r="18" spans="1:9" ht="15.75" x14ac:dyDescent="0.25">
      <c r="A18" s="8" t="s">
        <v>21</v>
      </c>
      <c r="B18" s="9">
        <v>0</v>
      </c>
      <c r="C18" s="9"/>
      <c r="D18" s="9"/>
      <c r="E18" s="9">
        <v>0</v>
      </c>
      <c r="F18" s="9">
        <v>1</v>
      </c>
      <c r="G18" s="21">
        <v>0</v>
      </c>
    </row>
    <row r="19" spans="1:9" ht="15.75" x14ac:dyDescent="0.25">
      <c r="A19" s="8" t="s">
        <v>29</v>
      </c>
      <c r="B19" s="9">
        <v>0</v>
      </c>
      <c r="C19" s="9"/>
      <c r="D19" s="9"/>
      <c r="E19" s="9">
        <v>0</v>
      </c>
      <c r="F19" s="9">
        <v>1</v>
      </c>
      <c r="G19" s="21">
        <v>0</v>
      </c>
    </row>
    <row r="20" spans="1:9" ht="15.75" x14ac:dyDescent="0.25">
      <c r="A20" s="8" t="s">
        <v>22</v>
      </c>
      <c r="B20" s="9">
        <v>0</v>
      </c>
      <c r="C20" s="9"/>
      <c r="D20" s="9"/>
      <c r="E20" s="9">
        <v>0</v>
      </c>
      <c r="F20" s="9">
        <v>1</v>
      </c>
      <c r="G20" s="21">
        <v>0</v>
      </c>
    </row>
    <row r="21" spans="1:9" ht="15.75" x14ac:dyDescent="0.25">
      <c r="A21" s="22" t="s">
        <v>6</v>
      </c>
      <c r="B21" s="9">
        <v>0</v>
      </c>
      <c r="C21" s="9"/>
      <c r="D21" s="9"/>
      <c r="E21" s="9">
        <v>0</v>
      </c>
      <c r="F21" s="9">
        <v>1</v>
      </c>
      <c r="G21" s="21">
        <v>0</v>
      </c>
    </row>
    <row r="22" spans="1:9" ht="15.75" x14ac:dyDescent="0.25">
      <c r="A22" s="8" t="s">
        <v>23</v>
      </c>
      <c r="B22" s="9">
        <v>0</v>
      </c>
      <c r="C22" s="9"/>
      <c r="D22" s="9"/>
      <c r="E22" s="9">
        <v>0</v>
      </c>
      <c r="F22" s="9">
        <v>1</v>
      </c>
      <c r="G22" s="21">
        <v>0</v>
      </c>
    </row>
    <row r="23" spans="1:9" ht="15.75" x14ac:dyDescent="0.25">
      <c r="A23" s="22" t="s">
        <v>24</v>
      </c>
      <c r="B23" s="9">
        <v>0</v>
      </c>
      <c r="C23" s="9"/>
      <c r="D23" s="9"/>
      <c r="E23" s="9">
        <v>0</v>
      </c>
      <c r="F23" s="9">
        <v>1</v>
      </c>
      <c r="G23" s="21">
        <v>0</v>
      </c>
    </row>
    <row r="24" spans="1:9" ht="15.75" x14ac:dyDescent="0.25">
      <c r="A24" s="8"/>
      <c r="B24" s="9"/>
      <c r="C24" s="9"/>
      <c r="D24" s="9"/>
      <c r="E24" s="9"/>
      <c r="F24" s="9"/>
      <c r="G24" s="21"/>
    </row>
    <row r="25" spans="1:9" ht="15.75" x14ac:dyDescent="0.25">
      <c r="A25" s="23"/>
      <c r="B25" s="9"/>
      <c r="C25" s="9"/>
      <c r="D25" s="9"/>
      <c r="E25" s="9"/>
      <c r="F25" s="9"/>
      <c r="G25" s="21"/>
    </row>
    <row r="26" spans="1:9" s="2" customFormat="1" ht="20.25" customHeight="1" x14ac:dyDescent="0.25">
      <c r="A26" s="34" t="s">
        <v>7</v>
      </c>
      <c r="B26" s="35"/>
      <c r="C26" s="35"/>
      <c r="D26" s="35"/>
      <c r="E26" s="35"/>
      <c r="F26" s="35"/>
      <c r="G26" s="36"/>
    </row>
    <row r="27" spans="1:9" ht="15.75" x14ac:dyDescent="0.25">
      <c r="A27" s="8" t="s">
        <v>18</v>
      </c>
      <c r="B27" s="9">
        <f>0.22*(B8+B7+B9)</f>
        <v>57.2</v>
      </c>
      <c r="C27" s="9">
        <f>0.22*(C7+C8+C9)</f>
        <v>79.2</v>
      </c>
      <c r="D27" s="9">
        <f>0.22*(D7+D8+D9)</f>
        <v>79.2</v>
      </c>
      <c r="E27" s="9">
        <f>SUM(B27:D27)</f>
        <v>215.60000000000002</v>
      </c>
      <c r="F27" s="17">
        <v>481.51010000000002</v>
      </c>
      <c r="G27" s="11">
        <f>E27*F27</f>
        <v>103813.57756000002</v>
      </c>
    </row>
    <row r="28" spans="1:9" ht="15.75" x14ac:dyDescent="0.25">
      <c r="A28" s="8" t="s">
        <v>19</v>
      </c>
      <c r="B28" s="33">
        <v>1</v>
      </c>
      <c r="C28" s="33">
        <v>1</v>
      </c>
      <c r="D28" s="33">
        <v>1</v>
      </c>
      <c r="E28" s="9">
        <f>SUM(B28:D28)</f>
        <v>3</v>
      </c>
      <c r="F28" s="10">
        <v>50000</v>
      </c>
      <c r="G28" s="11">
        <f>F28*E28</f>
        <v>150000</v>
      </c>
    </row>
    <row r="29" spans="1:9" ht="15.75" x14ac:dyDescent="0.25">
      <c r="A29" s="8" t="s">
        <v>8</v>
      </c>
      <c r="B29" s="9">
        <v>10</v>
      </c>
      <c r="C29" s="9">
        <v>10</v>
      </c>
      <c r="D29" s="9">
        <v>8</v>
      </c>
      <c r="E29" s="9">
        <f>SUM(B29:D29)</f>
        <v>28</v>
      </c>
      <c r="F29" s="9">
        <v>2500</v>
      </c>
      <c r="G29" s="11">
        <f>F29*E29</f>
        <v>70000</v>
      </c>
      <c r="H29" s="3">
        <f>SUM(G27:G29)</f>
        <v>323813.57756000001</v>
      </c>
    </row>
    <row r="30" spans="1:9" ht="15.75" x14ac:dyDescent="0.25">
      <c r="A30" s="12"/>
      <c r="B30" s="13"/>
      <c r="C30" s="13"/>
      <c r="D30" s="13"/>
      <c r="E30" s="13"/>
      <c r="F30" s="30" t="s">
        <v>10</v>
      </c>
      <c r="G30" s="32">
        <f>SUM(G10+G15+G27+G28+G29)</f>
        <v>9496613.5775600001</v>
      </c>
      <c r="H30" s="3">
        <f>SUM(H9:H29)</f>
        <v>323813.57756000001</v>
      </c>
      <c r="I30" s="3">
        <f>SUM(I9:I29)</f>
        <v>0</v>
      </c>
    </row>
    <row r="31" spans="1:9" ht="15.75" x14ac:dyDescent="0.25">
      <c r="A31" s="12"/>
      <c r="B31" s="13"/>
      <c r="C31" s="13"/>
      <c r="D31" s="13"/>
      <c r="E31" s="13"/>
      <c r="F31" s="24" t="s">
        <v>11</v>
      </c>
      <c r="G31" s="11">
        <f>G30*0.15</f>
        <v>1424492.036634</v>
      </c>
    </row>
    <row r="32" spans="1:9" ht="15.75" x14ac:dyDescent="0.25">
      <c r="A32" s="12"/>
      <c r="B32" s="13"/>
      <c r="C32" s="13"/>
      <c r="D32" s="13"/>
      <c r="E32" s="13"/>
      <c r="F32" s="25" t="s">
        <v>28</v>
      </c>
      <c r="G32" s="26">
        <f>G30*0.2</f>
        <v>1899322.715512</v>
      </c>
    </row>
    <row r="33" spans="1:7" ht="15.75" x14ac:dyDescent="0.25">
      <c r="A33" s="12"/>
      <c r="B33" s="13"/>
      <c r="C33" s="13"/>
      <c r="D33" s="13"/>
      <c r="E33" s="13"/>
      <c r="F33" s="30" t="s">
        <v>12</v>
      </c>
      <c r="G33" s="31">
        <f>SUM(G30:G32)</f>
        <v>12820428.329706</v>
      </c>
    </row>
    <row r="34" spans="1:7" ht="16.5" thickBot="1" x14ac:dyDescent="0.3">
      <c r="A34" s="27"/>
      <c r="B34" s="28"/>
      <c r="C34" s="28"/>
      <c r="D34" s="28"/>
      <c r="E34" s="28"/>
      <c r="F34" s="28"/>
      <c r="G34" s="29"/>
    </row>
  </sheetData>
  <mergeCells count="5">
    <mergeCell ref="A6:G6"/>
    <mergeCell ref="A11:G11"/>
    <mergeCell ref="A16:G16"/>
    <mergeCell ref="A26:G26"/>
    <mergeCell ref="A3:G4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llerilin esteisy gonzalez vargas</cp:lastModifiedBy>
  <cp:lastPrinted>2020-07-02T23:48:06Z</cp:lastPrinted>
  <dcterms:created xsi:type="dcterms:W3CDTF">2019-09-28T02:10:55Z</dcterms:created>
  <dcterms:modified xsi:type="dcterms:W3CDTF">2020-07-02T23:49:29Z</dcterms:modified>
</cp:coreProperties>
</file>