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6257607-01EF-4D8E-BE39-56268D8C941E}" xr6:coauthVersionLast="47" xr6:coauthVersionMax="47" xr10:uidLastSave="{00000000-0000-0000-0000-000000000000}"/>
  <bookViews>
    <workbookView xWindow="-120" yWindow="-120" windowWidth="29040" windowHeight="15720" xr2:uid="{1D4C33AC-0C63-4521-A70C-13B9575CFB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1" l="1"/>
  <c r="O50" i="1"/>
  <c r="N50" i="1"/>
  <c r="L50" i="1"/>
  <c r="K50" i="1"/>
  <c r="J50" i="1"/>
  <c r="I50" i="1"/>
  <c r="H50" i="1"/>
  <c r="G50" i="1"/>
  <c r="F50" i="1"/>
  <c r="E50" i="1"/>
  <c r="D50" i="1"/>
  <c r="C50" i="1"/>
  <c r="G45" i="1"/>
  <c r="D45" i="1"/>
  <c r="G44" i="1"/>
  <c r="D44" i="1"/>
  <c r="G43" i="1"/>
  <c r="D43" i="1"/>
  <c r="Q36" i="1"/>
  <c r="P36" i="1"/>
  <c r="N36" i="1"/>
  <c r="M36" i="1"/>
  <c r="K36" i="1"/>
  <c r="J36" i="1"/>
  <c r="I36" i="1"/>
  <c r="H36" i="1"/>
  <c r="G36" i="1"/>
  <c r="F36" i="1"/>
  <c r="E36" i="1"/>
  <c r="D36" i="1"/>
  <c r="B36" i="1"/>
  <c r="F32" i="1"/>
  <c r="C32" i="1"/>
  <c r="C30" i="1"/>
  <c r="C36" i="1" s="1"/>
  <c r="N24" i="1"/>
  <c r="L24" i="1"/>
  <c r="K24" i="1"/>
  <c r="I24" i="1"/>
  <c r="H24" i="1"/>
  <c r="G24" i="1"/>
  <c r="F24" i="1"/>
  <c r="D24" i="1"/>
  <c r="B24" i="1"/>
  <c r="C23" i="1"/>
  <c r="E20" i="1"/>
  <c r="C20" i="1"/>
  <c r="E16" i="1"/>
  <c r="E24" i="1" s="1"/>
  <c r="C16" i="1"/>
  <c r="P12" i="1"/>
  <c r="N12" i="1"/>
  <c r="M12" i="1"/>
  <c r="K12" i="1"/>
  <c r="J12" i="1"/>
  <c r="I12" i="1"/>
  <c r="H12" i="1"/>
  <c r="G12" i="1"/>
  <c r="E12" i="1"/>
  <c r="D12" i="1"/>
  <c r="B12" i="1"/>
  <c r="F8" i="1"/>
  <c r="F12" i="1" s="1"/>
  <c r="C8" i="1"/>
  <c r="C12" i="1" s="1"/>
  <c r="C24" i="1" l="1"/>
</calcChain>
</file>

<file path=xl/sharedStrings.xml><?xml version="1.0" encoding="utf-8"?>
<sst xmlns="http://schemas.openxmlformats.org/spreadsheetml/2006/main" count="211" uniqueCount="75">
  <si>
    <t>Maso Hog 2.6 Cycle</t>
  </si>
  <si>
    <t>Cartas</t>
  </si>
  <si>
    <t>Unidades</t>
  </si>
  <si>
    <t>Daños</t>
  </si>
  <si>
    <t>Radio</t>
  </si>
  <si>
    <t>Daño a torres</t>
  </si>
  <si>
    <t>Punto de vida</t>
  </si>
  <si>
    <t>Daño mortal</t>
  </si>
  <si>
    <t>Duracion de hielo</t>
  </si>
  <si>
    <t xml:space="preserve">Objetivos </t>
  </si>
  <si>
    <t>Alcance</t>
  </si>
  <si>
    <t xml:space="preserve">Daños por segundo </t>
  </si>
  <si>
    <t>Tiempo de vida</t>
  </si>
  <si>
    <t>Velocidad de ataque</t>
  </si>
  <si>
    <t>Velocidad</t>
  </si>
  <si>
    <t>Bola de fuego</t>
  </si>
  <si>
    <t xml:space="preserve">El troco </t>
  </si>
  <si>
    <t>Terrestre</t>
  </si>
  <si>
    <t xml:space="preserve">Montapuerco </t>
  </si>
  <si>
    <t>Etructuras</t>
  </si>
  <si>
    <t xml:space="preserve">Cuerpo a cuerpo </t>
  </si>
  <si>
    <t xml:space="preserve">Muy alta </t>
  </si>
  <si>
    <t>Mosquetera</t>
  </si>
  <si>
    <t>De tierra y aire</t>
  </si>
  <si>
    <t xml:space="preserve">media </t>
  </si>
  <si>
    <t>Esqueletos</t>
  </si>
  <si>
    <t>Alta</t>
  </si>
  <si>
    <t>Cañon</t>
  </si>
  <si>
    <t>30s</t>
  </si>
  <si>
    <t>Espiritu de hielo</t>
  </si>
  <si>
    <t>1.2s</t>
  </si>
  <si>
    <t>2,5</t>
  </si>
  <si>
    <t xml:space="preserve">Golem de Hielo </t>
  </si>
  <si>
    <t>Estructuras</t>
  </si>
  <si>
    <t xml:space="preserve">Baja </t>
  </si>
  <si>
    <t xml:space="preserve">Sumatoria </t>
  </si>
  <si>
    <t xml:space="preserve">GIANT MORTAR </t>
  </si>
  <si>
    <t xml:space="preserve">Tiempo de despliege </t>
  </si>
  <si>
    <t xml:space="preserve">Daños de carga </t>
  </si>
  <si>
    <t xml:space="preserve">Ejercito de esqueletos </t>
  </si>
  <si>
    <t>Mini P.E.K.K.A</t>
  </si>
  <si>
    <t xml:space="preserve">Principe </t>
  </si>
  <si>
    <t>Gigante</t>
  </si>
  <si>
    <t>Duendes con lanza</t>
  </si>
  <si>
    <t>Muy alta</t>
  </si>
  <si>
    <t>Mortero</t>
  </si>
  <si>
    <t xml:space="preserve">Bebe dragon </t>
  </si>
  <si>
    <t>Arqueras</t>
  </si>
  <si>
    <t>XBOW 2.9</t>
  </si>
  <si>
    <t>Tiempo de despliege</t>
  </si>
  <si>
    <t>Torre Tesla</t>
  </si>
  <si>
    <t>Ballesta</t>
  </si>
  <si>
    <t>SPELL BAIT</t>
  </si>
  <si>
    <t>Cohete</t>
  </si>
  <si>
    <t>Barril de duendes</t>
  </si>
  <si>
    <t xml:space="preserve">Torre infernal </t>
  </si>
  <si>
    <t xml:space="preserve">Pandilla de duendes </t>
  </si>
  <si>
    <t>Duende</t>
  </si>
  <si>
    <t>Duende con lanza</t>
  </si>
  <si>
    <t>Caballero</t>
  </si>
  <si>
    <t>Princesa</t>
  </si>
  <si>
    <t>Sumatoria</t>
  </si>
  <si>
    <t>Velocidad de ataque (S)</t>
  </si>
  <si>
    <t>Tiempo de vida(S)</t>
  </si>
  <si>
    <t xml:space="preserve">Promedio de elixir  </t>
  </si>
  <si>
    <t>Ataque</t>
  </si>
  <si>
    <t>Defensa</t>
  </si>
  <si>
    <t>Sinergia</t>
  </si>
  <si>
    <t>Versatilidad</t>
  </si>
  <si>
    <t>Puntuacion F2 P</t>
  </si>
  <si>
    <t>Bien</t>
  </si>
  <si>
    <t>Piadoso</t>
  </si>
  <si>
    <t>Excelente</t>
  </si>
  <si>
    <t>Mediocre</t>
  </si>
  <si>
    <t xml:space="preserve">Excelente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</si>
</sst>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6340-A036-4B8C-AD72-7031ABE4E90B}">
  <dimension ref="A2:V50"/>
  <sheetViews>
    <sheetView tabSelected="1" zoomScale="70" zoomScaleNormal="70" workbookViewId="0">
      <selection activeCell="U27" sqref="U27:V27"/>
    </sheetView>
  </sheetViews>
  <sheetFormatPr baseColWidth="10" defaultRowHeight="15" x14ac:dyDescent="0.25"/>
  <cols>
    <col min="1" max="1" width="22.5703125" bestFit="1" customWidth="1"/>
    <col min="2" max="2" width="18.5703125" bestFit="1" customWidth="1"/>
    <col min="3" max="3" width="10.28515625" bestFit="1" customWidth="1"/>
    <col min="4" max="4" width="21.42578125" bestFit="1" customWidth="1"/>
    <col min="5" max="5" width="14.28515625" bestFit="1" customWidth="1"/>
    <col min="6" max="6" width="16.7109375" bestFit="1" customWidth="1"/>
    <col min="7" max="7" width="14.42578125" bestFit="1" customWidth="1"/>
    <col min="8" max="9" width="17.7109375" bestFit="1" customWidth="1"/>
    <col min="10" max="11" width="17.42578125" bestFit="1" customWidth="1"/>
    <col min="13" max="13" width="18.140625" bestFit="1" customWidth="1"/>
    <col min="14" max="14" width="15.42578125" customWidth="1"/>
    <col min="16" max="16" width="13" customWidth="1"/>
    <col min="17" max="17" width="21" bestFit="1" customWidth="1"/>
  </cols>
  <sheetData>
    <row r="2" spans="1:22" ht="2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 s="24" t="s">
        <v>64</v>
      </c>
      <c r="T2" s="25"/>
      <c r="U2" s="21">
        <v>2.6</v>
      </c>
      <c r="V2" s="21"/>
    </row>
    <row r="3" spans="1:22" x14ac:dyDescent="0.25">
      <c r="A3" s="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4" t="s">
        <v>11</v>
      </c>
      <c r="L3" s="14"/>
      <c r="M3" s="13" t="s">
        <v>12</v>
      </c>
      <c r="N3" s="14" t="s">
        <v>13</v>
      </c>
      <c r="O3" s="14"/>
      <c r="P3" s="13" t="s">
        <v>14</v>
      </c>
      <c r="S3" s="22" t="s">
        <v>65</v>
      </c>
      <c r="T3" s="23"/>
      <c r="U3" s="21" t="s">
        <v>73</v>
      </c>
      <c r="V3" s="21"/>
    </row>
    <row r="4" spans="1:22" x14ac:dyDescent="0.25">
      <c r="A4" s="2" t="s">
        <v>15</v>
      </c>
      <c r="B4" s="13">
        <v>1</v>
      </c>
      <c r="C4" s="13">
        <v>575</v>
      </c>
      <c r="D4" s="13">
        <v>2.5</v>
      </c>
      <c r="E4" s="13">
        <v>172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4">
        <v>0</v>
      </c>
      <c r="L4" s="14"/>
      <c r="M4" s="13">
        <v>0</v>
      </c>
      <c r="N4" s="14">
        <v>0</v>
      </c>
      <c r="O4" s="14"/>
      <c r="P4" s="13">
        <v>0</v>
      </c>
      <c r="S4" s="22" t="s">
        <v>66</v>
      </c>
      <c r="T4" s="23"/>
      <c r="U4" s="21" t="s">
        <v>71</v>
      </c>
      <c r="V4" s="21"/>
    </row>
    <row r="5" spans="1:22" x14ac:dyDescent="0.25">
      <c r="A5" s="2" t="s">
        <v>16</v>
      </c>
      <c r="B5" s="13">
        <v>1</v>
      </c>
      <c r="C5" s="13">
        <v>290</v>
      </c>
      <c r="D5" s="13">
        <v>3.9</v>
      </c>
      <c r="E5" s="13">
        <v>58</v>
      </c>
      <c r="F5" s="13">
        <v>0</v>
      </c>
      <c r="G5" s="13">
        <v>0</v>
      </c>
      <c r="H5" s="13">
        <v>0</v>
      </c>
      <c r="I5" s="13" t="s">
        <v>17</v>
      </c>
      <c r="J5" s="13">
        <v>10.1</v>
      </c>
      <c r="K5" s="14">
        <v>0</v>
      </c>
      <c r="L5" s="14"/>
      <c r="M5" s="13">
        <v>0</v>
      </c>
      <c r="N5" s="14">
        <v>0</v>
      </c>
      <c r="O5" s="14"/>
      <c r="P5" s="13">
        <v>0</v>
      </c>
      <c r="S5" s="22" t="s">
        <v>67</v>
      </c>
      <c r="T5" s="23"/>
      <c r="U5" s="21" t="s">
        <v>72</v>
      </c>
      <c r="V5" s="21"/>
    </row>
    <row r="6" spans="1:22" x14ac:dyDescent="0.25">
      <c r="A6" s="2" t="s">
        <v>18</v>
      </c>
      <c r="B6" s="13">
        <v>1</v>
      </c>
      <c r="C6" s="13">
        <v>264</v>
      </c>
      <c r="D6" s="13">
        <v>0</v>
      </c>
      <c r="E6" s="13">
        <v>0</v>
      </c>
      <c r="F6" s="13">
        <v>1408</v>
      </c>
      <c r="G6" s="13">
        <v>0</v>
      </c>
      <c r="H6" s="15">
        <v>0</v>
      </c>
      <c r="I6" s="13" t="s">
        <v>19</v>
      </c>
      <c r="J6" s="13" t="s">
        <v>20</v>
      </c>
      <c r="K6" s="14">
        <v>165</v>
      </c>
      <c r="L6" s="14"/>
      <c r="M6" s="13">
        <v>0</v>
      </c>
      <c r="N6" s="14">
        <v>1.6</v>
      </c>
      <c r="O6" s="14"/>
      <c r="P6" s="13" t="s">
        <v>21</v>
      </c>
      <c r="S6" s="22" t="s">
        <v>68</v>
      </c>
      <c r="T6" s="23"/>
      <c r="U6" s="21" t="s">
        <v>71</v>
      </c>
      <c r="V6" s="21"/>
    </row>
    <row r="7" spans="1:22" x14ac:dyDescent="0.25">
      <c r="A7" s="2" t="s">
        <v>22</v>
      </c>
      <c r="B7" s="13">
        <v>1</v>
      </c>
      <c r="C7" s="13">
        <v>198</v>
      </c>
      <c r="D7" s="13">
        <v>0</v>
      </c>
      <c r="E7" s="13">
        <v>0</v>
      </c>
      <c r="F7" s="13">
        <v>656</v>
      </c>
      <c r="G7" s="13">
        <v>0</v>
      </c>
      <c r="H7" s="15">
        <v>0</v>
      </c>
      <c r="I7" s="13" t="s">
        <v>23</v>
      </c>
      <c r="J7" s="13" t="s">
        <v>20</v>
      </c>
      <c r="K7" s="14">
        <v>6</v>
      </c>
      <c r="L7" s="14"/>
      <c r="M7" s="13">
        <v>0</v>
      </c>
      <c r="N7" s="14">
        <v>1</v>
      </c>
      <c r="O7" s="14"/>
      <c r="P7" s="13" t="s">
        <v>24</v>
      </c>
      <c r="S7" s="22" t="s">
        <v>69</v>
      </c>
      <c r="T7" s="23"/>
      <c r="U7" s="21" t="s">
        <v>70</v>
      </c>
      <c r="V7" s="21"/>
    </row>
    <row r="8" spans="1:22" x14ac:dyDescent="0.25">
      <c r="A8" s="2" t="s">
        <v>25</v>
      </c>
      <c r="B8" s="13">
        <v>3</v>
      </c>
      <c r="C8" s="13">
        <f>B8*51</f>
        <v>153</v>
      </c>
      <c r="D8" s="13">
        <v>0</v>
      </c>
      <c r="E8" s="13">
        <v>0</v>
      </c>
      <c r="F8" s="13">
        <f>B8*51</f>
        <v>153</v>
      </c>
      <c r="G8" s="13">
        <v>0</v>
      </c>
      <c r="H8" s="13">
        <v>0</v>
      </c>
      <c r="I8" s="13" t="s">
        <v>17</v>
      </c>
      <c r="J8" s="13" t="s">
        <v>20</v>
      </c>
      <c r="K8" s="14">
        <v>51</v>
      </c>
      <c r="L8" s="14"/>
      <c r="M8" s="13">
        <v>0</v>
      </c>
      <c r="N8" s="14">
        <v>1</v>
      </c>
      <c r="O8" s="14"/>
      <c r="P8" s="13" t="s">
        <v>26</v>
      </c>
    </row>
    <row r="9" spans="1:22" x14ac:dyDescent="0.25">
      <c r="A9" s="2" t="s">
        <v>27</v>
      </c>
      <c r="B9" s="13">
        <v>1</v>
      </c>
      <c r="C9" s="13">
        <v>132</v>
      </c>
      <c r="D9" s="13">
        <v>0</v>
      </c>
      <c r="E9" s="13">
        <v>0</v>
      </c>
      <c r="F9" s="13">
        <v>515</v>
      </c>
      <c r="G9" s="13">
        <v>0</v>
      </c>
      <c r="H9" s="13">
        <v>0</v>
      </c>
      <c r="I9" s="13" t="s">
        <v>17</v>
      </c>
      <c r="J9" s="13">
        <v>5.5</v>
      </c>
      <c r="K9" s="14">
        <v>0</v>
      </c>
      <c r="L9" s="14"/>
      <c r="M9" s="13">
        <v>30</v>
      </c>
      <c r="N9" s="14">
        <v>0.9</v>
      </c>
      <c r="O9" s="14"/>
      <c r="P9" s="13">
        <v>0</v>
      </c>
    </row>
    <row r="10" spans="1:22" x14ac:dyDescent="0.25">
      <c r="A10" s="2" t="s">
        <v>29</v>
      </c>
      <c r="B10" s="13">
        <v>1</v>
      </c>
      <c r="C10" s="13">
        <v>100</v>
      </c>
      <c r="D10" s="13">
        <v>0</v>
      </c>
      <c r="E10" s="13">
        <v>0</v>
      </c>
      <c r="F10" s="13">
        <v>209</v>
      </c>
      <c r="G10" s="13">
        <v>0</v>
      </c>
      <c r="H10" s="13">
        <v>1.2</v>
      </c>
      <c r="I10" s="13" t="s">
        <v>23</v>
      </c>
      <c r="J10" s="13" t="s">
        <v>31</v>
      </c>
      <c r="K10" s="14">
        <v>0</v>
      </c>
      <c r="L10" s="14"/>
      <c r="M10" s="13">
        <v>0</v>
      </c>
      <c r="N10" s="16">
        <v>0</v>
      </c>
      <c r="O10" s="17"/>
      <c r="P10" s="13" t="s">
        <v>21</v>
      </c>
    </row>
    <row r="11" spans="1:22" x14ac:dyDescent="0.25">
      <c r="A11" s="2" t="s">
        <v>32</v>
      </c>
      <c r="B11" s="13">
        <v>1</v>
      </c>
      <c r="C11" s="13">
        <v>70</v>
      </c>
      <c r="D11" s="13">
        <v>0</v>
      </c>
      <c r="E11" s="13">
        <v>0</v>
      </c>
      <c r="F11" s="13">
        <v>994</v>
      </c>
      <c r="G11" s="13">
        <v>70</v>
      </c>
      <c r="H11" s="13">
        <v>0</v>
      </c>
      <c r="I11" s="13" t="s">
        <v>33</v>
      </c>
      <c r="J11" s="13" t="s">
        <v>20</v>
      </c>
      <c r="K11" s="14">
        <v>28</v>
      </c>
      <c r="L11" s="14"/>
      <c r="M11" s="13">
        <v>0</v>
      </c>
      <c r="N11" s="14">
        <v>2.5</v>
      </c>
      <c r="O11" s="14"/>
      <c r="P11" s="13" t="s">
        <v>34</v>
      </c>
    </row>
    <row r="12" spans="1:22" x14ac:dyDescent="0.25">
      <c r="A12" s="3" t="s">
        <v>35</v>
      </c>
      <c r="B12" s="18">
        <f>SUM(B4:B11)</f>
        <v>10</v>
      </c>
      <c r="C12" s="18">
        <f t="shared" ref="C12:P12" si="0">SUM(C4:C11)</f>
        <v>1782</v>
      </c>
      <c r="D12" s="18">
        <f t="shared" si="0"/>
        <v>6.4</v>
      </c>
      <c r="E12" s="18">
        <f t="shared" si="0"/>
        <v>230</v>
      </c>
      <c r="F12" s="18">
        <f t="shared" si="0"/>
        <v>3935</v>
      </c>
      <c r="G12" s="18">
        <f t="shared" si="0"/>
        <v>70</v>
      </c>
      <c r="H12" s="18">
        <f t="shared" si="0"/>
        <v>1.2</v>
      </c>
      <c r="I12" s="18">
        <f t="shared" si="0"/>
        <v>0</v>
      </c>
      <c r="J12" s="18">
        <f t="shared" si="0"/>
        <v>15.6</v>
      </c>
      <c r="K12" s="19">
        <f t="shared" si="0"/>
        <v>250</v>
      </c>
      <c r="L12" s="20"/>
      <c r="M12" s="18">
        <f t="shared" si="0"/>
        <v>30</v>
      </c>
      <c r="N12" s="19">
        <f t="shared" si="0"/>
        <v>7</v>
      </c>
      <c r="O12" s="20"/>
      <c r="P12" s="18">
        <f t="shared" si="0"/>
        <v>0</v>
      </c>
    </row>
    <row r="14" spans="1:22" ht="21" x14ac:dyDescent="0.35">
      <c r="A14" s="1" t="s">
        <v>36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S14" s="24" t="s">
        <v>64</v>
      </c>
      <c r="T14" s="25"/>
      <c r="U14" s="21">
        <v>3.8</v>
      </c>
      <c r="V14" s="21"/>
    </row>
    <row r="15" spans="1:22" x14ac:dyDescent="0.25">
      <c r="A15" s="2" t="s">
        <v>1</v>
      </c>
      <c r="B15" s="13" t="s">
        <v>2</v>
      </c>
      <c r="C15" s="13" t="s">
        <v>3</v>
      </c>
      <c r="D15" s="13" t="s">
        <v>37</v>
      </c>
      <c r="E15" s="13" t="s">
        <v>6</v>
      </c>
      <c r="F15" s="13" t="s">
        <v>38</v>
      </c>
      <c r="G15" s="13" t="s">
        <v>9</v>
      </c>
      <c r="H15" s="13" t="s">
        <v>10</v>
      </c>
      <c r="I15" s="14" t="s">
        <v>11</v>
      </c>
      <c r="J15" s="14"/>
      <c r="K15" s="13" t="s">
        <v>12</v>
      </c>
      <c r="L15" s="14" t="s">
        <v>13</v>
      </c>
      <c r="M15" s="14"/>
      <c r="N15" s="13" t="s">
        <v>14</v>
      </c>
      <c r="S15" s="22" t="s">
        <v>65</v>
      </c>
      <c r="T15" s="23"/>
      <c r="U15" s="21" t="s">
        <v>71</v>
      </c>
      <c r="V15" s="21"/>
    </row>
    <row r="16" spans="1:22" x14ac:dyDescent="0.25">
      <c r="A16" s="2" t="s">
        <v>39</v>
      </c>
      <c r="B16" s="13">
        <v>15</v>
      </c>
      <c r="C16" s="13">
        <f>B16*74</f>
        <v>1110</v>
      </c>
      <c r="D16" s="13">
        <v>0</v>
      </c>
      <c r="E16" s="13">
        <f>B16*74</f>
        <v>1110</v>
      </c>
      <c r="F16" s="15">
        <v>0</v>
      </c>
      <c r="G16" s="13" t="s">
        <v>17</v>
      </c>
      <c r="H16" s="13" t="s">
        <v>20</v>
      </c>
      <c r="I16" s="14">
        <v>165</v>
      </c>
      <c r="J16" s="14"/>
      <c r="K16" s="13">
        <v>0</v>
      </c>
      <c r="L16" s="14">
        <v>1</v>
      </c>
      <c r="M16" s="14"/>
      <c r="N16" s="13" t="s">
        <v>26</v>
      </c>
      <c r="S16" s="22" t="s">
        <v>66</v>
      </c>
      <c r="T16" s="23"/>
      <c r="U16" s="21" t="s">
        <v>71</v>
      </c>
      <c r="V16" s="21"/>
    </row>
    <row r="17" spans="1:22" x14ac:dyDescent="0.25">
      <c r="A17" s="2" t="s">
        <v>40</v>
      </c>
      <c r="B17" s="13">
        <v>1</v>
      </c>
      <c r="C17" s="13">
        <v>598</v>
      </c>
      <c r="D17" s="13">
        <v>0</v>
      </c>
      <c r="E17" s="13">
        <v>1129</v>
      </c>
      <c r="F17" s="13">
        <v>0</v>
      </c>
      <c r="G17" s="13" t="s">
        <v>17</v>
      </c>
      <c r="H17" s="13" t="s">
        <v>20</v>
      </c>
      <c r="I17" s="14">
        <v>373</v>
      </c>
      <c r="J17" s="14"/>
      <c r="K17" s="13">
        <v>0</v>
      </c>
      <c r="L17" s="14">
        <v>1.6</v>
      </c>
      <c r="M17" s="14"/>
      <c r="N17" s="13" t="s">
        <v>26</v>
      </c>
      <c r="S17" s="22" t="s">
        <v>67</v>
      </c>
      <c r="T17" s="23"/>
      <c r="U17" s="21" t="s">
        <v>70</v>
      </c>
      <c r="V17" s="21"/>
    </row>
    <row r="18" spans="1:22" x14ac:dyDescent="0.25">
      <c r="A18" s="2" t="s">
        <v>41</v>
      </c>
      <c r="B18" s="13">
        <v>1</v>
      </c>
      <c r="C18" s="13">
        <v>325</v>
      </c>
      <c r="D18" s="13">
        <v>0</v>
      </c>
      <c r="E18" s="13">
        <v>1596</v>
      </c>
      <c r="F18" s="13">
        <v>651</v>
      </c>
      <c r="G18" s="13" t="s">
        <v>17</v>
      </c>
      <c r="H18" s="13" t="s">
        <v>20</v>
      </c>
      <c r="I18" s="14">
        <v>232</v>
      </c>
      <c r="J18" s="14"/>
      <c r="K18" s="13">
        <v>0</v>
      </c>
      <c r="L18" s="14">
        <v>1.4</v>
      </c>
      <c r="M18" s="14"/>
      <c r="N18" s="13" t="s">
        <v>24</v>
      </c>
      <c r="S18" s="22" t="s">
        <v>68</v>
      </c>
      <c r="T18" s="23"/>
      <c r="U18" s="21" t="s">
        <v>70</v>
      </c>
      <c r="V18" s="21"/>
    </row>
    <row r="19" spans="1:22" x14ac:dyDescent="0.25">
      <c r="A19" s="2" t="s">
        <v>42</v>
      </c>
      <c r="B19" s="13">
        <v>1</v>
      </c>
      <c r="C19" s="13">
        <v>231</v>
      </c>
      <c r="D19" s="13">
        <v>0</v>
      </c>
      <c r="E19" s="13">
        <v>3724</v>
      </c>
      <c r="F19" s="15">
        <v>0</v>
      </c>
      <c r="G19" s="13" t="s">
        <v>33</v>
      </c>
      <c r="H19" s="13" t="s">
        <v>20</v>
      </c>
      <c r="I19" s="14">
        <v>154</v>
      </c>
      <c r="J19" s="14"/>
      <c r="K19" s="13">
        <v>0</v>
      </c>
      <c r="L19" s="14">
        <v>1.5</v>
      </c>
      <c r="M19" s="14"/>
      <c r="N19" s="13" t="s">
        <v>34</v>
      </c>
      <c r="S19" s="22" t="s">
        <v>69</v>
      </c>
      <c r="T19" s="23"/>
      <c r="U19" s="21" t="s">
        <v>70</v>
      </c>
      <c r="V19" s="21"/>
    </row>
    <row r="20" spans="1:22" x14ac:dyDescent="0.25">
      <c r="A20" s="2" t="s">
        <v>43</v>
      </c>
      <c r="B20" s="13">
        <v>3</v>
      </c>
      <c r="C20" s="13">
        <f>B20*74</f>
        <v>222</v>
      </c>
      <c r="D20" s="13">
        <v>0</v>
      </c>
      <c r="E20" s="13">
        <f>B20*121</f>
        <v>363</v>
      </c>
      <c r="F20" s="13">
        <v>0</v>
      </c>
      <c r="G20" s="13" t="s">
        <v>23</v>
      </c>
      <c r="H20" s="13">
        <v>5.5</v>
      </c>
      <c r="I20" s="14">
        <v>0</v>
      </c>
      <c r="J20" s="14"/>
      <c r="K20" s="13">
        <v>0</v>
      </c>
      <c r="L20" s="14">
        <v>1.7</v>
      </c>
      <c r="M20" s="14"/>
      <c r="N20" s="13" t="s">
        <v>44</v>
      </c>
    </row>
    <row r="21" spans="1:22" x14ac:dyDescent="0.25">
      <c r="A21" s="2" t="s">
        <v>45</v>
      </c>
      <c r="B21" s="13">
        <v>1</v>
      </c>
      <c r="C21" s="13">
        <v>200</v>
      </c>
      <c r="D21" s="13" t="s">
        <v>28</v>
      </c>
      <c r="E21" s="13">
        <v>1032</v>
      </c>
      <c r="F21" s="13">
        <v>0</v>
      </c>
      <c r="G21" s="13" t="s">
        <v>17</v>
      </c>
      <c r="H21" s="13">
        <v>11.5</v>
      </c>
      <c r="I21" s="14">
        <v>0</v>
      </c>
      <c r="J21" s="14"/>
      <c r="K21" s="13">
        <v>30</v>
      </c>
      <c r="L21" s="14">
        <v>5</v>
      </c>
      <c r="M21" s="14"/>
      <c r="N21" s="13">
        <v>0</v>
      </c>
    </row>
    <row r="22" spans="1:22" x14ac:dyDescent="0.25">
      <c r="A22" s="2" t="s">
        <v>46</v>
      </c>
      <c r="B22" s="13">
        <v>1</v>
      </c>
      <c r="C22" s="13">
        <v>146</v>
      </c>
      <c r="D22" s="13">
        <v>0</v>
      </c>
      <c r="E22" s="13">
        <v>1051</v>
      </c>
      <c r="F22" s="13">
        <v>0</v>
      </c>
      <c r="G22" s="13" t="s">
        <v>23</v>
      </c>
      <c r="H22" s="13">
        <v>3.5</v>
      </c>
      <c r="I22" s="14">
        <v>0</v>
      </c>
      <c r="J22" s="14"/>
      <c r="K22" s="13">
        <v>0</v>
      </c>
      <c r="L22" s="14">
        <v>1.5</v>
      </c>
      <c r="M22" s="14"/>
      <c r="N22" s="13" t="s">
        <v>26</v>
      </c>
    </row>
    <row r="23" spans="1:22" x14ac:dyDescent="0.25">
      <c r="A23" s="2" t="s">
        <v>47</v>
      </c>
      <c r="B23" s="13">
        <v>2</v>
      </c>
      <c r="C23" s="13">
        <f>B23*97</f>
        <v>194</v>
      </c>
      <c r="D23" s="13">
        <v>0</v>
      </c>
      <c r="E23" s="13">
        <v>277</v>
      </c>
      <c r="F23" s="13">
        <v>0</v>
      </c>
      <c r="G23" s="13" t="s">
        <v>23</v>
      </c>
      <c r="H23" s="13">
        <v>5</v>
      </c>
      <c r="I23" s="14">
        <v>0</v>
      </c>
      <c r="J23" s="14"/>
      <c r="K23" s="13">
        <v>0</v>
      </c>
      <c r="L23" s="14">
        <v>0.9</v>
      </c>
      <c r="M23" s="14"/>
      <c r="N23" s="13" t="s">
        <v>24</v>
      </c>
    </row>
    <row r="24" spans="1:22" x14ac:dyDescent="0.25">
      <c r="A24" s="3" t="s">
        <v>35</v>
      </c>
      <c r="B24" s="18">
        <f>SUM(B16:B23)</f>
        <v>25</v>
      </c>
      <c r="C24" s="18">
        <f t="shared" ref="C24:N24" si="1">SUM(C16:C23)</f>
        <v>3026</v>
      </c>
      <c r="D24" s="18">
        <f t="shared" si="1"/>
        <v>0</v>
      </c>
      <c r="E24" s="18">
        <f t="shared" si="1"/>
        <v>10282</v>
      </c>
      <c r="F24" s="18">
        <f t="shared" si="1"/>
        <v>651</v>
      </c>
      <c r="G24" s="18">
        <f t="shared" si="1"/>
        <v>0</v>
      </c>
      <c r="H24" s="18">
        <f t="shared" si="1"/>
        <v>25.5</v>
      </c>
      <c r="I24" s="19">
        <f t="shared" si="1"/>
        <v>924</v>
      </c>
      <c r="J24" s="20"/>
      <c r="K24" s="18">
        <f t="shared" si="1"/>
        <v>30</v>
      </c>
      <c r="L24" s="19">
        <f t="shared" si="1"/>
        <v>14.6</v>
      </c>
      <c r="M24" s="20"/>
      <c r="N24" s="18">
        <f t="shared" si="1"/>
        <v>0</v>
      </c>
    </row>
    <row r="26" spans="1:22" ht="21" x14ac:dyDescent="0.35">
      <c r="A26" s="1" t="s">
        <v>48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S26" s="24" t="s">
        <v>64</v>
      </c>
      <c r="T26" s="25"/>
      <c r="U26" s="21">
        <v>2.9</v>
      </c>
      <c r="V26" s="21"/>
    </row>
    <row r="27" spans="1:22" x14ac:dyDescent="0.25">
      <c r="A27" s="4" t="s">
        <v>1</v>
      </c>
      <c r="B27" s="13" t="s">
        <v>2</v>
      </c>
      <c r="C27" s="13" t="s">
        <v>3</v>
      </c>
      <c r="D27" s="13" t="s">
        <v>4</v>
      </c>
      <c r="E27" s="13" t="s">
        <v>5</v>
      </c>
      <c r="F27" s="13" t="s">
        <v>6</v>
      </c>
      <c r="G27" s="13" t="s">
        <v>7</v>
      </c>
      <c r="H27" s="13" t="s">
        <v>8</v>
      </c>
      <c r="I27" s="13" t="s">
        <v>9</v>
      </c>
      <c r="J27" s="13" t="s">
        <v>10</v>
      </c>
      <c r="K27" s="14" t="s">
        <v>11</v>
      </c>
      <c r="L27" s="14"/>
      <c r="M27" s="13" t="s">
        <v>63</v>
      </c>
      <c r="N27" s="14" t="s">
        <v>13</v>
      </c>
      <c r="O27" s="14"/>
      <c r="P27" s="13" t="s">
        <v>14</v>
      </c>
      <c r="Q27" s="13" t="s">
        <v>49</v>
      </c>
      <c r="S27" s="22" t="s">
        <v>65</v>
      </c>
      <c r="T27" s="23"/>
      <c r="U27" s="21" t="s">
        <v>73</v>
      </c>
      <c r="V27" s="21"/>
    </row>
    <row r="28" spans="1:22" x14ac:dyDescent="0.25">
      <c r="A28" s="5" t="s">
        <v>15</v>
      </c>
      <c r="B28" s="13">
        <v>1</v>
      </c>
      <c r="C28" s="13">
        <v>575</v>
      </c>
      <c r="D28" s="13">
        <v>2.5</v>
      </c>
      <c r="E28" s="13">
        <v>172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4">
        <v>0</v>
      </c>
      <c r="L28" s="14"/>
      <c r="M28" s="13">
        <v>0</v>
      </c>
      <c r="N28" s="14">
        <v>0</v>
      </c>
      <c r="O28" s="14"/>
      <c r="P28" s="13">
        <v>0</v>
      </c>
      <c r="Q28" s="13">
        <v>0</v>
      </c>
      <c r="S28" s="22" t="s">
        <v>66</v>
      </c>
      <c r="T28" s="23"/>
      <c r="U28" s="21" t="s">
        <v>71</v>
      </c>
      <c r="V28" s="21"/>
    </row>
    <row r="29" spans="1:22" x14ac:dyDescent="0.25">
      <c r="A29" s="5" t="s">
        <v>16</v>
      </c>
      <c r="B29" s="13">
        <v>1</v>
      </c>
      <c r="C29" s="13">
        <v>290</v>
      </c>
      <c r="D29" s="13">
        <v>3.9</v>
      </c>
      <c r="E29" s="13">
        <v>58</v>
      </c>
      <c r="F29" s="13">
        <v>0</v>
      </c>
      <c r="G29" s="13">
        <v>0</v>
      </c>
      <c r="H29" s="13">
        <v>0</v>
      </c>
      <c r="I29" s="13" t="s">
        <v>17</v>
      </c>
      <c r="J29" s="13">
        <v>10.1</v>
      </c>
      <c r="K29" s="14">
        <v>0</v>
      </c>
      <c r="L29" s="14"/>
      <c r="M29" s="13">
        <v>0</v>
      </c>
      <c r="N29" s="14">
        <v>0</v>
      </c>
      <c r="O29" s="14"/>
      <c r="P29" s="13">
        <v>0</v>
      </c>
      <c r="Q29" s="13">
        <v>0</v>
      </c>
      <c r="S29" s="22" t="s">
        <v>67</v>
      </c>
      <c r="T29" s="23"/>
      <c r="U29" s="21" t="s">
        <v>71</v>
      </c>
      <c r="V29" s="21"/>
    </row>
    <row r="30" spans="1:22" x14ac:dyDescent="0.25">
      <c r="A30" s="5" t="s">
        <v>47</v>
      </c>
      <c r="B30" s="13">
        <v>2</v>
      </c>
      <c r="C30" s="13">
        <f>B30*97</f>
        <v>194</v>
      </c>
      <c r="D30" s="13">
        <v>0</v>
      </c>
      <c r="E30" s="13">
        <v>0</v>
      </c>
      <c r="F30" s="13">
        <v>227</v>
      </c>
      <c r="G30" s="13">
        <v>0</v>
      </c>
      <c r="H30" s="13">
        <v>0</v>
      </c>
      <c r="I30" s="13" t="s">
        <v>23</v>
      </c>
      <c r="J30" s="13">
        <v>5</v>
      </c>
      <c r="K30" s="14">
        <v>0</v>
      </c>
      <c r="L30" s="14"/>
      <c r="M30" s="13">
        <v>0</v>
      </c>
      <c r="N30" s="14">
        <v>0.9</v>
      </c>
      <c r="O30" s="14"/>
      <c r="P30" s="13" t="s">
        <v>24</v>
      </c>
      <c r="Q30" s="13">
        <v>0</v>
      </c>
      <c r="S30" s="22" t="s">
        <v>68</v>
      </c>
      <c r="T30" s="23"/>
      <c r="U30" s="21" t="s">
        <v>71</v>
      </c>
      <c r="V30" s="21"/>
    </row>
    <row r="31" spans="1:22" x14ac:dyDescent="0.25">
      <c r="A31" s="5" t="s">
        <v>50</v>
      </c>
      <c r="B31" s="13">
        <v>1</v>
      </c>
      <c r="C31" s="13">
        <v>158</v>
      </c>
      <c r="D31" s="13">
        <v>0</v>
      </c>
      <c r="E31" s="13">
        <v>0</v>
      </c>
      <c r="F31" s="13">
        <v>792</v>
      </c>
      <c r="G31" s="13">
        <v>0</v>
      </c>
      <c r="H31" s="13">
        <v>0</v>
      </c>
      <c r="I31" s="13" t="s">
        <v>23</v>
      </c>
      <c r="J31" s="13">
        <v>5.5</v>
      </c>
      <c r="K31" s="14">
        <v>143</v>
      </c>
      <c r="L31" s="14"/>
      <c r="M31" s="13">
        <v>30</v>
      </c>
      <c r="N31" s="14">
        <v>1.1000000000000001</v>
      </c>
      <c r="O31" s="14"/>
      <c r="P31" s="13">
        <v>0</v>
      </c>
      <c r="Q31" s="13">
        <v>0</v>
      </c>
      <c r="S31" s="22" t="s">
        <v>69</v>
      </c>
      <c r="T31" s="23"/>
      <c r="U31" s="21" t="s">
        <v>74</v>
      </c>
      <c r="V31" s="21"/>
    </row>
    <row r="32" spans="1:22" x14ac:dyDescent="0.25">
      <c r="A32" s="5" t="s">
        <v>25</v>
      </c>
      <c r="B32" s="13">
        <v>3</v>
      </c>
      <c r="C32" s="13">
        <f>B32*51</f>
        <v>153</v>
      </c>
      <c r="D32" s="13">
        <v>0</v>
      </c>
      <c r="E32" s="13">
        <v>0</v>
      </c>
      <c r="F32" s="13">
        <f>B32*51</f>
        <v>153</v>
      </c>
      <c r="G32" s="13">
        <v>0</v>
      </c>
      <c r="H32" s="13">
        <v>0</v>
      </c>
      <c r="I32" s="13" t="s">
        <v>17</v>
      </c>
      <c r="J32" s="13" t="s">
        <v>20</v>
      </c>
      <c r="K32" s="14">
        <v>51</v>
      </c>
      <c r="L32" s="14"/>
      <c r="M32" s="13">
        <v>0</v>
      </c>
      <c r="N32" s="14">
        <v>1</v>
      </c>
      <c r="O32" s="14"/>
      <c r="P32" s="13" t="s">
        <v>26</v>
      </c>
      <c r="Q32" s="13">
        <v>0</v>
      </c>
    </row>
    <row r="33" spans="1:22" x14ac:dyDescent="0.25">
      <c r="A33" s="5" t="s">
        <v>29</v>
      </c>
      <c r="B33" s="13">
        <v>1</v>
      </c>
      <c r="C33" s="13">
        <v>100</v>
      </c>
      <c r="D33" s="13">
        <v>0</v>
      </c>
      <c r="E33" s="13">
        <v>0</v>
      </c>
      <c r="F33" s="13">
        <v>209</v>
      </c>
      <c r="G33" s="13">
        <v>0</v>
      </c>
      <c r="H33" s="13">
        <v>1.2</v>
      </c>
      <c r="I33" s="13" t="s">
        <v>23</v>
      </c>
      <c r="J33" s="13" t="s">
        <v>31</v>
      </c>
      <c r="K33" s="14">
        <v>0</v>
      </c>
      <c r="L33" s="14"/>
      <c r="M33" s="13">
        <v>0</v>
      </c>
      <c r="N33" s="16">
        <v>0</v>
      </c>
      <c r="O33" s="17"/>
      <c r="P33" s="13" t="s">
        <v>21</v>
      </c>
      <c r="Q33" s="13">
        <v>0</v>
      </c>
    </row>
    <row r="34" spans="1:22" x14ac:dyDescent="0.25">
      <c r="A34" s="5" t="s">
        <v>32</v>
      </c>
      <c r="B34" s="13">
        <v>1</v>
      </c>
      <c r="C34" s="13">
        <v>70</v>
      </c>
      <c r="D34" s="13">
        <v>0</v>
      </c>
      <c r="E34" s="13">
        <v>0</v>
      </c>
      <c r="F34" s="13">
        <v>994</v>
      </c>
      <c r="G34" s="13">
        <v>70</v>
      </c>
      <c r="H34" s="13">
        <v>0</v>
      </c>
      <c r="I34" s="13" t="s">
        <v>33</v>
      </c>
      <c r="J34" s="13" t="s">
        <v>20</v>
      </c>
      <c r="K34" s="14">
        <v>28</v>
      </c>
      <c r="L34" s="14"/>
      <c r="M34" s="13">
        <v>0</v>
      </c>
      <c r="N34" s="14">
        <v>2.5</v>
      </c>
      <c r="O34" s="14"/>
      <c r="P34" s="13" t="s">
        <v>34</v>
      </c>
      <c r="Q34" s="13">
        <v>0</v>
      </c>
    </row>
    <row r="35" spans="1:22" x14ac:dyDescent="0.25">
      <c r="A35" s="5" t="s">
        <v>51</v>
      </c>
      <c r="B35" s="13">
        <v>1</v>
      </c>
      <c r="C35" s="13">
        <v>34</v>
      </c>
      <c r="D35" s="13">
        <v>0</v>
      </c>
      <c r="E35" s="13">
        <v>0</v>
      </c>
      <c r="F35" s="13">
        <v>1330</v>
      </c>
      <c r="G35" s="13">
        <v>0</v>
      </c>
      <c r="H35" s="13">
        <v>0</v>
      </c>
      <c r="I35" s="13" t="s">
        <v>17</v>
      </c>
      <c r="J35" s="13">
        <v>11.5</v>
      </c>
      <c r="K35" s="14">
        <v>0</v>
      </c>
      <c r="L35" s="14"/>
      <c r="M35" s="13">
        <v>30</v>
      </c>
      <c r="N35" s="14">
        <v>0.3</v>
      </c>
      <c r="O35" s="14"/>
      <c r="P35" s="13">
        <v>0</v>
      </c>
      <c r="Q35" s="13">
        <v>3.5</v>
      </c>
    </row>
    <row r="36" spans="1:22" x14ac:dyDescent="0.25">
      <c r="A36" s="6" t="s">
        <v>35</v>
      </c>
      <c r="B36" s="18">
        <f>SUM(B27:B35)</f>
        <v>11</v>
      </c>
      <c r="C36" s="18">
        <f t="shared" ref="C36:Q36" si="2">SUM(C27:C35)</f>
        <v>1574</v>
      </c>
      <c r="D36" s="18">
        <f t="shared" si="2"/>
        <v>6.4</v>
      </c>
      <c r="E36" s="18">
        <f t="shared" si="2"/>
        <v>230</v>
      </c>
      <c r="F36" s="18">
        <f t="shared" si="2"/>
        <v>3705</v>
      </c>
      <c r="G36" s="18">
        <f t="shared" si="2"/>
        <v>70</v>
      </c>
      <c r="H36" s="18">
        <f t="shared" si="2"/>
        <v>1.2</v>
      </c>
      <c r="I36" s="18">
        <f t="shared" si="2"/>
        <v>0</v>
      </c>
      <c r="J36" s="18">
        <f t="shared" si="2"/>
        <v>32.1</v>
      </c>
      <c r="K36" s="19">
        <f t="shared" si="2"/>
        <v>222</v>
      </c>
      <c r="L36" s="20"/>
      <c r="M36" s="18">
        <f t="shared" si="2"/>
        <v>60</v>
      </c>
      <c r="N36" s="19">
        <f t="shared" si="2"/>
        <v>5.8</v>
      </c>
      <c r="O36" s="20"/>
      <c r="P36" s="18">
        <f t="shared" si="2"/>
        <v>0</v>
      </c>
      <c r="Q36" s="18">
        <f t="shared" si="2"/>
        <v>3.5</v>
      </c>
    </row>
    <row r="39" spans="1:22" ht="21" x14ac:dyDescent="0.35">
      <c r="A39" s="1" t="s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24" t="s">
        <v>64</v>
      </c>
      <c r="T39" s="25"/>
      <c r="U39" s="21">
        <v>3.3</v>
      </c>
      <c r="V39" s="21"/>
    </row>
    <row r="40" spans="1:22" x14ac:dyDescent="0.25">
      <c r="A40" s="7" t="s">
        <v>1</v>
      </c>
      <c r="B40" s="8"/>
      <c r="C40" s="13" t="s">
        <v>2</v>
      </c>
      <c r="D40" s="13" t="s">
        <v>3</v>
      </c>
      <c r="E40" s="13" t="s">
        <v>4</v>
      </c>
      <c r="F40" s="13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4" t="s">
        <v>11</v>
      </c>
      <c r="M40" s="14"/>
      <c r="N40" s="13" t="s">
        <v>12</v>
      </c>
      <c r="O40" s="14" t="s">
        <v>62</v>
      </c>
      <c r="P40" s="14"/>
      <c r="Q40" s="13" t="s">
        <v>14</v>
      </c>
      <c r="S40" s="22" t="s">
        <v>65</v>
      </c>
      <c r="T40" s="23"/>
      <c r="U40" s="21" t="s">
        <v>73</v>
      </c>
      <c r="V40" s="21"/>
    </row>
    <row r="41" spans="1:22" x14ac:dyDescent="0.25">
      <c r="A41" s="9" t="s">
        <v>53</v>
      </c>
      <c r="B41" s="10"/>
      <c r="C41" s="13">
        <v>1</v>
      </c>
      <c r="D41" s="13">
        <v>1022</v>
      </c>
      <c r="E41" s="13">
        <v>2</v>
      </c>
      <c r="F41" s="13">
        <v>256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4"/>
      <c r="N41" s="13">
        <v>0</v>
      </c>
      <c r="O41" s="14">
        <v>0</v>
      </c>
      <c r="P41" s="14"/>
      <c r="Q41" s="13">
        <v>0</v>
      </c>
      <c r="S41" s="22" t="s">
        <v>66</v>
      </c>
      <c r="T41" s="23"/>
      <c r="U41" s="21" t="s">
        <v>71</v>
      </c>
      <c r="V41" s="21"/>
    </row>
    <row r="42" spans="1:22" x14ac:dyDescent="0.25">
      <c r="A42" s="9" t="s">
        <v>55</v>
      </c>
      <c r="B42" s="10"/>
      <c r="C42" s="13">
        <v>1</v>
      </c>
      <c r="D42" s="13">
        <v>640</v>
      </c>
      <c r="E42" s="13">
        <v>0</v>
      </c>
      <c r="F42" s="13">
        <v>0</v>
      </c>
      <c r="G42" s="13">
        <v>1320</v>
      </c>
      <c r="H42" s="13">
        <v>0</v>
      </c>
      <c r="I42" s="13">
        <v>0</v>
      </c>
      <c r="J42" s="13" t="s">
        <v>23</v>
      </c>
      <c r="K42" s="13">
        <v>6</v>
      </c>
      <c r="L42" s="14">
        <v>1600</v>
      </c>
      <c r="M42" s="14"/>
      <c r="N42" s="13">
        <v>30</v>
      </c>
      <c r="O42" s="14">
        <v>0.4</v>
      </c>
      <c r="P42" s="14"/>
      <c r="Q42" s="13">
        <v>0</v>
      </c>
      <c r="S42" s="22" t="s">
        <v>67</v>
      </c>
      <c r="T42" s="23"/>
      <c r="U42" s="21" t="s">
        <v>70</v>
      </c>
      <c r="V42" s="21"/>
    </row>
    <row r="43" spans="1:22" x14ac:dyDescent="0.25">
      <c r="A43" s="9" t="s">
        <v>54</v>
      </c>
      <c r="B43" s="10"/>
      <c r="C43" s="13">
        <v>3</v>
      </c>
      <c r="D43" s="13">
        <f>145*C43</f>
        <v>435</v>
      </c>
      <c r="E43" s="13">
        <v>1.5</v>
      </c>
      <c r="F43" s="13">
        <v>0</v>
      </c>
      <c r="G43" s="13">
        <f>C43*244</f>
        <v>732</v>
      </c>
      <c r="H43" s="13">
        <v>0</v>
      </c>
      <c r="I43" s="13">
        <v>0</v>
      </c>
      <c r="J43" s="13" t="s">
        <v>17</v>
      </c>
      <c r="K43" s="13" t="s">
        <v>20</v>
      </c>
      <c r="L43" s="14">
        <v>0</v>
      </c>
      <c r="M43" s="14"/>
      <c r="N43" s="13">
        <v>0</v>
      </c>
      <c r="O43" s="14">
        <v>1.1000000000000001</v>
      </c>
      <c r="P43" s="14"/>
      <c r="Q43" s="13" t="s">
        <v>21</v>
      </c>
      <c r="S43" s="22" t="s">
        <v>68</v>
      </c>
      <c r="T43" s="23"/>
      <c r="U43" s="21" t="s">
        <v>70</v>
      </c>
      <c r="V43" s="21"/>
    </row>
    <row r="44" spans="1:22" x14ac:dyDescent="0.25">
      <c r="A44" s="11" t="s">
        <v>56</v>
      </c>
      <c r="B44" s="5" t="s">
        <v>57</v>
      </c>
      <c r="C44" s="13">
        <v>3</v>
      </c>
      <c r="D44" s="13">
        <f>C44*145</f>
        <v>435</v>
      </c>
      <c r="E44" s="13">
        <v>0</v>
      </c>
      <c r="F44" s="13">
        <v>0</v>
      </c>
      <c r="G44" s="13">
        <f>C44*244</f>
        <v>732</v>
      </c>
      <c r="H44" s="13">
        <v>0</v>
      </c>
      <c r="I44" s="13">
        <v>0</v>
      </c>
      <c r="J44" s="13" t="s">
        <v>17</v>
      </c>
      <c r="K44" s="13" t="s">
        <v>20</v>
      </c>
      <c r="L44" s="14">
        <v>0</v>
      </c>
      <c r="M44" s="14"/>
      <c r="N44" s="13">
        <v>0</v>
      </c>
      <c r="O44" s="14">
        <v>1.1000000000000001</v>
      </c>
      <c r="P44" s="14"/>
      <c r="Q44" s="13" t="s">
        <v>21</v>
      </c>
      <c r="S44" s="22" t="s">
        <v>69</v>
      </c>
      <c r="T44" s="23"/>
      <c r="U44" s="21" t="s">
        <v>70</v>
      </c>
      <c r="V44" s="21"/>
    </row>
    <row r="45" spans="1:22" x14ac:dyDescent="0.25">
      <c r="A45" s="11"/>
      <c r="B45" s="5" t="s">
        <v>58</v>
      </c>
      <c r="C45" s="13">
        <v>3</v>
      </c>
      <c r="D45" s="13">
        <f>C45*98</f>
        <v>294</v>
      </c>
      <c r="E45" s="13">
        <v>0</v>
      </c>
      <c r="F45" s="13">
        <v>0</v>
      </c>
      <c r="G45" s="13">
        <f>160*C45</f>
        <v>480</v>
      </c>
      <c r="H45" s="13">
        <v>0</v>
      </c>
      <c r="I45" s="13">
        <v>0</v>
      </c>
      <c r="J45" s="13" t="s">
        <v>23</v>
      </c>
      <c r="K45" s="13">
        <v>5.5</v>
      </c>
      <c r="L45" s="14">
        <v>0</v>
      </c>
      <c r="M45" s="14"/>
      <c r="N45" s="13">
        <v>0</v>
      </c>
      <c r="O45" s="14">
        <v>1.7</v>
      </c>
      <c r="P45" s="14"/>
      <c r="Q45" s="13" t="s">
        <v>21</v>
      </c>
    </row>
    <row r="46" spans="1:22" x14ac:dyDescent="0.25">
      <c r="A46" s="9" t="s">
        <v>16</v>
      </c>
      <c r="B46" s="10"/>
      <c r="C46" s="13">
        <v>1</v>
      </c>
      <c r="D46" s="13">
        <v>290</v>
      </c>
      <c r="E46" s="13">
        <v>3.9</v>
      </c>
      <c r="F46" s="13">
        <v>58</v>
      </c>
      <c r="G46" s="13">
        <v>0</v>
      </c>
      <c r="H46" s="13">
        <v>0</v>
      </c>
      <c r="I46" s="13">
        <v>0</v>
      </c>
      <c r="J46" s="13" t="s">
        <v>17</v>
      </c>
      <c r="K46" s="13">
        <v>10.1</v>
      </c>
      <c r="L46" s="14">
        <v>0</v>
      </c>
      <c r="M46" s="14"/>
      <c r="N46" s="13">
        <v>0</v>
      </c>
      <c r="O46" s="14">
        <v>0</v>
      </c>
      <c r="P46" s="14"/>
      <c r="Q46" s="13">
        <v>0</v>
      </c>
    </row>
    <row r="47" spans="1:22" x14ac:dyDescent="0.25">
      <c r="A47" s="9" t="s">
        <v>59</v>
      </c>
      <c r="B47" s="10"/>
      <c r="C47" s="13">
        <v>1</v>
      </c>
      <c r="D47" s="13">
        <v>202</v>
      </c>
      <c r="E47" s="13">
        <v>0</v>
      </c>
      <c r="F47" s="13">
        <v>0</v>
      </c>
      <c r="G47" s="13">
        <v>1766</v>
      </c>
      <c r="H47" s="13">
        <v>0</v>
      </c>
      <c r="I47" s="13">
        <v>0</v>
      </c>
      <c r="J47" s="13" t="s">
        <v>17</v>
      </c>
      <c r="K47" s="13" t="s">
        <v>20</v>
      </c>
      <c r="L47" s="14">
        <v>168</v>
      </c>
      <c r="M47" s="14"/>
      <c r="N47" s="13">
        <v>0</v>
      </c>
      <c r="O47" s="14">
        <v>1.2</v>
      </c>
      <c r="P47" s="14"/>
      <c r="Q47" s="13" t="s">
        <v>24</v>
      </c>
    </row>
    <row r="48" spans="1:22" x14ac:dyDescent="0.25">
      <c r="A48" s="9" t="s">
        <v>60</v>
      </c>
      <c r="B48" s="10"/>
      <c r="C48" s="13">
        <v>1</v>
      </c>
      <c r="D48" s="13">
        <v>154</v>
      </c>
      <c r="E48" s="13">
        <v>0</v>
      </c>
      <c r="F48" s="13">
        <v>0</v>
      </c>
      <c r="G48" s="13">
        <v>237</v>
      </c>
      <c r="H48" s="13">
        <v>0</v>
      </c>
      <c r="I48" s="13">
        <v>0</v>
      </c>
      <c r="J48" s="13" t="s">
        <v>23</v>
      </c>
      <c r="K48" s="13">
        <v>9</v>
      </c>
      <c r="L48" s="14">
        <v>51</v>
      </c>
      <c r="M48" s="14"/>
      <c r="N48" s="13">
        <v>0</v>
      </c>
      <c r="O48" s="14">
        <v>3</v>
      </c>
      <c r="P48" s="14"/>
      <c r="Q48" s="13" t="s">
        <v>24</v>
      </c>
    </row>
    <row r="49" spans="1:17" x14ac:dyDescent="0.25">
      <c r="A49" s="9" t="s">
        <v>29</v>
      </c>
      <c r="B49" s="10"/>
      <c r="C49" s="13">
        <v>1</v>
      </c>
      <c r="D49" s="13">
        <v>100</v>
      </c>
      <c r="E49" s="13">
        <v>0</v>
      </c>
      <c r="F49" s="13">
        <v>0</v>
      </c>
      <c r="G49" s="13">
        <v>209</v>
      </c>
      <c r="H49" s="13">
        <v>0</v>
      </c>
      <c r="I49" s="13" t="s">
        <v>30</v>
      </c>
      <c r="J49" s="13" t="s">
        <v>23</v>
      </c>
      <c r="K49" s="13" t="s">
        <v>31</v>
      </c>
      <c r="L49" s="14">
        <v>0</v>
      </c>
      <c r="M49" s="14"/>
      <c r="N49" s="13">
        <v>0</v>
      </c>
      <c r="O49" s="16">
        <v>0</v>
      </c>
      <c r="P49" s="17"/>
      <c r="Q49" s="13" t="s">
        <v>21</v>
      </c>
    </row>
    <row r="50" spans="1:17" x14ac:dyDescent="0.25">
      <c r="A50" s="12" t="s">
        <v>61</v>
      </c>
      <c r="B50" s="12"/>
      <c r="C50" s="18">
        <f>SUM(C41:C49)</f>
        <v>15</v>
      </c>
      <c r="D50" s="18">
        <f t="shared" ref="D50:Q50" si="3">SUM(D41:D49)</f>
        <v>3572</v>
      </c>
      <c r="E50" s="18">
        <f t="shared" si="3"/>
        <v>7.4</v>
      </c>
      <c r="F50" s="18">
        <f t="shared" si="3"/>
        <v>314</v>
      </c>
      <c r="G50" s="18">
        <f t="shared" si="3"/>
        <v>5476</v>
      </c>
      <c r="H50" s="18">
        <f t="shared" si="3"/>
        <v>0</v>
      </c>
      <c r="I50" s="18">
        <f t="shared" si="3"/>
        <v>0</v>
      </c>
      <c r="J50" s="18">
        <f t="shared" si="3"/>
        <v>0</v>
      </c>
      <c r="K50" s="18">
        <f t="shared" si="3"/>
        <v>30.6</v>
      </c>
      <c r="L50" s="19">
        <f t="shared" si="3"/>
        <v>1819</v>
      </c>
      <c r="M50" s="20"/>
      <c r="N50" s="18">
        <f t="shared" si="3"/>
        <v>30</v>
      </c>
      <c r="O50" s="19">
        <f t="shared" si="3"/>
        <v>8.5</v>
      </c>
      <c r="P50" s="20"/>
      <c r="Q50" s="18">
        <f t="shared" si="3"/>
        <v>0</v>
      </c>
    </row>
  </sheetData>
  <mergeCells count="145">
    <mergeCell ref="S42:T42"/>
    <mergeCell ref="U42:V42"/>
    <mergeCell ref="S43:T43"/>
    <mergeCell ref="U43:V43"/>
    <mergeCell ref="S44:T44"/>
    <mergeCell ref="U44:V44"/>
    <mergeCell ref="S39:T39"/>
    <mergeCell ref="U39:V39"/>
    <mergeCell ref="S40:T40"/>
    <mergeCell ref="U40:V40"/>
    <mergeCell ref="S41:T41"/>
    <mergeCell ref="U41:V41"/>
    <mergeCell ref="S29:T29"/>
    <mergeCell ref="U29:V29"/>
    <mergeCell ref="S30:T30"/>
    <mergeCell ref="U30:V30"/>
    <mergeCell ref="S31:T31"/>
    <mergeCell ref="U31:V31"/>
    <mergeCell ref="S26:T26"/>
    <mergeCell ref="U26:V26"/>
    <mergeCell ref="S27:T27"/>
    <mergeCell ref="U27:V27"/>
    <mergeCell ref="S28:T28"/>
    <mergeCell ref="U28:V28"/>
    <mergeCell ref="S17:T17"/>
    <mergeCell ref="U17:V17"/>
    <mergeCell ref="S18:T18"/>
    <mergeCell ref="U18:V18"/>
    <mergeCell ref="S19:T19"/>
    <mergeCell ref="U19:V19"/>
    <mergeCell ref="S14:T14"/>
    <mergeCell ref="U14:V14"/>
    <mergeCell ref="S15:T15"/>
    <mergeCell ref="U15:V15"/>
    <mergeCell ref="S16:T16"/>
    <mergeCell ref="U16:V16"/>
    <mergeCell ref="U2:V2"/>
    <mergeCell ref="U3:V3"/>
    <mergeCell ref="U4:V4"/>
    <mergeCell ref="U5:V5"/>
    <mergeCell ref="U6:V6"/>
    <mergeCell ref="U7:V7"/>
    <mergeCell ref="S2:T2"/>
    <mergeCell ref="S3:T3"/>
    <mergeCell ref="S4:T4"/>
    <mergeCell ref="S5:T5"/>
    <mergeCell ref="S6:T6"/>
    <mergeCell ref="S7:T7"/>
    <mergeCell ref="A49:B49"/>
    <mergeCell ref="L49:M49"/>
    <mergeCell ref="A50:B50"/>
    <mergeCell ref="L50:M50"/>
    <mergeCell ref="O50:P50"/>
    <mergeCell ref="O49:P49"/>
    <mergeCell ref="A47:B47"/>
    <mergeCell ref="L47:M47"/>
    <mergeCell ref="O47:P47"/>
    <mergeCell ref="A48:B48"/>
    <mergeCell ref="L48:M48"/>
    <mergeCell ref="O48:P48"/>
    <mergeCell ref="A44:A45"/>
    <mergeCell ref="L44:M44"/>
    <mergeCell ref="O44:P44"/>
    <mergeCell ref="L45:M45"/>
    <mergeCell ref="O45:P45"/>
    <mergeCell ref="A46:B46"/>
    <mergeCell ref="L46:M46"/>
    <mergeCell ref="O46:P46"/>
    <mergeCell ref="A43:B43"/>
    <mergeCell ref="L43:M43"/>
    <mergeCell ref="O43:P43"/>
    <mergeCell ref="A42:B42"/>
    <mergeCell ref="L42:M42"/>
    <mergeCell ref="O42:P42"/>
    <mergeCell ref="A39:Q39"/>
    <mergeCell ref="A40:B40"/>
    <mergeCell ref="L40:M40"/>
    <mergeCell ref="O40:P40"/>
    <mergeCell ref="A41:B41"/>
    <mergeCell ref="L41:M41"/>
    <mergeCell ref="O41:P41"/>
    <mergeCell ref="K33:L33"/>
    <mergeCell ref="K34:L34"/>
    <mergeCell ref="N34:O34"/>
    <mergeCell ref="K35:L35"/>
    <mergeCell ref="N35:O35"/>
    <mergeCell ref="K36:L36"/>
    <mergeCell ref="N36:O36"/>
    <mergeCell ref="N33:O33"/>
    <mergeCell ref="K31:L31"/>
    <mergeCell ref="N31:O31"/>
    <mergeCell ref="K30:L30"/>
    <mergeCell ref="N30:O30"/>
    <mergeCell ref="K32:L32"/>
    <mergeCell ref="N32:O32"/>
    <mergeCell ref="A26:Q26"/>
    <mergeCell ref="K27:L27"/>
    <mergeCell ref="N27:O27"/>
    <mergeCell ref="K28:L28"/>
    <mergeCell ref="N28:O28"/>
    <mergeCell ref="K29:L29"/>
    <mergeCell ref="N29:O29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K11:L11"/>
    <mergeCell ref="N11:O11"/>
    <mergeCell ref="K12:L12"/>
    <mergeCell ref="N12:O12"/>
    <mergeCell ref="A14:N14"/>
    <mergeCell ref="I15:J15"/>
    <mergeCell ref="L15:M15"/>
    <mergeCell ref="K8:L8"/>
    <mergeCell ref="N8:O8"/>
    <mergeCell ref="K9:L9"/>
    <mergeCell ref="N9:O9"/>
    <mergeCell ref="K10:L10"/>
    <mergeCell ref="N10:O10"/>
    <mergeCell ref="K5:L5"/>
    <mergeCell ref="N5:O5"/>
    <mergeCell ref="K6:L6"/>
    <mergeCell ref="N6:O6"/>
    <mergeCell ref="K7:L7"/>
    <mergeCell ref="N7:O7"/>
    <mergeCell ref="A2:N2"/>
    <mergeCell ref="O2:P2"/>
    <mergeCell ref="K3:L3"/>
    <mergeCell ref="N3:O3"/>
    <mergeCell ref="N4:O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2023-10-24T03:44:32Z</dcterms:created>
  <dcterms:modified xsi:type="dcterms:W3CDTF">2023-10-24T04:47:10Z</dcterms:modified>
</cp:coreProperties>
</file>