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 CrossRef API\"/>
    </mc:Choice>
  </mc:AlternateContent>
  <xr:revisionPtr revIDLastSave="0" documentId="8_{F196DDB4-5D79-48E5-9059-61F7388F74C6}" xr6:coauthVersionLast="45" xr6:coauthVersionMax="45" xr10:uidLastSave="{00000000-0000-0000-0000-000000000000}"/>
  <bookViews>
    <workbookView xWindow="28680" yWindow="-120" windowWidth="29040" windowHeight="15840" activeTab="1" xr2:uid="{70ACBBBB-F947-4858-AA01-2F083EE62F62}"/>
  </bookViews>
  <sheets>
    <sheet name="CrossRef" sheetId="1" r:id="rId1"/>
    <sheet name="Google Schola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14" i="2"/>
  <c r="G15" i="2"/>
  <c r="G16" i="2"/>
  <c r="G17" i="2"/>
  <c r="G18" i="2"/>
  <c r="G19" i="2"/>
  <c r="G20" i="2"/>
  <c r="G21" i="2"/>
  <c r="G22" i="2"/>
  <c r="G23" i="2"/>
  <c r="G14" i="2"/>
  <c r="F15" i="2"/>
  <c r="F16" i="2"/>
  <c r="F17" i="2"/>
  <c r="F18" i="2"/>
  <c r="F19" i="2"/>
  <c r="F20" i="2"/>
  <c r="F21" i="2"/>
  <c r="F22" i="2"/>
  <c r="F23" i="2"/>
  <c r="F14" i="2"/>
  <c r="J15" i="2"/>
  <c r="J16" i="2"/>
  <c r="J17" i="2"/>
  <c r="J18" i="2"/>
  <c r="J19" i="2"/>
  <c r="J20" i="2"/>
  <c r="J21" i="2"/>
  <c r="J22" i="2"/>
  <c r="J23" i="2"/>
  <c r="J14" i="2"/>
  <c r="I15" i="2"/>
  <c r="I16" i="2"/>
  <c r="I17" i="2"/>
  <c r="I18" i="2"/>
  <c r="I19" i="2"/>
  <c r="I20" i="2"/>
  <c r="I21" i="2"/>
  <c r="I22" i="2"/>
  <c r="I23" i="2"/>
  <c r="I14" i="2"/>
  <c r="E14" i="2"/>
  <c r="E15" i="2"/>
  <c r="E16" i="2"/>
  <c r="E17" i="2"/>
  <c r="E18" i="2"/>
  <c r="E19" i="2"/>
  <c r="E20" i="2"/>
  <c r="E21" i="2"/>
  <c r="E22" i="2"/>
  <c r="E23" i="2"/>
  <c r="D15" i="2"/>
  <c r="D16" i="2"/>
  <c r="D17" i="2"/>
  <c r="D18" i="2"/>
  <c r="D19" i="2"/>
  <c r="D20" i="2"/>
  <c r="D21" i="2"/>
  <c r="D22" i="2"/>
  <c r="D23" i="2"/>
  <c r="D14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<sst xmlns="http://schemas.openxmlformats.org/spreadsheetml/2006/main" count="13" uniqueCount="12">
  <si>
    <t>Year</t>
  </si>
  <si>
    <t>in vitro digestion</t>
  </si>
  <si>
    <t>microparticles</t>
  </si>
  <si>
    <t>Bioactive compounds Bioaccessibility</t>
  </si>
  <si>
    <t>micro delivery systems AND "in vitro digestion"</t>
  </si>
  <si>
    <t>nanoparticles AND "in vitro digestion"</t>
  </si>
  <si>
    <t>microparticles AND "in vitro digestion"</t>
  </si>
  <si>
    <t>bioactive compounds bioaccessibility</t>
  </si>
  <si>
    <t>nutraceutical bioaccessibility</t>
  </si>
  <si>
    <t>nano delivery systems AND "in vitro digestion"</t>
  </si>
  <si>
    <t>"in vitro gastrointestinal digestion"</t>
  </si>
  <si>
    <t>"in vitro digestion"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</si>
</sst>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vitro digestion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CrossRef!$B$3:$B$13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CrossRef!$C$3:$C$13</c:f>
              <c:numCache>
                <c:formatCode>General</c:formatCode>
                <c:ptCount val="11"/>
                <c:pt idx="0">
                  <c:v>16959</c:v>
                </c:pt>
                <c:pt idx="1">
                  <c:v>20533</c:v>
                </c:pt>
                <c:pt idx="2">
                  <c:v>20130</c:v>
                </c:pt>
                <c:pt idx="3">
                  <c:v>18647</c:v>
                </c:pt>
                <c:pt idx="4">
                  <c:v>18319</c:v>
                </c:pt>
                <c:pt idx="5">
                  <c:v>20998</c:v>
                </c:pt>
                <c:pt idx="6">
                  <c:v>21124</c:v>
                </c:pt>
                <c:pt idx="7">
                  <c:v>25974</c:v>
                </c:pt>
                <c:pt idx="8">
                  <c:v>23985</c:v>
                </c:pt>
                <c:pt idx="9">
                  <c:v>27460</c:v>
                </c:pt>
                <c:pt idx="10">
                  <c:v>32475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7-40D2-980E-11F2864B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33439"/>
        <c:axId val="185632591"/>
      </c:barChart>
      <c:catAx>
        <c:axId val="2281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2591"/>
        <c:crosses val="autoZero"/>
        <c:auto val="1"/>
        <c:lblAlgn val="ctr"/>
        <c:lblOffset val="100"/>
        <c:noMultiLvlLbl val="0"/>
      </c:catAx>
      <c:valAx>
        <c:axId val="18563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343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Scholar'!$J$2</c:f>
              <c:strCache>
                <c:ptCount val="1"/>
                <c:pt idx="0">
                  <c:v>"in vitro gastrointestinal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Scholar'!$J$3:$J$13</c:f>
              <c:numCache>
                <c:formatCode>General</c:formatCode>
                <c:ptCount val="11"/>
                <c:pt idx="0">
                  <c:v>106</c:v>
                </c:pt>
                <c:pt idx="1">
                  <c:v>105</c:v>
                </c:pt>
                <c:pt idx="2">
                  <c:v>161</c:v>
                </c:pt>
                <c:pt idx="3">
                  <c:v>251</c:v>
                </c:pt>
                <c:pt idx="4">
                  <c:v>270</c:v>
                </c:pt>
                <c:pt idx="5">
                  <c:v>342</c:v>
                </c:pt>
                <c:pt idx="6">
                  <c:v>464</c:v>
                </c:pt>
                <c:pt idx="7">
                  <c:v>595</c:v>
                </c:pt>
                <c:pt idx="8">
                  <c:v>744</c:v>
                </c:pt>
                <c:pt idx="9">
                  <c:v>1090</c:v>
                </c:pt>
                <c:pt idx="10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7-402F-9F6B-77C05A58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'Google Scholar'!$C$2</c:f>
              <c:strCache>
                <c:ptCount val="1"/>
                <c:pt idx="0">
                  <c:v>bioactive compounds bioaccessibility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Scholar'!$C$3:$C$23</c:f>
              <c:numCache>
                <c:formatCode>General</c:formatCode>
                <c:ptCount val="21"/>
                <c:pt idx="0">
                  <c:v>196</c:v>
                </c:pt>
                <c:pt idx="1">
                  <c:v>257</c:v>
                </c:pt>
                <c:pt idx="2">
                  <c:v>427</c:v>
                </c:pt>
                <c:pt idx="3">
                  <c:v>530</c:v>
                </c:pt>
                <c:pt idx="4">
                  <c:v>697</c:v>
                </c:pt>
                <c:pt idx="5">
                  <c:v>1020</c:v>
                </c:pt>
                <c:pt idx="6">
                  <c:v>1240</c:v>
                </c:pt>
                <c:pt idx="7">
                  <c:v>1600</c:v>
                </c:pt>
                <c:pt idx="8">
                  <c:v>2120</c:v>
                </c:pt>
                <c:pt idx="9">
                  <c:v>3020</c:v>
                </c:pt>
                <c:pt idx="10">
                  <c:v>4440</c:v>
                </c:pt>
                <c:pt idx="11" formatCode="0">
                  <c:v>5644.1552605347706</c:v>
                </c:pt>
                <c:pt idx="12" formatCode="0">
                  <c:v>7622.6230486149307</c:v>
                </c:pt>
                <c:pt idx="13" formatCode="0">
                  <c:v>10294.610877831117</c:v>
                </c:pt>
                <c:pt idx="14" formatCode="0">
                  <c:v>13903.221036914289</c:v>
                </c:pt>
                <c:pt idx="15" formatCode="0">
                  <c:v>18776.771409353034</c:v>
                </c:pt>
                <c:pt idx="16" formatCode="0">
                  <c:v>25358.666428667169</c:v>
                </c:pt>
                <c:pt idx="17" formatCode="0">
                  <c:v>34247.738816270517</c:v>
                </c:pt>
                <c:pt idx="18" formatCode="0">
                  <c:v>46252.732466312991</c:v>
                </c:pt>
                <c:pt idx="19" formatCode="0">
                  <c:v>62465.883428885798</c:v>
                </c:pt>
                <c:pt idx="20" formatCode="0">
                  <c:v>84362.293522734151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2-42BD-AF77-2CAD22E24EA9}"/>
            </c:ext>
          </c:extLst>
        </c:ser>
        <c:ser>
          <c:idx val="1"/>
          <c:order val="1"/>
          <c:tx>
            <c:strRef>
              <c:f>'Google Scholar'!$D$2</c:f>
              <c:strCache>
                <c:ptCount val="1"/>
                <c:pt idx="0">
                  <c:v>nano delivery systems AND "in vitro digestion"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Scholar'!$D$3:$D$23</c:f>
              <c:numCache>
                <c:formatCode>General</c:formatCode>
                <c:ptCount val="21"/>
                <c:pt idx="0">
                  <c:v>74</c:v>
                </c:pt>
                <c:pt idx="1">
                  <c:v>81</c:v>
                </c:pt>
                <c:pt idx="2">
                  <c:v>123</c:v>
                </c:pt>
                <c:pt idx="3">
                  <c:v>177</c:v>
                </c:pt>
                <c:pt idx="4">
                  <c:v>245</c:v>
                </c:pt>
                <c:pt idx="5">
                  <c:v>323</c:v>
                </c:pt>
                <c:pt idx="6">
                  <c:v>398</c:v>
                </c:pt>
                <c:pt idx="7">
                  <c:v>524</c:v>
                </c:pt>
                <c:pt idx="8">
                  <c:v>624</c:v>
                </c:pt>
                <c:pt idx="9">
                  <c:v>822</c:v>
                </c:pt>
                <c:pt idx="10">
                  <c:v>1110</c:v>
                </c:pt>
                <c:pt idx="11" formatCode="0">
                  <c:v>1180.8180906757391</c:v>
                </c:pt>
                <c:pt idx="12" formatCode="0">
                  <c:v>1555.8274020028043</c:v>
                </c:pt>
                <c:pt idx="13" formatCode="0">
                  <c:v>2049.9337907649897</c:v>
                </c:pt>
                <c:pt idx="14" formatCode="0">
                  <c:v>2700.960621409949</c:v>
                </c:pt>
                <c:pt idx="15" formatCode="0">
                  <c:v>3558.7433658941814</c:v>
                </c:pt>
                <c:pt idx="16" formatCode="0">
                  <c:v>4688.9444606877223</c:v>
                </c:pt>
                <c:pt idx="17" formatCode="0">
                  <c:v>6178.0797025496513</c:v>
                </c:pt>
                <c:pt idx="18" formatCode="0">
                  <c:v>8140.1409487920955</c:v>
                </c:pt>
                <c:pt idx="19" formatCode="0">
                  <c:v>10725.322083309486</c:v>
                </c:pt>
                <c:pt idx="20" formatCode="0">
                  <c:v>14131.516212602639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2-42BD-AF77-2CAD22E24EA9}"/>
            </c:ext>
          </c:extLst>
        </c:ser>
        <c:ser>
          <c:idx val="2"/>
          <c:order val="2"/>
          <c:tx>
            <c:strRef>
              <c:f>'Google Scholar'!$E$2</c:f>
              <c:strCache>
                <c:ptCount val="1"/>
                <c:pt idx="0">
                  <c:v>micro delivery systems AND "in vitro digestion"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Scholar'!$E$3:$E$23</c:f>
              <c:numCache>
                <c:formatCode>General</c:formatCode>
                <c:ptCount val="21"/>
                <c:pt idx="0">
                  <c:v>112</c:v>
                </c:pt>
                <c:pt idx="1">
                  <c:v>133</c:v>
                </c:pt>
                <c:pt idx="2">
                  <c:v>177</c:v>
                </c:pt>
                <c:pt idx="3">
                  <c:v>219</c:v>
                </c:pt>
                <c:pt idx="4">
                  <c:v>267</c:v>
                </c:pt>
                <c:pt idx="5">
                  <c:v>345</c:v>
                </c:pt>
                <c:pt idx="6">
                  <c:v>453</c:v>
                </c:pt>
                <c:pt idx="7">
                  <c:v>524</c:v>
                </c:pt>
                <c:pt idx="8">
                  <c:v>609</c:v>
                </c:pt>
                <c:pt idx="9">
                  <c:v>734</c:v>
                </c:pt>
                <c:pt idx="10">
                  <c:v>985</c:v>
                </c:pt>
                <c:pt idx="11" formatCode="0">
                  <c:v>934.93097506851245</c:v>
                </c:pt>
                <c:pt idx="12" formatCode="0">
                  <c:v>1159.5331000370304</c:v>
                </c:pt>
                <c:pt idx="13" formatCode="0">
                  <c:v>1438.0922719807829</c:v>
                </c:pt>
                <c:pt idx="14" formatCode="0">
                  <c:v>1783.5708033386923</c:v>
                </c:pt>
                <c:pt idx="15" formatCode="0">
                  <c:v>2212.0449935666966</c:v>
                </c:pt>
                <c:pt idx="16" formatCode="0">
                  <c:v>2743.4532144191967</c:v>
                </c:pt>
                <c:pt idx="17" formatCode="0">
                  <c:v>3402.5237106824188</c:v>
                </c:pt>
                <c:pt idx="18" formatCode="0">
                  <c:v>4219.9252901081463</c:v>
                </c:pt>
                <c:pt idx="19" formatCode="0">
                  <c:v>5233.6944480900447</c:v>
                </c:pt>
                <c:pt idx="20" formatCode="0">
                  <c:v>6491.0053360845486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2-42BD-AF77-2CAD22E24EA9}"/>
            </c:ext>
          </c:extLst>
        </c:ser>
        <c:ser>
          <c:idx val="3"/>
          <c:order val="3"/>
          <c:tx>
            <c:strRef>
              <c:f>'Google Scholar'!$F$2</c:f>
              <c:strCache>
                <c:ptCount val="1"/>
                <c:pt idx="0">
                  <c:v>nanoparticles AND "in vitro digestion"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Scholar'!$F$3:$F$23</c:f>
              <c:numCache>
                <c:formatCode>General</c:formatCode>
                <c:ptCount val="21"/>
                <c:pt idx="0">
                  <c:v>77</c:v>
                </c:pt>
                <c:pt idx="1">
                  <c:v>82</c:v>
                </c:pt>
                <c:pt idx="2">
                  <c:v>136</c:v>
                </c:pt>
                <c:pt idx="3">
                  <c:v>194</c:v>
                </c:pt>
                <c:pt idx="4">
                  <c:v>281</c:v>
                </c:pt>
                <c:pt idx="5">
                  <c:v>352</c:v>
                </c:pt>
                <c:pt idx="6">
                  <c:v>466</c:v>
                </c:pt>
                <c:pt idx="7">
                  <c:v>594</c:v>
                </c:pt>
                <c:pt idx="8">
                  <c:v>734</c:v>
                </c:pt>
                <c:pt idx="9">
                  <c:v>1030</c:v>
                </c:pt>
                <c:pt idx="10">
                  <c:v>1520</c:v>
                </c:pt>
                <c:pt idx="11" formatCode="0">
                  <c:v>1982.4883857423958</c:v>
                </c:pt>
                <c:pt idx="12" formatCode="0">
                  <c:v>2672.0682983834658</c:v>
                </c:pt>
                <c:pt idx="13" formatCode="0">
                  <c:v>3601.5086103781464</c:v>
                </c:pt>
                <c:pt idx="14" formatCode="0">
                  <c:v>4854.2412925878325</c:v>
                </c:pt>
                <c:pt idx="15" formatCode="0">
                  <c:v>6542.71892027788</c:v>
                </c:pt>
                <c:pt idx="16" formatCode="0">
                  <c:v>8818.5090706402298</c:v>
                </c:pt>
                <c:pt idx="17" formatCode="0">
                  <c:v>11885.89991050099</c:v>
                </c:pt>
                <c:pt idx="18" formatCode="0">
                  <c:v>16020.238290937181</c:v>
                </c:pt>
                <c:pt idx="19" formatCode="0">
                  <c:v>21592.646482885633</c:v>
                </c:pt>
                <c:pt idx="20" formatCode="0">
                  <c:v>29103.336271760174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2-42BD-AF77-2CAD22E24EA9}"/>
            </c:ext>
          </c:extLst>
        </c:ser>
        <c:ser>
          <c:idx val="4"/>
          <c:order val="4"/>
          <c:tx>
            <c:strRef>
              <c:f>'Google Scholar'!$G$2</c:f>
              <c:strCache>
                <c:ptCount val="1"/>
                <c:pt idx="0">
                  <c:v>microparticles AND "in vitro digestion"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Scholar'!$G$3:$G$23</c:f>
              <c:numCache>
                <c:formatCode>General</c:formatCode>
                <c:ptCount val="21"/>
                <c:pt idx="0">
                  <c:v>38</c:v>
                </c:pt>
                <c:pt idx="1">
                  <c:v>47</c:v>
                </c:pt>
                <c:pt idx="2">
                  <c:v>84</c:v>
                </c:pt>
                <c:pt idx="3">
                  <c:v>108</c:v>
                </c:pt>
                <c:pt idx="4">
                  <c:v>142</c:v>
                </c:pt>
                <c:pt idx="5">
                  <c:v>183</c:v>
                </c:pt>
                <c:pt idx="6">
                  <c:v>254</c:v>
                </c:pt>
                <c:pt idx="7">
                  <c:v>329</c:v>
                </c:pt>
                <c:pt idx="8">
                  <c:v>379</c:v>
                </c:pt>
                <c:pt idx="9">
                  <c:v>554</c:v>
                </c:pt>
                <c:pt idx="10">
                  <c:v>635</c:v>
                </c:pt>
                <c:pt idx="11" formatCode="0">
                  <c:v>1022.8972480711171</c:v>
                </c:pt>
                <c:pt idx="12" formatCode="0">
                  <c:v>1359.2581053852407</c:v>
                </c:pt>
                <c:pt idx="13" formatCode="0">
                  <c:v>1806.2250148189087</c:v>
                </c:pt>
                <c:pt idx="14" formatCode="0">
                  <c:v>2400.1687326576966</c:v>
                </c:pt>
                <c:pt idx="15" formatCode="0">
                  <c:v>3189.4198662761214</c:v>
                </c:pt>
                <c:pt idx="16" formatCode="0">
                  <c:v>4238.2016501535454</c:v>
                </c:pt>
                <c:pt idx="17" formatCode="0">
                  <c:v>5631.8559426095808</c:v>
                </c:pt>
                <c:pt idx="18" formatCode="0">
                  <c:v>7483.787694989489</c:v>
                </c:pt>
                <c:pt idx="19" formatCode="0">
                  <c:v>9944.6929812148192</c:v>
                </c:pt>
                <c:pt idx="20" formatCode="0">
                  <c:v>13214.821494313137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2-42BD-AF77-2CAD22E24EA9}"/>
            </c:ext>
          </c:extLst>
        </c:ser>
        <c:ser>
          <c:idx val="5"/>
          <c:order val="5"/>
          <c:tx>
            <c:strRef>
              <c:f>'Google Scholar'!$H$2</c:f>
              <c:strCache>
                <c:ptCount val="1"/>
                <c:pt idx="0">
                  <c:v>nutraceutical bioaccessibility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Scholar'!$H$3:$H$23</c:f>
              <c:numCache>
                <c:formatCode>General</c:formatCode>
                <c:ptCount val="21"/>
                <c:pt idx="0">
                  <c:v>65</c:v>
                </c:pt>
                <c:pt idx="1">
                  <c:v>94</c:v>
                </c:pt>
                <c:pt idx="2">
                  <c:v>151</c:v>
                </c:pt>
                <c:pt idx="3">
                  <c:v>211</c:v>
                </c:pt>
                <c:pt idx="4">
                  <c:v>306</c:v>
                </c:pt>
                <c:pt idx="5">
                  <c:v>454</c:v>
                </c:pt>
                <c:pt idx="6">
                  <c:v>631</c:v>
                </c:pt>
                <c:pt idx="7">
                  <c:v>818</c:v>
                </c:pt>
                <c:pt idx="8">
                  <c:v>1020</c:v>
                </c:pt>
                <c:pt idx="9">
                  <c:v>1490</c:v>
                </c:pt>
                <c:pt idx="10">
                  <c:v>2240</c:v>
                </c:pt>
                <c:pt idx="11" formatCode="0">
                  <c:v>3166.545987939086</c:v>
                </c:pt>
                <c:pt idx="12" formatCode="0">
                  <c:v>4469.7898770102456</c:v>
                </c:pt>
                <c:pt idx="13" formatCode="0">
                  <c:v>6309.4051438768711</c:v>
                </c:pt>
                <c:pt idx="14" formatCode="0">
                  <c:v>8906.1442181712973</c:v>
                </c:pt>
                <c:pt idx="15" formatCode="0">
                  <c:v>12571.613809242164</c:v>
                </c:pt>
                <c:pt idx="16" formatCode="0">
                  <c:v>17745.667473727466</c:v>
                </c:pt>
                <c:pt idx="17" formatCode="0">
                  <c:v>25049.187707038869</c:v>
                </c:pt>
                <c:pt idx="18" formatCode="0">
                  <c:v>35358.591369494949</c:v>
                </c:pt>
                <c:pt idx="19" formatCode="0">
                  <c:v>49910.999041442192</c:v>
                </c:pt>
                <c:pt idx="20" formatCode="0">
                  <c:v>70452.688549804807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2-42BD-AF77-2CAD22E24EA9}"/>
            </c:ext>
          </c:extLst>
        </c:ser>
        <c:ser>
          <c:idx val="6"/>
          <c:order val="6"/>
          <c:tx>
            <c:strRef>
              <c:f>'Google Scholar'!$I$2</c:f>
              <c:strCache>
                <c:ptCount val="1"/>
                <c:pt idx="0">
                  <c:v>"in vitro digestion"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Scholar'!$I$3:$I$23</c:f>
              <c:numCache>
                <c:formatCode>General</c:formatCode>
                <c:ptCount val="21"/>
                <c:pt idx="0">
                  <c:v>1290</c:v>
                </c:pt>
                <c:pt idx="1">
                  <c:v>1520</c:v>
                </c:pt>
                <c:pt idx="2">
                  <c:v>1970</c:v>
                </c:pt>
                <c:pt idx="3">
                  <c:v>1990</c:v>
                </c:pt>
                <c:pt idx="4">
                  <c:v>2380</c:v>
                </c:pt>
                <c:pt idx="5">
                  <c:v>2790</c:v>
                </c:pt>
                <c:pt idx="6">
                  <c:v>3000</c:v>
                </c:pt>
                <c:pt idx="7">
                  <c:v>3570</c:v>
                </c:pt>
                <c:pt idx="8">
                  <c:v>3840</c:v>
                </c:pt>
                <c:pt idx="9">
                  <c:v>4650</c:v>
                </c:pt>
                <c:pt idx="10">
                  <c:v>6010</c:v>
                </c:pt>
                <c:pt idx="11" formatCode="0">
                  <c:v>6279.2015448576421</c:v>
                </c:pt>
                <c:pt idx="12" formatCode="0">
                  <c:v>7233.6433460313074</c:v>
                </c:pt>
                <c:pt idx="13" formatCode="0">
                  <c:v>8333.1607822705009</c:v>
                </c:pt>
                <c:pt idx="14" formatCode="0">
                  <c:v>9599.8054232620834</c:v>
                </c:pt>
                <c:pt idx="15" formatCode="0">
                  <c:v>11058.980688403652</c:v>
                </c:pt>
                <c:pt idx="16" formatCode="0">
                  <c:v>12739.951329651649</c:v>
                </c:pt>
                <c:pt idx="17" formatCode="0">
                  <c:v>14676.43035601697</c:v>
                </c:pt>
                <c:pt idx="18" formatCode="0">
                  <c:v>16907.255170880318</c:v>
                </c:pt>
                <c:pt idx="19" formatCode="0">
                  <c:v>19477.166482520439</c:v>
                </c:pt>
                <c:pt idx="20" formatCode="0">
                  <c:v>22437.705609434161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2-42BD-AF77-2CAD22E24EA9}"/>
            </c:ext>
          </c:extLst>
        </c:ser>
        <c:ser>
          <c:idx val="7"/>
          <c:order val="7"/>
          <c:tx>
            <c:strRef>
              <c:f>'Google Scholar'!$J$2</c:f>
              <c:strCache>
                <c:ptCount val="1"/>
                <c:pt idx="0">
                  <c:v>"in vitro gastrointestinal digestion"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'Google Scholar'!$B$3:$B$23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'Google Scholar'!$J$3:$J$23</c:f>
              <c:numCache>
                <c:formatCode>General</c:formatCode>
                <c:ptCount val="21"/>
                <c:pt idx="0">
                  <c:v>106</c:v>
                </c:pt>
                <c:pt idx="1">
                  <c:v>105</c:v>
                </c:pt>
                <c:pt idx="2">
                  <c:v>161</c:v>
                </c:pt>
                <c:pt idx="3">
                  <c:v>251</c:v>
                </c:pt>
                <c:pt idx="4">
                  <c:v>270</c:v>
                </c:pt>
                <c:pt idx="5">
                  <c:v>342</c:v>
                </c:pt>
                <c:pt idx="6">
                  <c:v>464</c:v>
                </c:pt>
                <c:pt idx="7">
                  <c:v>595</c:v>
                </c:pt>
                <c:pt idx="8">
                  <c:v>744</c:v>
                </c:pt>
                <c:pt idx="9">
                  <c:v>1090</c:v>
                </c:pt>
                <c:pt idx="10">
                  <c:v>1610</c:v>
                </c:pt>
                <c:pt idx="11" formatCode="0">
                  <c:v>1770.0274376753298</c:v>
                </c:pt>
                <c:pt idx="12" formatCode="0">
                  <c:v>2321.2249638111221</c:v>
                </c:pt>
                <c:pt idx="13" formatCode="0">
                  <c:v>3044.0688194617969</c:v>
                </c:pt>
                <c:pt idx="14" formatCode="0">
                  <c:v>3992.0107366097573</c:v>
                </c:pt>
                <c:pt idx="15" formatCode="0">
                  <c:v>5235.1476482135949</c:v>
                </c:pt>
                <c:pt idx="16" formatCode="0">
                  <c:v>6865.4051070701389</c:v>
                </c:pt>
                <c:pt idx="17" formatCode="0">
                  <c:v>9003.3348534627003</c:v>
                </c:pt>
                <c:pt idx="18" formatCode="0">
                  <c:v>11807.029187555103</c:v>
                </c:pt>
                <c:pt idx="19" formatCode="0">
                  <c:v>15483.811332661717</c:v>
                </c:pt>
                <c:pt idx="20" formatCode="0">
                  <c:v>20305.566250156884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2-42BD-AF77-2CAD22E2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420495"/>
        <c:axId val="1214402351"/>
      </c:barChart>
      <c:catAx>
        <c:axId val="128742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2351"/>
        <c:crosses val="autoZero"/>
        <c:auto val="1"/>
        <c:lblAlgn val="ctr"/>
        <c:lblOffset val="100"/>
        <c:noMultiLvlLbl val="0"/>
      </c:catAx>
      <c:valAx>
        <c:axId val="12144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2825896762906"/>
          <c:y val="0.15031408308004052"/>
          <c:w val="0.80351618547681547"/>
          <c:h val="0.6697333046135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CrossRef!$D$2</c:f>
              <c:strCache>
                <c:ptCount val="1"/>
                <c:pt idx="0">
                  <c:v>Bioactive compounds Bioaccessibility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CrossRef!$B$3:$B$13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CrossRef!$D$3:$D$13</c:f>
              <c:numCache>
                <c:formatCode>General</c:formatCode>
                <c:ptCount val="11"/>
                <c:pt idx="0">
                  <c:v>24778</c:v>
                </c:pt>
                <c:pt idx="1">
                  <c:v>29397</c:v>
                </c:pt>
                <c:pt idx="2">
                  <c:v>26040</c:v>
                </c:pt>
                <c:pt idx="3">
                  <c:v>32397</c:v>
                </c:pt>
                <c:pt idx="4">
                  <c:v>15862</c:v>
                </c:pt>
                <c:pt idx="5">
                  <c:v>24149</c:v>
                </c:pt>
                <c:pt idx="6">
                  <c:v>40167</c:v>
                </c:pt>
                <c:pt idx="7">
                  <c:v>21947</c:v>
                </c:pt>
                <c:pt idx="8">
                  <c:v>20982</c:v>
                </c:pt>
                <c:pt idx="9">
                  <c:v>26509</c:v>
                </c:pt>
                <c:pt idx="10">
                  <c:v>31341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4-4ACF-841B-205561C7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42191"/>
        <c:axId val="185605551"/>
      </c:barChart>
      <c:catAx>
        <c:axId val="22894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5551"/>
        <c:crosses val="autoZero"/>
        <c:auto val="1"/>
        <c:lblAlgn val="ctr"/>
        <c:lblOffset val="100"/>
        <c:noMultiLvlLbl val="0"/>
      </c:catAx>
      <c:valAx>
        <c:axId val="18560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219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80811207410464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Scholar'!$C$2</c:f>
              <c:strCache>
                <c:ptCount val="1"/>
                <c:pt idx="0">
                  <c:v>bioactive compounds bioaccessibility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993153980752405"/>
                  <c:y val="2.3460192475940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Scholar'!$C$3:$C$13</c:f>
              <c:numCache>
                <c:formatCode>General</c:formatCode>
                <c:ptCount val="11"/>
                <c:pt idx="0">
                  <c:v>196</c:v>
                </c:pt>
                <c:pt idx="1">
                  <c:v>257</c:v>
                </c:pt>
                <c:pt idx="2">
                  <c:v>427</c:v>
                </c:pt>
                <c:pt idx="3">
                  <c:v>530</c:v>
                </c:pt>
                <c:pt idx="4">
                  <c:v>697</c:v>
                </c:pt>
                <c:pt idx="5">
                  <c:v>1020</c:v>
                </c:pt>
                <c:pt idx="6">
                  <c:v>1240</c:v>
                </c:pt>
                <c:pt idx="7">
                  <c:v>1600</c:v>
                </c:pt>
                <c:pt idx="8">
                  <c:v>2120</c:v>
                </c:pt>
                <c:pt idx="9">
                  <c:v>3020</c:v>
                </c:pt>
                <c:pt idx="10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9-4DB7-8B70-4EDC7A26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Scholar'!$D$2</c:f>
              <c:strCache>
                <c:ptCount val="1"/>
                <c:pt idx="0">
                  <c:v>nano delivery systems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4475065616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Scholar'!$D$3:$D$13</c:f>
              <c:numCache>
                <c:formatCode>General</c:formatCode>
                <c:ptCount val="11"/>
                <c:pt idx="0">
                  <c:v>74</c:v>
                </c:pt>
                <c:pt idx="1">
                  <c:v>81</c:v>
                </c:pt>
                <c:pt idx="2">
                  <c:v>123</c:v>
                </c:pt>
                <c:pt idx="3">
                  <c:v>177</c:v>
                </c:pt>
                <c:pt idx="4">
                  <c:v>245</c:v>
                </c:pt>
                <c:pt idx="5">
                  <c:v>323</c:v>
                </c:pt>
                <c:pt idx="6">
                  <c:v>398</c:v>
                </c:pt>
                <c:pt idx="7">
                  <c:v>524</c:v>
                </c:pt>
                <c:pt idx="8">
                  <c:v>624</c:v>
                </c:pt>
                <c:pt idx="9">
                  <c:v>822</c:v>
                </c:pt>
                <c:pt idx="10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1DD-AD1B-B20FCF74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Scholar'!$E$2</c:f>
              <c:strCache>
                <c:ptCount val="1"/>
                <c:pt idx="0">
                  <c:v>micro delivery systems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Scholar'!$E$3:$E$13</c:f>
              <c:numCache>
                <c:formatCode>General</c:formatCode>
                <c:ptCount val="11"/>
                <c:pt idx="0">
                  <c:v>112</c:v>
                </c:pt>
                <c:pt idx="1">
                  <c:v>133</c:v>
                </c:pt>
                <c:pt idx="2">
                  <c:v>177</c:v>
                </c:pt>
                <c:pt idx="3">
                  <c:v>219</c:v>
                </c:pt>
                <c:pt idx="4">
                  <c:v>267</c:v>
                </c:pt>
                <c:pt idx="5">
                  <c:v>345</c:v>
                </c:pt>
                <c:pt idx="6">
                  <c:v>453</c:v>
                </c:pt>
                <c:pt idx="7">
                  <c:v>524</c:v>
                </c:pt>
                <c:pt idx="8">
                  <c:v>609</c:v>
                </c:pt>
                <c:pt idx="9">
                  <c:v>734</c:v>
                </c:pt>
                <c:pt idx="10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9-4C7D-B1D3-CCD32A04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Scholar'!$F$2</c:f>
              <c:strCache>
                <c:ptCount val="1"/>
                <c:pt idx="0">
                  <c:v>nanoparticles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Scholar'!$F$3:$F$13</c:f>
              <c:numCache>
                <c:formatCode>General</c:formatCode>
                <c:ptCount val="11"/>
                <c:pt idx="0">
                  <c:v>77</c:v>
                </c:pt>
                <c:pt idx="1">
                  <c:v>82</c:v>
                </c:pt>
                <c:pt idx="2">
                  <c:v>136</c:v>
                </c:pt>
                <c:pt idx="3">
                  <c:v>194</c:v>
                </c:pt>
                <c:pt idx="4">
                  <c:v>281</c:v>
                </c:pt>
                <c:pt idx="5">
                  <c:v>352</c:v>
                </c:pt>
                <c:pt idx="6">
                  <c:v>466</c:v>
                </c:pt>
                <c:pt idx="7">
                  <c:v>594</c:v>
                </c:pt>
                <c:pt idx="8">
                  <c:v>734</c:v>
                </c:pt>
                <c:pt idx="9">
                  <c:v>1030</c:v>
                </c:pt>
                <c:pt idx="10">
                  <c:v>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1-447D-B160-F3F2FF03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Scholar'!$G$2</c:f>
              <c:strCache>
                <c:ptCount val="1"/>
                <c:pt idx="0">
                  <c:v>microparticles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Scholar'!$G$3:$G$13</c:f>
              <c:numCache>
                <c:formatCode>General</c:formatCode>
                <c:ptCount val="11"/>
                <c:pt idx="0">
                  <c:v>38</c:v>
                </c:pt>
                <c:pt idx="1">
                  <c:v>47</c:v>
                </c:pt>
                <c:pt idx="2">
                  <c:v>84</c:v>
                </c:pt>
                <c:pt idx="3">
                  <c:v>108</c:v>
                </c:pt>
                <c:pt idx="4">
                  <c:v>142</c:v>
                </c:pt>
                <c:pt idx="5">
                  <c:v>183</c:v>
                </c:pt>
                <c:pt idx="6">
                  <c:v>254</c:v>
                </c:pt>
                <c:pt idx="7">
                  <c:v>329</c:v>
                </c:pt>
                <c:pt idx="8">
                  <c:v>379</c:v>
                </c:pt>
                <c:pt idx="9">
                  <c:v>554</c:v>
                </c:pt>
                <c:pt idx="10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8-4616-B104-0DB099A1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Scholar'!$H$2</c:f>
              <c:strCache>
                <c:ptCount val="1"/>
                <c:pt idx="0">
                  <c:v>nutraceutical bioaccessibility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Scholar'!$H$3:$H$13</c:f>
              <c:numCache>
                <c:formatCode>General</c:formatCode>
                <c:ptCount val="11"/>
                <c:pt idx="0">
                  <c:v>65</c:v>
                </c:pt>
                <c:pt idx="1">
                  <c:v>94</c:v>
                </c:pt>
                <c:pt idx="2">
                  <c:v>151</c:v>
                </c:pt>
                <c:pt idx="3">
                  <c:v>211</c:v>
                </c:pt>
                <c:pt idx="4">
                  <c:v>306</c:v>
                </c:pt>
                <c:pt idx="5">
                  <c:v>454</c:v>
                </c:pt>
                <c:pt idx="6">
                  <c:v>631</c:v>
                </c:pt>
                <c:pt idx="7">
                  <c:v>818</c:v>
                </c:pt>
                <c:pt idx="8">
                  <c:v>1020</c:v>
                </c:pt>
                <c:pt idx="9">
                  <c:v>1490</c:v>
                </c:pt>
                <c:pt idx="10">
                  <c:v>2240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B-43CC-B6A8-E94F69CE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Scholar'!$I$2</c:f>
              <c:strCache>
                <c:ptCount val="1"/>
                <c:pt idx="0">
                  <c:v>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Scholar'!$I$3:$I$13</c:f>
              <c:numCache>
                <c:formatCode>General</c:formatCode>
                <c:ptCount val="11"/>
                <c:pt idx="0">
                  <c:v>1290</c:v>
                </c:pt>
                <c:pt idx="1">
                  <c:v>1520</c:v>
                </c:pt>
                <c:pt idx="2">
                  <c:v>1970</c:v>
                </c:pt>
                <c:pt idx="3">
                  <c:v>1990</c:v>
                </c:pt>
                <c:pt idx="4">
                  <c:v>2380</c:v>
                </c:pt>
                <c:pt idx="5">
                  <c:v>2790</c:v>
                </c:pt>
                <c:pt idx="6">
                  <c:v>3000</c:v>
                </c:pt>
                <c:pt idx="7">
                  <c:v>3570</c:v>
                </c:pt>
                <c:pt idx="8">
                  <c:v>3840</c:v>
                </c:pt>
                <c:pt idx="9">
                  <c:v>4650</c:v>
                </c:pt>
                <c:pt idx="10">
                  <c:v>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5-4CDB-A68F-3758D711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114300</xdr:rowOff>
    </xdr:from>
    <xdr:to>
      <xdr:col>13</xdr:col>
      <xdr:colOff>495300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94BF2-C99E-4E4C-A48A-70BBF84C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</xdr:row>
      <xdr:rowOff>0</xdr:rowOff>
    </xdr:from>
    <xdr:to>
      <xdr:col>21</xdr:col>
      <xdr:colOff>476250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BE23E-CCE0-4C21-9526-2538F309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86005</xdr:colOff>
      <xdr:row>23</xdr:row>
      <xdr:rowOff>21692</xdr:rowOff>
    </xdr:from>
    <xdr:to>
      <xdr:col>3</xdr:col>
      <xdr:colOff>1725664</xdr:colOff>
      <xdr:row>37</xdr:row>
      <xdr:rowOff>97892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580C30-018D-43A2-B7BD-0F6FA65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1918684</xdr:colOff>
      <xdr:row>23</xdr:row>
      <xdr:rowOff>155241</xdr:rowOff>
    </xdr:from>
    <xdr:to>
      <xdr:col>5</xdr:col>
      <xdr:colOff>505303</xdr:colOff>
      <xdr:row>38</xdr:row>
      <xdr:rowOff>40941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8FFC5F-AC4D-41A5-875B-7B60BA4D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629763</xdr:colOff>
      <xdr:row>23</xdr:row>
      <xdr:rowOff>149061</xdr:rowOff>
    </xdr:from>
    <xdr:to>
      <xdr:col>7</xdr:col>
      <xdr:colOff>601188</xdr:colOff>
      <xdr:row>38</xdr:row>
      <xdr:rowOff>34761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8139AD-B235-482F-B586-327DEBDBC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68037</xdr:colOff>
      <xdr:row>39</xdr:row>
      <xdr:rowOff>68035</xdr:rowOff>
    </xdr:from>
    <xdr:to>
      <xdr:col>3</xdr:col>
      <xdr:colOff>1741714</xdr:colOff>
      <xdr:row>53</xdr:row>
      <xdr:rowOff>144235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CB6EE2-215E-4782-AB12-0F843D3E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1822121</xdr:colOff>
      <xdr:row>39</xdr:row>
      <xdr:rowOff>64324</xdr:rowOff>
    </xdr:from>
    <xdr:to>
      <xdr:col>5</xdr:col>
      <xdr:colOff>461406</xdr:colOff>
      <xdr:row>53</xdr:row>
      <xdr:rowOff>140524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91B4DDC-5788-428F-8533-2B8C0F43D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707572</xdr:colOff>
      <xdr:row>39</xdr:row>
      <xdr:rowOff>122465</xdr:rowOff>
    </xdr:from>
    <xdr:to>
      <xdr:col>7</xdr:col>
      <xdr:colOff>802821</xdr:colOff>
      <xdr:row>54</xdr:row>
      <xdr:rowOff>8165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AA4E41-F856-47A1-A085-43C73DB9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1187823</xdr:colOff>
      <xdr:row>23</xdr:row>
      <xdr:rowOff>0</xdr:rowOff>
    </xdr:from>
    <xdr:to>
      <xdr:col>9</xdr:col>
      <xdr:colOff>1080806</xdr:colOff>
      <xdr:row>37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638C35C-4EF8-4182-A999-81F4D650E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1190625</xdr:colOff>
      <xdr:row>39</xdr:row>
      <xdr:rowOff>71438</xdr:rowOff>
    </xdr:from>
    <xdr:to>
      <xdr:col>9</xdr:col>
      <xdr:colOff>1083608</xdr:colOff>
      <xdr:row>53</xdr:row>
      <xdr:rowOff>147638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427436-CBE5-40E7-B909-9D47A0668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285748</xdr:colOff>
      <xdr:row>3</xdr:row>
      <xdr:rowOff>100444</xdr:rowOff>
    </xdr:from>
    <xdr:to>
      <xdr:col>42</xdr:col>
      <xdr:colOff>0</xdr:colOff>
      <xdr:row>45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B730CB-D1F1-4131-A22C-947B12DE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CF1A-71CD-4E6B-8F51-10334ADA54E0}">
  <dimension ref="B2:E13"/>
  <sheetViews>
    <sheetView workbookViewId="0">
      <selection sqref="A1:XFD1048576"/>
    </sheetView>
  </sheetViews>
  <sheetFormatPr defaultRowHeight="15" x14ac:dyDescent="0.25"/>
  <cols>
    <col min="1" max="2" width="9.140625" style="1"/>
    <col min="3" max="3" width="16.140625" style="1" bestFit="1" customWidth="1"/>
    <col min="4" max="4" width="34.7109375" style="1" bestFit="1" customWidth="1"/>
    <col min="5" max="5" width="29.7109375" style="1" bestFit="1" customWidth="1"/>
    <col min="6" max="16384" width="9.140625" style="1"/>
  </cols>
  <sheetData>
    <row r="2" spans="2:5" x14ac:dyDescent="0.25">
      <c r="B2" s="1" t="s">
        <v>0</v>
      </c>
      <c r="C2" s="1" t="s">
        <v>1</v>
      </c>
      <c r="D2" s="1" t="s">
        <v>3</v>
      </c>
      <c r="E2" s="1" t="s">
        <v>2</v>
      </c>
    </row>
    <row r="3" spans="2:5" x14ac:dyDescent="0.25">
      <c r="B3" s="1">
        <v>2010</v>
      </c>
      <c r="C3" s="1">
        <v>16959</v>
      </c>
      <c r="D3" s="1">
        <v>24778</v>
      </c>
      <c r="E3" s="1">
        <v>546</v>
      </c>
    </row>
    <row r="4" spans="2:5" x14ac:dyDescent="0.25">
      <c r="B4" s="1">
        <v>2011</v>
      </c>
      <c r="C4" s="1">
        <v>20533</v>
      </c>
      <c r="D4" s="1">
        <v>29397</v>
      </c>
    </row>
    <row r="5" spans="2:5" x14ac:dyDescent="0.25">
      <c r="B5" s="1">
        <v>2012</v>
      </c>
      <c r="C5" s="1">
        <v>20130</v>
      </c>
      <c r="D5" s="1">
        <v>26040</v>
      </c>
    </row>
    <row r="6" spans="2:5" x14ac:dyDescent="0.25">
      <c r="B6" s="1">
        <v>2013</v>
      </c>
      <c r="C6" s="1">
        <v>18647</v>
      </c>
      <c r="D6" s="1">
        <v>32397</v>
      </c>
    </row>
    <row r="7" spans="2:5" x14ac:dyDescent="0.25">
      <c r="B7" s="1">
        <v>2014</v>
      </c>
      <c r="C7" s="1">
        <v>18319</v>
      </c>
      <c r="D7" s="1">
        <v>15862</v>
      </c>
    </row>
    <row r="8" spans="2:5" x14ac:dyDescent="0.25">
      <c r="B8" s="1">
        <v>2015</v>
      </c>
      <c r="C8" s="1">
        <v>20998</v>
      </c>
      <c r="D8" s="1">
        <v>24149</v>
      </c>
    </row>
    <row r="9" spans="2:5" x14ac:dyDescent="0.25">
      <c r="B9" s="1">
        <v>2016</v>
      </c>
      <c r="C9" s="1">
        <v>21124</v>
      </c>
      <c r="D9" s="1">
        <v>40167</v>
      </c>
    </row>
    <row r="10" spans="2:5" x14ac:dyDescent="0.25">
      <c r="B10" s="1">
        <v>2017</v>
      </c>
      <c r="C10" s="1">
        <v>25974</v>
      </c>
      <c r="D10" s="1">
        <v>21947</v>
      </c>
    </row>
    <row r="11" spans="2:5" x14ac:dyDescent="0.25">
      <c r="B11" s="1">
        <v>2018</v>
      </c>
      <c r="C11" s="1">
        <v>23985</v>
      </c>
      <c r="D11" s="1">
        <v>20982</v>
      </c>
    </row>
    <row r="12" spans="2:5" x14ac:dyDescent="0.25">
      <c r="B12" s="1">
        <v>2019</v>
      </c>
      <c r="C12" s="1">
        <v>27460</v>
      </c>
      <c r="D12" s="1">
        <v>26509</v>
      </c>
    </row>
    <row r="13" spans="2:5" x14ac:dyDescent="0.25">
      <c r="B13" s="1">
        <v>2020</v>
      </c>
      <c r="C13" s="1">
        <v>32475</v>
      </c>
      <c r="D13" s="1">
        <v>31341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BD7D-CC67-45F9-B0B6-FA73B7F9B3FC}">
  <dimension ref="B2:J23"/>
  <sheetViews>
    <sheetView tabSelected="1" topLeftCell="G1" zoomScale="55" zoomScaleNormal="55" workbookViewId="0">
      <selection activeCell="AI55" sqref="AI55"/>
    </sheetView>
  </sheetViews>
  <sheetFormatPr defaultRowHeight="15" x14ac:dyDescent="0.25"/>
  <cols>
    <col min="1" max="2" width="9.140625" style="1"/>
    <col min="3" max="3" width="37.42578125" style="1" bestFit="1" customWidth="1"/>
    <col min="4" max="4" width="43.140625" style="1" bestFit="1" customWidth="1"/>
    <col min="5" max="5" width="49.7109375" style="1" customWidth="1"/>
    <col min="6" max="7" width="35.42578125" style="1" bestFit="1" customWidth="1"/>
    <col min="8" max="8" width="37.28515625" style="1" bestFit="1" customWidth="1"/>
    <col min="9" max="10" width="34.7109375" style="1" bestFit="1" customWidth="1"/>
    <col min="11" max="16384" width="9.140625" style="1"/>
  </cols>
  <sheetData>
    <row r="2" spans="2:10" x14ac:dyDescent="0.25">
      <c r="B2" s="1" t="s">
        <v>0</v>
      </c>
      <c r="C2" s="1" t="s">
        <v>7</v>
      </c>
      <c r="D2" s="1" t="s">
        <v>9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11</v>
      </c>
      <c r="J2" s="1" t="s">
        <v>10</v>
      </c>
    </row>
    <row r="3" spans="2:10" x14ac:dyDescent="0.25">
      <c r="B3" s="1">
        <v>2010</v>
      </c>
      <c r="C3" s="1">
        <v>196</v>
      </c>
      <c r="D3" s="1">
        <v>74</v>
      </c>
      <c r="E3" s="1">
        <v>112</v>
      </c>
      <c r="F3" s="1">
        <v>77</v>
      </c>
      <c r="G3" s="1">
        <v>38</v>
      </c>
      <c r="H3" s="1">
        <v>65</v>
      </c>
      <c r="I3" s="1">
        <v>1290</v>
      </c>
      <c r="J3" s="1">
        <v>106</v>
      </c>
    </row>
    <row r="4" spans="2:10" x14ac:dyDescent="0.25">
      <c r="B4" s="1">
        <v>2011</v>
      </c>
      <c r="C4" s="1">
        <v>257</v>
      </c>
      <c r="D4" s="1">
        <v>81</v>
      </c>
      <c r="E4" s="1">
        <v>133</v>
      </c>
      <c r="F4" s="1">
        <v>82</v>
      </c>
      <c r="G4" s="1">
        <v>47</v>
      </c>
      <c r="H4" s="1">
        <v>94</v>
      </c>
      <c r="I4" s="1">
        <v>1520</v>
      </c>
      <c r="J4" s="1">
        <v>105</v>
      </c>
    </row>
    <row r="5" spans="2:10" x14ac:dyDescent="0.25">
      <c r="B5" s="1">
        <v>2012</v>
      </c>
      <c r="C5" s="1">
        <v>427</v>
      </c>
      <c r="D5" s="1">
        <v>123</v>
      </c>
      <c r="E5" s="1">
        <v>177</v>
      </c>
      <c r="F5" s="1">
        <v>136</v>
      </c>
      <c r="G5" s="1">
        <v>84</v>
      </c>
      <c r="H5" s="1">
        <v>151</v>
      </c>
      <c r="I5" s="1">
        <v>1970</v>
      </c>
      <c r="J5" s="1">
        <v>161</v>
      </c>
    </row>
    <row r="6" spans="2:10" x14ac:dyDescent="0.25">
      <c r="B6" s="1">
        <v>2013</v>
      </c>
      <c r="C6" s="1">
        <v>530</v>
      </c>
      <c r="D6" s="1">
        <v>177</v>
      </c>
      <c r="E6" s="1">
        <v>219</v>
      </c>
      <c r="F6" s="1">
        <v>194</v>
      </c>
      <c r="G6" s="1">
        <v>108</v>
      </c>
      <c r="H6" s="1">
        <v>211</v>
      </c>
      <c r="I6" s="1">
        <v>1990</v>
      </c>
      <c r="J6" s="1">
        <v>251</v>
      </c>
    </row>
    <row r="7" spans="2:10" x14ac:dyDescent="0.25">
      <c r="B7" s="1">
        <v>2014</v>
      </c>
      <c r="C7" s="1">
        <v>697</v>
      </c>
      <c r="D7" s="1">
        <v>245</v>
      </c>
      <c r="E7" s="1">
        <v>267</v>
      </c>
      <c r="F7" s="1">
        <v>281</v>
      </c>
      <c r="G7" s="1">
        <v>142</v>
      </c>
      <c r="H7" s="1">
        <v>306</v>
      </c>
      <c r="I7" s="1">
        <v>2380</v>
      </c>
      <c r="J7" s="1">
        <v>270</v>
      </c>
    </row>
    <row r="8" spans="2:10" x14ac:dyDescent="0.25">
      <c r="B8" s="1">
        <v>2015</v>
      </c>
      <c r="C8" s="1">
        <v>1020</v>
      </c>
      <c r="D8" s="1">
        <v>323</v>
      </c>
      <c r="E8" s="1">
        <v>345</v>
      </c>
      <c r="F8" s="1">
        <v>352</v>
      </c>
      <c r="G8" s="1">
        <v>183</v>
      </c>
      <c r="H8" s="1">
        <v>454</v>
      </c>
      <c r="I8" s="1">
        <v>2790</v>
      </c>
      <c r="J8" s="1">
        <v>342</v>
      </c>
    </row>
    <row r="9" spans="2:10" x14ac:dyDescent="0.25">
      <c r="B9" s="1">
        <v>2016</v>
      </c>
      <c r="C9" s="1">
        <v>1240</v>
      </c>
      <c r="D9" s="1">
        <v>398</v>
      </c>
      <c r="E9" s="1">
        <v>453</v>
      </c>
      <c r="F9" s="1">
        <v>466</v>
      </c>
      <c r="G9" s="1">
        <v>254</v>
      </c>
      <c r="H9" s="1">
        <v>631</v>
      </c>
      <c r="I9" s="1">
        <v>3000</v>
      </c>
      <c r="J9" s="1">
        <v>464</v>
      </c>
    </row>
    <row r="10" spans="2:10" x14ac:dyDescent="0.25">
      <c r="B10" s="1">
        <v>2017</v>
      </c>
      <c r="C10" s="1">
        <v>1600</v>
      </c>
      <c r="D10" s="1">
        <v>524</v>
      </c>
      <c r="E10" s="1">
        <v>524</v>
      </c>
      <c r="F10" s="1">
        <v>594</v>
      </c>
      <c r="G10" s="1">
        <v>329</v>
      </c>
      <c r="H10" s="1">
        <v>818</v>
      </c>
      <c r="I10" s="1">
        <v>3570</v>
      </c>
      <c r="J10" s="1">
        <v>595</v>
      </c>
    </row>
    <row r="11" spans="2:10" x14ac:dyDescent="0.25">
      <c r="B11" s="1">
        <v>2018</v>
      </c>
      <c r="C11" s="1">
        <v>2120</v>
      </c>
      <c r="D11" s="1">
        <v>624</v>
      </c>
      <c r="E11" s="1">
        <v>609</v>
      </c>
      <c r="F11" s="1">
        <v>734</v>
      </c>
      <c r="G11" s="1">
        <v>379</v>
      </c>
      <c r="H11" s="1">
        <v>1020</v>
      </c>
      <c r="I11" s="1">
        <v>3840</v>
      </c>
      <c r="J11" s="1">
        <v>744</v>
      </c>
    </row>
    <row r="12" spans="2:10" x14ac:dyDescent="0.25">
      <c r="B12" s="1">
        <v>2019</v>
      </c>
      <c r="C12" s="1">
        <v>3020</v>
      </c>
      <c r="D12" s="1">
        <v>822</v>
      </c>
      <c r="E12" s="1">
        <v>734</v>
      </c>
      <c r="F12" s="1">
        <v>1030</v>
      </c>
      <c r="G12" s="1">
        <v>554</v>
      </c>
      <c r="H12" s="1">
        <v>1490</v>
      </c>
      <c r="I12" s="1">
        <v>4650</v>
      </c>
      <c r="J12" s="1">
        <v>1090</v>
      </c>
    </row>
    <row r="13" spans="2:10" x14ac:dyDescent="0.25">
      <c r="B13" s="1">
        <v>2020</v>
      </c>
      <c r="C13" s="1">
        <v>4440</v>
      </c>
      <c r="D13" s="1">
        <v>1110</v>
      </c>
      <c r="E13" s="1">
        <v>985</v>
      </c>
      <c r="F13" s="1">
        <v>1520</v>
      </c>
      <c r="G13" s="1">
        <v>635</v>
      </c>
      <c r="H13" s="1">
        <v>2240</v>
      </c>
      <c r="I13" s="1">
        <v>6010</v>
      </c>
      <c r="J13" s="1">
        <v>1610</v>
      </c>
    </row>
    <row r="14" spans="2:10" x14ac:dyDescent="0.25">
      <c r="B14" s="2">
        <v>2021</v>
      </c>
      <c r="C14" s="3">
        <f t="shared" ref="C14:C22" si="0">1E-260*EXP(0.3005*B14)</f>
        <v>5644.1552605347706</v>
      </c>
      <c r="D14" s="4">
        <f>1E-239*EXP(0.2758*B14)</f>
        <v>1180.8180906757391</v>
      </c>
      <c r="E14" s="4">
        <f>1E-186*EXP(0.2153*$B14)</f>
        <v>934.93097506851245</v>
      </c>
      <c r="F14" s="4">
        <f>2E-259*EXP(0.2985*$B14)</f>
        <v>1982.4883857423958</v>
      </c>
      <c r="G14" s="4">
        <f>3E-247*EXP(0.2843*$B14)</f>
        <v>1022.8972480711171</v>
      </c>
      <c r="H14" s="4">
        <f>9E-300*EXP(0.3447*$B14)</f>
        <v>3166.545987939086</v>
      </c>
      <c r="I14" s="4">
        <f>4E-121*EXP(0.1415*$B14)</f>
        <v>6279.2015448576421</v>
      </c>
      <c r="J14" s="4">
        <f>2E-235*EXP(0.2711*$B14)</f>
        <v>1770.0274376753298</v>
      </c>
    </row>
    <row r="15" spans="2:10" x14ac:dyDescent="0.25">
      <c r="B15" s="2">
        <v>2022</v>
      </c>
      <c r="C15" s="3">
        <f t="shared" si="0"/>
        <v>7622.6230486149307</v>
      </c>
      <c r="D15" s="4">
        <f t="shared" ref="D15:D23" si="1">1E-239*EXP(0.2758*B15)</f>
        <v>1555.8274020028043</v>
      </c>
      <c r="E15" s="4">
        <f>1E-186*EXP(0.2153*B15)</f>
        <v>1159.5331000370304</v>
      </c>
      <c r="F15" s="4">
        <f t="shared" ref="F15:F23" si="2">2E-259*EXP(0.2985*$B15)</f>
        <v>2672.0682983834658</v>
      </c>
      <c r="G15" s="4">
        <f t="shared" ref="G15:G23" si="3">3E-247*EXP(0.2843*$B15)</f>
        <v>1359.2581053852407</v>
      </c>
      <c r="H15" s="4">
        <f t="shared" ref="H15:H23" si="4">9E-300*EXP(0.3447*$B15)</f>
        <v>4469.7898770102456</v>
      </c>
      <c r="I15" s="4">
        <f t="shared" ref="I15:I23" si="5">4E-121*EXP(0.1415*$B15)</f>
        <v>7233.6433460313074</v>
      </c>
      <c r="J15" s="4">
        <f t="shared" ref="J15:J23" si="6">2E-235*EXP(0.2711*$B15)</f>
        <v>2321.2249638111221</v>
      </c>
    </row>
    <row r="16" spans="2:10" x14ac:dyDescent="0.25">
      <c r="B16" s="2">
        <v>2023</v>
      </c>
      <c r="C16" s="3">
        <f t="shared" si="0"/>
        <v>10294.610877831117</v>
      </c>
      <c r="D16" s="4">
        <f t="shared" si="1"/>
        <v>2049.9337907649897</v>
      </c>
      <c r="E16" s="4">
        <f t="shared" ref="E16:E23" si="7">1E-186*EXP(0.2153*B16)</f>
        <v>1438.0922719807829</v>
      </c>
      <c r="F16" s="4">
        <f t="shared" si="2"/>
        <v>3601.5086103781464</v>
      </c>
      <c r="G16" s="4">
        <f t="shared" si="3"/>
        <v>1806.2250148189087</v>
      </c>
      <c r="H16" s="4">
        <f t="shared" si="4"/>
        <v>6309.4051438768711</v>
      </c>
      <c r="I16" s="4">
        <f t="shared" si="5"/>
        <v>8333.1607822705009</v>
      </c>
      <c r="J16" s="4">
        <f t="shared" si="6"/>
        <v>3044.0688194617969</v>
      </c>
    </row>
    <row r="17" spans="2:10" x14ac:dyDescent="0.25">
      <c r="B17" s="2">
        <v>2024</v>
      </c>
      <c r="C17" s="3">
        <f t="shared" si="0"/>
        <v>13903.221036914289</v>
      </c>
      <c r="D17" s="4">
        <f t="shared" si="1"/>
        <v>2700.960621409949</v>
      </c>
      <c r="E17" s="4">
        <f t="shared" si="7"/>
        <v>1783.5708033386923</v>
      </c>
      <c r="F17" s="4">
        <f t="shared" si="2"/>
        <v>4854.2412925878325</v>
      </c>
      <c r="G17" s="4">
        <f t="shared" si="3"/>
        <v>2400.1687326576966</v>
      </c>
      <c r="H17" s="4">
        <f t="shared" si="4"/>
        <v>8906.1442181712973</v>
      </c>
      <c r="I17" s="4">
        <f t="shared" si="5"/>
        <v>9599.8054232620834</v>
      </c>
      <c r="J17" s="4">
        <f t="shared" si="6"/>
        <v>3992.0107366097573</v>
      </c>
    </row>
    <row r="18" spans="2:10" x14ac:dyDescent="0.25">
      <c r="B18" s="2">
        <v>2025</v>
      </c>
      <c r="C18" s="3">
        <f t="shared" si="0"/>
        <v>18776.771409353034</v>
      </c>
      <c r="D18" s="4">
        <f t="shared" si="1"/>
        <v>3558.7433658941814</v>
      </c>
      <c r="E18" s="4">
        <f t="shared" si="7"/>
        <v>2212.0449935666966</v>
      </c>
      <c r="F18" s="4">
        <f t="shared" si="2"/>
        <v>6542.71892027788</v>
      </c>
      <c r="G18" s="4">
        <f t="shared" si="3"/>
        <v>3189.4198662761214</v>
      </c>
      <c r="H18" s="4">
        <f t="shared" si="4"/>
        <v>12571.613809242164</v>
      </c>
      <c r="I18" s="4">
        <f t="shared" si="5"/>
        <v>11058.980688403652</v>
      </c>
      <c r="J18" s="4">
        <f t="shared" si="6"/>
        <v>5235.1476482135949</v>
      </c>
    </row>
    <row r="19" spans="2:10" x14ac:dyDescent="0.25">
      <c r="B19" s="2">
        <v>2026</v>
      </c>
      <c r="C19" s="3">
        <f t="shared" si="0"/>
        <v>25358.666428667169</v>
      </c>
      <c r="D19" s="4">
        <f t="shared" si="1"/>
        <v>4688.9444606877223</v>
      </c>
      <c r="E19" s="4">
        <f t="shared" si="7"/>
        <v>2743.4532144191967</v>
      </c>
      <c r="F19" s="4">
        <f t="shared" si="2"/>
        <v>8818.5090706402298</v>
      </c>
      <c r="G19" s="4">
        <f t="shared" si="3"/>
        <v>4238.2016501535454</v>
      </c>
      <c r="H19" s="4">
        <f t="shared" si="4"/>
        <v>17745.667473727466</v>
      </c>
      <c r="I19" s="4">
        <f t="shared" si="5"/>
        <v>12739.951329651649</v>
      </c>
      <c r="J19" s="4">
        <f t="shared" si="6"/>
        <v>6865.4051070701389</v>
      </c>
    </row>
    <row r="20" spans="2:10" x14ac:dyDescent="0.25">
      <c r="B20" s="2">
        <v>2027</v>
      </c>
      <c r="C20" s="3">
        <f t="shared" si="0"/>
        <v>34247.738816270517</v>
      </c>
      <c r="D20" s="4">
        <f t="shared" si="1"/>
        <v>6178.0797025496513</v>
      </c>
      <c r="E20" s="4">
        <f t="shared" si="7"/>
        <v>3402.5237106824188</v>
      </c>
      <c r="F20" s="4">
        <f t="shared" si="2"/>
        <v>11885.89991050099</v>
      </c>
      <c r="G20" s="4">
        <f t="shared" si="3"/>
        <v>5631.8559426095808</v>
      </c>
      <c r="H20" s="4">
        <f t="shared" si="4"/>
        <v>25049.187707038869</v>
      </c>
      <c r="I20" s="4">
        <f t="shared" si="5"/>
        <v>14676.43035601697</v>
      </c>
      <c r="J20" s="4">
        <f t="shared" si="6"/>
        <v>9003.3348534627003</v>
      </c>
    </row>
    <row r="21" spans="2:10" x14ac:dyDescent="0.25">
      <c r="B21" s="2">
        <v>2028</v>
      </c>
      <c r="C21" s="3">
        <f t="shared" si="0"/>
        <v>46252.732466312991</v>
      </c>
      <c r="D21" s="4">
        <f t="shared" si="1"/>
        <v>8140.1409487920955</v>
      </c>
      <c r="E21" s="4">
        <f t="shared" si="7"/>
        <v>4219.9252901081463</v>
      </c>
      <c r="F21" s="4">
        <f t="shared" si="2"/>
        <v>16020.238290937181</v>
      </c>
      <c r="G21" s="4">
        <f t="shared" si="3"/>
        <v>7483.787694989489</v>
      </c>
      <c r="H21" s="4">
        <f t="shared" si="4"/>
        <v>35358.591369494949</v>
      </c>
      <c r="I21" s="4">
        <f t="shared" si="5"/>
        <v>16907.255170880318</v>
      </c>
      <c r="J21" s="4">
        <f t="shared" si="6"/>
        <v>11807.029187555103</v>
      </c>
    </row>
    <row r="22" spans="2:10" x14ac:dyDescent="0.25">
      <c r="B22" s="2">
        <v>2029</v>
      </c>
      <c r="C22" s="3">
        <f t="shared" si="0"/>
        <v>62465.883428885798</v>
      </c>
      <c r="D22" s="4">
        <f t="shared" si="1"/>
        <v>10725.322083309486</v>
      </c>
      <c r="E22" s="4">
        <f t="shared" si="7"/>
        <v>5233.6944480900447</v>
      </c>
      <c r="F22" s="4">
        <f t="shared" si="2"/>
        <v>21592.646482885633</v>
      </c>
      <c r="G22" s="4">
        <f t="shared" si="3"/>
        <v>9944.6929812148192</v>
      </c>
      <c r="H22" s="4">
        <f t="shared" si="4"/>
        <v>49910.999041442192</v>
      </c>
      <c r="I22" s="4">
        <f t="shared" si="5"/>
        <v>19477.166482520439</v>
      </c>
      <c r="J22" s="4">
        <f t="shared" si="6"/>
        <v>15483.811332661717</v>
      </c>
    </row>
    <row r="23" spans="2:10" x14ac:dyDescent="0.25">
      <c r="B23" s="2">
        <v>2030</v>
      </c>
      <c r="C23" s="3">
        <f>1E-260*EXP(0.3005*B23)</f>
        <v>84362.293522734151</v>
      </c>
      <c r="D23" s="4">
        <f t="shared" si="1"/>
        <v>14131.516212602639</v>
      </c>
      <c r="E23" s="4">
        <f t="shared" si="7"/>
        <v>6491.0053360845486</v>
      </c>
      <c r="F23" s="4">
        <f t="shared" si="2"/>
        <v>29103.336271760174</v>
      </c>
      <c r="G23" s="4">
        <f t="shared" si="3"/>
        <v>13214.821494313137</v>
      </c>
      <c r="H23" s="4">
        <f t="shared" si="4"/>
        <v>70452.688549804807</v>
      </c>
      <c r="I23" s="4">
        <f t="shared" si="5"/>
        <v>22437.705609434161</v>
      </c>
      <c r="J23" s="4">
        <f t="shared" si="6"/>
        <v>20305.566250156884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CrossRef</vt:lpstr>
      <vt:lpstr>Google Scholar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Madalena</dc:creator>
  <cp:lastModifiedBy>Daniel Madalena</cp:lastModifiedBy>
  <dcterms:created xsi:type="dcterms:W3CDTF">2021-03-03T18:10:44Z</dcterms:created>
  <dcterms:modified xsi:type="dcterms:W3CDTF">2021-03-04T14:51:15Z</dcterms:modified>
</cp:coreProperties>
</file>