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askStoryID">#REF!</definedName>
    <definedName name="DoneDays">#REF!</definedName>
    <definedName name="SprintsInTrend">#REF!</definedName>
    <definedName name="TotalEffort">#REF!</definedName>
    <definedName name="ImplementationDays">#REF!</definedName>
    <definedName name="TaskRows">#REF!</definedName>
    <definedName name="TrendSprintCount">#REF!</definedName>
    <definedName name="SprintTasks">#REF!</definedName>
    <definedName name="TaskStatus">#REF!</definedName>
    <definedName name="Status">'Backlog del Producto'!$M$7:$M$190</definedName>
    <definedName name="SprintCount">#REF!</definedName>
    <definedName name="Sprint">'Backlog del Producto'!$L$7:$L$190</definedName>
    <definedName name="ProductBacklog">'Backlog del Producto'!$B$5:$N$190</definedName>
    <definedName name="TrendOffset">#REF!</definedName>
    <definedName name="TrendDays">#REF!</definedName>
  </definedNames>
  <calcPr/>
  <extLst>
    <ext uri="GoogleSheetsCustomDataVersion2">
      <go:sheetsCustomData xmlns:go="http://customooxmlschemas.google.com/" r:id="rId6" roundtripDataChecksum="+esSwYJIy4S6e1ruXDUWAXbxohpXMEuFMzoKA9qUdT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6">
      <text>
        <t xml:space="preserve">======
ID#AAABFA8tSDc
Petri Heiramo    (2024-01-26 19:40:27)
Debe asignarle prioridad a cada Historia, pero tenga en mente que la prioridad no es siempre el orden de implementación, mas bien la prioridad para el negocio.
Rango: 1-10  (donde 1 es lo mas alto)</t>
      </text>
    </comment>
    <comment authorId="0" ref="J6">
      <text>
        <t xml:space="preserve">======
ID#AAABFA8tSDU
Petri Heiramo    (2024-01-26 19:40:27)
Representa el esfuerzo que conlleva realizar la Historia de Usuario.
En la metodología tradicional Scrum se deben utilizar Story Points.
Sin embargo, siempre deberás traducir el esfuerzo a hrs, dias, etc.</t>
      </text>
    </comment>
    <comment authorId="0" ref="M6">
      <text>
        <t xml:space="preserve">======
ID#AAABFA8tSDY
Use los siguientes estados    (2024-01-26 19:40:27)
Por Hacer
En Progreso
Terminado
Eliminado
Esta hoja usa los estados anteriores en el formato y cálculos de fórmulas.</t>
      </text>
    </comment>
    <comment authorId="0" ref="B6">
      <text>
        <t xml:space="preserve">======
ID#AAABFA8tSDQ
Petri Heiramo    (2024-01-26 19:40:27)
El ID único asignado a la Historia de Usuario.  Este numero no debe cambiar una vez asignado.</t>
      </text>
    </comment>
    <comment authorId="0" ref="F6">
      <text>
        <t xml:space="preserve">======
ID#AAABFA8tSDM
Hector Bravo Consultor GE    (2024-01-26 19:40:27)
El ID único asignado a la tarea</t>
      </text>
    </comment>
    <comment authorId="0" ref="L6">
      <text>
        <t xml:space="preserve">======
ID#AAABFA8tSDI
Petri Heiramo    (2024-01-26 19:40:27)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K6">
      <text>
        <t xml:space="preserve">======
ID#AAABFA8tSDE
Hector Bravo    (2024-01-26 19:40:27)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jUrD1t2fh0G0tB2ALJgWq6cQACfQ=="/>
    </ext>
  </extLst>
</comments>
</file>

<file path=xl/sharedStrings.xml><?xml version="1.0" encoding="utf-8"?>
<sst xmlns="http://schemas.openxmlformats.org/spreadsheetml/2006/main" count="164" uniqueCount="128">
  <si>
    <t>Backlog Detallado del Producto</t>
  </si>
  <si>
    <t>Por Hacer</t>
  </si>
  <si>
    <t>Nombre del Proyecto:</t>
  </si>
  <si>
    <t>Plataforma de aprenizaje en Linea</t>
  </si>
  <si>
    <t>En Progreso</t>
  </si>
  <si>
    <t>Dueño del Producto</t>
  </si>
  <si>
    <t>Todos los Integrantes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</si>
  <si>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</si>
  <si>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</si>
  <si>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</si>
  <si>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</si>
  <si>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</si>
  <si>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</si>
  <si>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</si>
  <si>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</si>
  <si>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</si>
  <si>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</si>
  <si>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</si>
  <si>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</si>
  <si>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</si>
  <si>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</si>
  <si>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</si>
  <si>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</si>
  <si>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</si>
  <si>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</si>
  <si>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HU01</t>
  </si>
  <si>
    <t>Nuevo Usuario</t>
  </si>
  <si>
    <t>Registrarme en la plataforma utilizando mi correo electrónico para acceder a los cursos.</t>
  </si>
  <si>
    <t>acceder a los cursos.</t>
  </si>
  <si>
    <t>T01</t>
  </si>
  <si>
    <t>Implementar formulario de registro</t>
  </si>
  <si>
    <t>- El formulario de registro debe incluir campos para correo electrónico y contraseña. - Los datos del nuevo usuario deben almacenarse en la base de datos.</t>
  </si>
  <si>
    <t>HU02</t>
  </si>
  <si>
    <t>Usuario Existente</t>
  </si>
  <si>
    <t>Restablecer mi contraseña en caso de olvido para mantener el acceso seguro.</t>
  </si>
  <si>
    <t>mantener el acceso seguro.</t>
  </si>
  <si>
    <t>T02</t>
  </si>
  <si>
    <t>Agregar función de restablecimiento de contraseña</t>
  </si>
  <si>
    <t>- Enviar correo electrónico al usuario con un enlace seguro para restablecer la contraseña. - Verificar y actualizar la contraseña en la base de datos.</t>
  </si>
  <si>
    <t>HU03</t>
  </si>
  <si>
    <t>Usuario Registrado</t>
  </si>
  <si>
    <t>Personalizar mi perfil con información adicional y una foto para una experiencia más personalizada.</t>
  </si>
  <si>
    <t>tener una experiencia más personalizada.</t>
  </si>
  <si>
    <t>T03</t>
  </si>
  <si>
    <t>Habilitar la edición de perfiles de usuario</t>
  </si>
  <si>
    <t>- Permitir a los usuarios editar información personal y subir una foto. - Almacenar los cambios en la base de datos.</t>
  </si>
  <si>
    <t>HU04</t>
  </si>
  <si>
    <t>Instructor</t>
  </si>
  <si>
    <t>Crear un nuevo curso, agregar descripciones y establecer los requisitos para comenzar a impartir clases.</t>
  </si>
  <si>
    <t>comenzar a impartir clases.</t>
  </si>
  <si>
    <t>T04</t>
  </si>
  <si>
    <t>Desarrollar interfaz de creación de curso</t>
  </si>
  <si>
    <t>- Permitir a los instructores ingresar detalles del curso, como título, descripción, y requisitos. - Almacenar la información en la base de datos.</t>
  </si>
  <si>
    <t>HU05</t>
  </si>
  <si>
    <t>Editar la información del curso, como la descripción y el temario, para mantener la información actualizada.</t>
  </si>
  <si>
    <t>mantener la información actualizada.</t>
  </si>
  <si>
    <t>T05</t>
  </si>
  <si>
    <t>Agregar función de edición de cursos</t>
  </si>
  <si>
    <t>- Mostrar una interfaz que permita a los instructores modificar la información del curso. - Actualizar la información en la base de datos.</t>
  </si>
  <si>
    <t>HU06</t>
  </si>
  <si>
    <t>Estudiante</t>
  </si>
  <si>
    <t>Acceder a un catálogo organizado de cursos y filtrarlos según mis intereses y necesidades.</t>
  </si>
  <si>
    <t>encontrar cursos relevantes fácilmente.</t>
  </si>
  <si>
    <t>T06</t>
  </si>
  <si>
    <t>Diseñar interfaz de navegación del catálogo</t>
  </si>
  <si>
    <t>- Presentar una interfaz de usuario intuitiva para buscar y filtrar cursos. - Garantizar la respuesta rápida al interactuar con la interfaz.</t>
  </si>
  <si>
    <t>HU07</t>
  </si>
  <si>
    <t>Subir videos de lecciones a mis cursos para proporcionar contenido multimedia.</t>
  </si>
  <si>
    <t>proporcionar contenido multimedia atractivo.</t>
  </si>
  <si>
    <t>T07</t>
  </si>
  <si>
    <t>Implementar función de carga de videos</t>
  </si>
  <si>
    <t>- Permitir a los instructores subir archivos de video. - Realizar verificación de formato y tamaño del video.</t>
  </si>
  <si>
    <t>HU08</t>
  </si>
  <si>
    <t>Descargar documentos y materiales adicionales proporcionados por el instructor.</t>
  </si>
  <si>
    <t>acceder a recursos fuera de línea.</t>
  </si>
  <si>
    <t>T08</t>
  </si>
  <si>
    <t>Agregar opción de descarga de materiales</t>
  </si>
  <si>
    <t>- Habilitar la descarga de documentos adjuntos a las lecciones. - Garantizar la seguridad de los materiales descargados.</t>
  </si>
  <si>
    <t>HU09</t>
  </si>
  <si>
    <t>Ver enlaces a recursos externos que complementen las lecciones y amplíen mi conocimiento.</t>
  </si>
  <si>
    <t>ampliar mi conocimiento sobre el tema.</t>
  </si>
  <si>
    <t>T09</t>
  </si>
  <si>
    <t>Desarrollar módulo para mostrar enlaces externos</t>
  </si>
  <si>
    <t>- Mostrar enlaces proporcionados por el instructor en las lecciones. - Garantizar la apertura correcta de enlaces externos.</t>
  </si>
  <si>
    <t>HU10</t>
  </si>
  <si>
    <t>Navegar fácilmente entre módulos y capítulos para organizar mi aprendizaje de manera efectiva.</t>
  </si>
  <si>
    <t>organizar mi aprendizaje de manera efectiva.</t>
  </si>
  <si>
    <t>T10</t>
  </si>
  <si>
    <t>Mejorar la interfaz de navegación del curso</t>
  </si>
  <si>
    <t>- Mostrar una estructura clara de módulos y lecciones. - Permitir una navegación fluida entre las secciones del curso.</t>
  </si>
  <si>
    <t>HU11</t>
  </si>
  <si>
    <t>Organizar y reorganizar módulos y lecciones para mejorar la estructura del curso.</t>
  </si>
  <si>
    <t>mejorar la estructura y flujo del curso.</t>
  </si>
  <si>
    <t>T11</t>
  </si>
  <si>
    <t>Implementar función de arrastrar y soltar para la organización</t>
  </si>
  <si>
    <t>- Permitir a los instructores reorganizar módulos y lecciones mediante una interfaz intuitiva de arrastrar y soltar. - Actualizar la base de datos con la nueva estructura.</t>
  </si>
  <si>
    <t>HU12</t>
  </si>
  <si>
    <t>Recibir retroalimentación inmediata después de completar una lección para evaluar mi comprensión.</t>
  </si>
  <si>
    <t>evaluar mi comprensión y corregir errores rápidamente.</t>
  </si>
  <si>
    <t>T12</t>
  </si>
  <si>
    <t>Integrar función de retroalimentación automática</t>
  </si>
  <si>
    <t>- Mostrar retroalimentación instantánea después de completar una lección o evaluación. - Asegurar que la retroalimentación sea clara y comprensible.</t>
  </si>
  <si>
    <t>HU13</t>
  </si>
  <si>
    <t>Tener la capacidad de acceder y analizar estadísticas sobre mi participación y mi progreso.</t>
  </si>
  <si>
    <t>evaluar la efectividad del curso y ver mi progreso.</t>
  </si>
  <si>
    <t>T13</t>
  </si>
  <si>
    <t>Desarrollar panel de análisis y estadísticas</t>
  </si>
  <si>
    <t>- Presentar estadísticas de participación, progreso y rendimiento del estudiante. - Permitir la descarga de informes para un análisis más detallado.</t>
  </si>
  <si>
    <t>Inicio</t>
  </si>
  <si>
    <t>Días</t>
  </si>
  <si>
    <t>Final</t>
  </si>
  <si>
    <t>Fecha Liberación</t>
  </si>
  <si>
    <t>Meta</t>
  </si>
  <si>
    <t>Los datos del nuevo usuario deben almacenarse en la base de datos.</t>
  </si>
  <si>
    <t>Almacenar los cambios en la base de datos</t>
  </si>
  <si>
    <t>Permitir a los instructores ingresar detalles del curso, como título, descripción, y requisitos</t>
  </si>
  <si>
    <t>Planeado</t>
  </si>
  <si>
    <t>Presentar una interfaz de usuario intuitiva para buscar y filtrar cursos</t>
  </si>
  <si>
    <t>Mostrar una interfaz que permita a los instructores modificar la información del curso</t>
  </si>
  <si>
    <t>Permitir a los instructores subir archivos de video</t>
  </si>
  <si>
    <t>Habilitar la descarga de documentos adjuntos a las lecciones</t>
  </si>
  <si>
    <t>Mostrar enlaces proporcionados por el instructor en las lecciones</t>
  </si>
  <si>
    <t>Permitir una navegación fluida entre las secciones del curso.</t>
  </si>
  <si>
    <t>Permitir a los instructores reorganizar módulos y lecciones</t>
  </si>
  <si>
    <t>Mostrar retroalimentación instantánea después de completar una lección</t>
  </si>
  <si>
    <t>Enviar correo electrónico al usuario con un enlace</t>
  </si>
  <si>
    <t>Presentar estadísticas de participación, progreso y rendimiento del estudiante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</si>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</sst>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vertical="top"/>
    </xf>
    <xf borderId="1" fillId="0" fontId="1" numFmtId="0" xfId="0" applyAlignment="1" applyBorder="1" applyFont="1">
      <alignment horizontal="left" shrinkToFit="0" vertical="top" wrapText="1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9" fontId="1" numFmtId="0" xfId="0" applyAlignment="1" applyBorder="1" applyFill="1" applyFont="1">
      <alignment horizontal="center" readingOrder="0"/>
    </xf>
    <xf borderId="1" fillId="10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9" fontId="1" numFmtId="165" xfId="0" applyAlignment="1" applyBorder="1" applyFont="1" applyNumberFormat="1">
      <alignment horizontal="center" readingOrder="0"/>
    </xf>
    <xf borderId="1" fillId="9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 shrinkToFit="0" wrapText="1"/>
    </xf>
    <xf borderId="1" fillId="9" fontId="1" numFmtId="164" xfId="0" applyAlignment="1" applyBorder="1" applyFont="1" applyNumberFormat="1">
      <alignment horizontal="center"/>
    </xf>
    <xf borderId="6" fillId="9" fontId="1" numFmtId="164" xfId="0" applyAlignment="1" applyBorder="1" applyFont="1" applyNumberForma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6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4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7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6"/>
      <c r="J4" s="16"/>
      <c r="K4" s="16"/>
      <c r="L4" s="11"/>
      <c r="M4" s="14"/>
      <c r="N4" s="11"/>
      <c r="O4" s="11"/>
      <c r="P4" s="17"/>
      <c r="Q4" s="1" t="s">
        <v>8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8"/>
      <c r="H5" s="21" t="s">
        <v>11</v>
      </c>
      <c r="I5" s="19"/>
      <c r="J5" s="19"/>
      <c r="K5" s="19"/>
      <c r="L5" s="19"/>
      <c r="M5" s="1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4" t="s">
        <v>17</v>
      </c>
      <c r="H6" s="25" t="s">
        <v>18</v>
      </c>
      <c r="I6" s="26" t="s">
        <v>19</v>
      </c>
      <c r="J6" s="26" t="s">
        <v>20</v>
      </c>
      <c r="K6" s="26" t="s">
        <v>21</v>
      </c>
      <c r="L6" s="26" t="s">
        <v>22</v>
      </c>
      <c r="M6" s="26" t="s">
        <v>23</v>
      </c>
      <c r="N6" s="25" t="s">
        <v>24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25</v>
      </c>
      <c r="C7" s="27" t="s">
        <v>26</v>
      </c>
      <c r="D7" s="27" t="s">
        <v>27</v>
      </c>
      <c r="E7" s="27" t="s">
        <v>28</v>
      </c>
      <c r="F7" s="27" t="s">
        <v>29</v>
      </c>
      <c r="G7" s="27" t="s">
        <v>30</v>
      </c>
      <c r="H7" s="27" t="s">
        <v>31</v>
      </c>
      <c r="I7" s="28">
        <v>2.0</v>
      </c>
      <c r="J7" s="28">
        <v>1.0</v>
      </c>
      <c r="K7" s="29"/>
      <c r="L7" s="28">
        <v>1.1</v>
      </c>
      <c r="M7" s="28" t="s">
        <v>7</v>
      </c>
      <c r="N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 t="s">
        <v>32</v>
      </c>
      <c r="C8" s="27" t="s">
        <v>33</v>
      </c>
      <c r="D8" s="27" t="s">
        <v>34</v>
      </c>
      <c r="E8" s="27" t="s">
        <v>35</v>
      </c>
      <c r="F8" s="27" t="s">
        <v>36</v>
      </c>
      <c r="G8" s="27" t="s">
        <v>37</v>
      </c>
      <c r="H8" s="27" t="s">
        <v>38</v>
      </c>
      <c r="I8" s="28">
        <v>2.0</v>
      </c>
      <c r="J8" s="28">
        <v>1.0</v>
      </c>
      <c r="K8" s="29"/>
      <c r="L8" s="28">
        <v>4.1</v>
      </c>
      <c r="M8" s="28" t="s">
        <v>1</v>
      </c>
      <c r="N8" s="3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 t="s">
        <v>39</v>
      </c>
      <c r="C9" s="27" t="s">
        <v>40</v>
      </c>
      <c r="D9" s="27" t="s">
        <v>41</v>
      </c>
      <c r="E9" s="27" t="s">
        <v>42</v>
      </c>
      <c r="F9" s="27" t="s">
        <v>43</v>
      </c>
      <c r="G9" s="27" t="s">
        <v>44</v>
      </c>
      <c r="H9" s="27" t="s">
        <v>45</v>
      </c>
      <c r="I9" s="28">
        <v>2.0</v>
      </c>
      <c r="J9" s="28">
        <v>1.0</v>
      </c>
      <c r="K9" s="29"/>
      <c r="L9" s="28">
        <v>1.2</v>
      </c>
      <c r="M9" s="28" t="s">
        <v>7</v>
      </c>
      <c r="N9" s="3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 t="s">
        <v>46</v>
      </c>
      <c r="C10" s="27" t="s">
        <v>47</v>
      </c>
      <c r="D10" s="27" t="s">
        <v>48</v>
      </c>
      <c r="E10" s="27" t="s">
        <v>49</v>
      </c>
      <c r="F10" s="27" t="s">
        <v>50</v>
      </c>
      <c r="G10" s="27" t="s">
        <v>51</v>
      </c>
      <c r="H10" s="27" t="s">
        <v>52</v>
      </c>
      <c r="I10" s="28">
        <v>5.0</v>
      </c>
      <c r="J10" s="28">
        <v>2.0</v>
      </c>
      <c r="K10" s="29"/>
      <c r="L10" s="28">
        <v>1.3</v>
      </c>
      <c r="M10" s="28" t="s">
        <v>4</v>
      </c>
      <c r="N10" s="3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53</v>
      </c>
      <c r="C11" s="27" t="s">
        <v>47</v>
      </c>
      <c r="D11" s="27" t="s">
        <v>54</v>
      </c>
      <c r="E11" s="27" t="s">
        <v>55</v>
      </c>
      <c r="F11" s="27" t="s">
        <v>56</v>
      </c>
      <c r="G11" s="27" t="s">
        <v>57</v>
      </c>
      <c r="H11" s="27" t="s">
        <v>58</v>
      </c>
      <c r="I11" s="28">
        <v>6.0</v>
      </c>
      <c r="J11" s="28">
        <v>3.0</v>
      </c>
      <c r="K11" s="29"/>
      <c r="L11" s="28">
        <v>2.1</v>
      </c>
      <c r="M11" s="28" t="s">
        <v>1</v>
      </c>
      <c r="N11" s="3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 t="s">
        <v>59</v>
      </c>
      <c r="C12" s="27" t="s">
        <v>60</v>
      </c>
      <c r="D12" s="27" t="s">
        <v>61</v>
      </c>
      <c r="E12" s="27" t="s">
        <v>62</v>
      </c>
      <c r="F12" s="27" t="s">
        <v>63</v>
      </c>
      <c r="G12" s="27" t="s">
        <v>64</v>
      </c>
      <c r="H12" s="27" t="s">
        <v>65</v>
      </c>
      <c r="I12" s="28">
        <v>3.0</v>
      </c>
      <c r="J12" s="28">
        <v>1.0</v>
      </c>
      <c r="K12" s="29"/>
      <c r="L12" s="28">
        <v>1.4</v>
      </c>
      <c r="M12" s="28" t="s">
        <v>1</v>
      </c>
      <c r="N12" s="3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31"/>
      <c r="B13" s="27" t="s">
        <v>66</v>
      </c>
      <c r="C13" s="27" t="s">
        <v>47</v>
      </c>
      <c r="D13" s="27" t="s">
        <v>67</v>
      </c>
      <c r="E13" s="27" t="s">
        <v>68</v>
      </c>
      <c r="F13" s="27" t="s">
        <v>69</v>
      </c>
      <c r="G13" s="27" t="s">
        <v>70</v>
      </c>
      <c r="H13" s="27" t="s">
        <v>71</v>
      </c>
      <c r="I13" s="28">
        <v>7.0</v>
      </c>
      <c r="J13" s="28">
        <v>3.0</v>
      </c>
      <c r="K13" s="29"/>
      <c r="L13" s="28">
        <v>2.2</v>
      </c>
      <c r="M13" s="28" t="s">
        <v>1</v>
      </c>
      <c r="N13" s="3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 t="s">
        <v>72</v>
      </c>
      <c r="C14" s="27" t="s">
        <v>60</v>
      </c>
      <c r="D14" s="27" t="s">
        <v>73</v>
      </c>
      <c r="E14" s="27" t="s">
        <v>74</v>
      </c>
      <c r="F14" s="27" t="s">
        <v>75</v>
      </c>
      <c r="G14" s="27" t="s">
        <v>76</v>
      </c>
      <c r="H14" s="27" t="s">
        <v>77</v>
      </c>
      <c r="I14" s="28">
        <v>5.0</v>
      </c>
      <c r="J14" s="28">
        <v>3.0</v>
      </c>
      <c r="K14" s="29"/>
      <c r="L14" s="28">
        <v>2.3</v>
      </c>
      <c r="M14" s="28" t="s">
        <v>1</v>
      </c>
      <c r="N14" s="3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 t="s">
        <v>78</v>
      </c>
      <c r="C15" s="27" t="s">
        <v>60</v>
      </c>
      <c r="D15" s="27" t="s">
        <v>79</v>
      </c>
      <c r="E15" s="27" t="s">
        <v>80</v>
      </c>
      <c r="F15" s="27" t="s">
        <v>81</v>
      </c>
      <c r="G15" s="27" t="s">
        <v>82</v>
      </c>
      <c r="H15" s="27" t="s">
        <v>83</v>
      </c>
      <c r="I15" s="28">
        <v>4.0</v>
      </c>
      <c r="J15" s="28">
        <v>1.0</v>
      </c>
      <c r="K15" s="29"/>
      <c r="L15" s="28">
        <v>3.1</v>
      </c>
      <c r="M15" s="28" t="s">
        <v>1</v>
      </c>
      <c r="N15" s="3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 t="s">
        <v>84</v>
      </c>
      <c r="C16" s="27" t="s">
        <v>60</v>
      </c>
      <c r="D16" s="27" t="s">
        <v>85</v>
      </c>
      <c r="E16" s="27" t="s">
        <v>86</v>
      </c>
      <c r="F16" s="27" t="s">
        <v>87</v>
      </c>
      <c r="G16" s="27" t="s">
        <v>88</v>
      </c>
      <c r="H16" s="27" t="s">
        <v>89</v>
      </c>
      <c r="I16" s="28">
        <v>3.0</v>
      </c>
      <c r="J16" s="28">
        <v>1.0</v>
      </c>
      <c r="K16" s="29"/>
      <c r="L16" s="28">
        <v>3.2</v>
      </c>
      <c r="M16" s="28" t="s">
        <v>1</v>
      </c>
      <c r="N16" s="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 t="s">
        <v>90</v>
      </c>
      <c r="C17" s="27" t="s">
        <v>47</v>
      </c>
      <c r="D17" s="27" t="s">
        <v>91</v>
      </c>
      <c r="E17" s="27" t="s">
        <v>92</v>
      </c>
      <c r="F17" s="27" t="s">
        <v>93</v>
      </c>
      <c r="G17" s="27" t="s">
        <v>94</v>
      </c>
      <c r="H17" s="27" t="s">
        <v>95</v>
      </c>
      <c r="I17" s="28">
        <v>7.0</v>
      </c>
      <c r="J17" s="28">
        <v>4.0</v>
      </c>
      <c r="K17" s="29"/>
      <c r="L17" s="28">
        <v>3.3</v>
      </c>
      <c r="M17" s="28" t="s">
        <v>1</v>
      </c>
      <c r="N17" s="3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 t="s">
        <v>96</v>
      </c>
      <c r="C18" s="27" t="s">
        <v>60</v>
      </c>
      <c r="D18" s="27" t="s">
        <v>97</v>
      </c>
      <c r="E18" s="27" t="s">
        <v>98</v>
      </c>
      <c r="F18" s="27" t="s">
        <v>99</v>
      </c>
      <c r="G18" s="27" t="s">
        <v>100</v>
      </c>
      <c r="H18" s="27" t="s">
        <v>101</v>
      </c>
      <c r="I18" s="28">
        <v>7.0</v>
      </c>
      <c r="J18" s="28">
        <v>3.0</v>
      </c>
      <c r="K18" s="29"/>
      <c r="L18" s="28">
        <v>3.4</v>
      </c>
      <c r="M18" s="28" t="s">
        <v>1</v>
      </c>
      <c r="N18" s="3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 t="s">
        <v>102</v>
      </c>
      <c r="C19" s="27" t="s">
        <v>60</v>
      </c>
      <c r="D19" s="27" t="s">
        <v>103</v>
      </c>
      <c r="E19" s="27" t="s">
        <v>104</v>
      </c>
      <c r="F19" s="27" t="s">
        <v>105</v>
      </c>
      <c r="G19" s="27" t="s">
        <v>106</v>
      </c>
      <c r="H19" s="27" t="s">
        <v>107</v>
      </c>
      <c r="I19" s="28">
        <v>8.0</v>
      </c>
      <c r="J19" s="28">
        <v>4.0</v>
      </c>
      <c r="K19" s="29"/>
      <c r="L19" s="28">
        <v>4.2</v>
      </c>
      <c r="M19" s="28" t="s">
        <v>1</v>
      </c>
      <c r="N19" s="3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/>
      <c r="C20" s="27"/>
      <c r="D20" s="27"/>
      <c r="E20" s="32"/>
      <c r="F20" s="32"/>
      <c r="G20" s="32"/>
      <c r="H20" s="30"/>
      <c r="I20" s="29"/>
      <c r="J20" s="29"/>
      <c r="K20" s="29"/>
      <c r="L20" s="29"/>
      <c r="M20" s="29"/>
      <c r="N20" s="3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/>
      <c r="C21" s="27"/>
      <c r="D21" s="27"/>
      <c r="E21" s="32"/>
      <c r="F21" s="32"/>
      <c r="G21" s="32"/>
      <c r="H21" s="30"/>
      <c r="I21" s="29"/>
      <c r="J21" s="29"/>
      <c r="K21" s="29"/>
      <c r="L21" s="29"/>
      <c r="M21" s="29"/>
      <c r="N21" s="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/>
      <c r="C22" s="27"/>
      <c r="D22" s="27"/>
      <c r="E22" s="32"/>
      <c r="F22" s="32"/>
      <c r="G22" s="32"/>
      <c r="H22" s="30"/>
      <c r="I22" s="29"/>
      <c r="J22" s="29"/>
      <c r="K22" s="29"/>
      <c r="L22" s="29"/>
      <c r="M22" s="29"/>
      <c r="N22" s="3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/>
      <c r="C23" s="27"/>
      <c r="D23" s="27"/>
      <c r="E23" s="32"/>
      <c r="F23" s="32"/>
      <c r="G23" s="32"/>
      <c r="H23" s="30"/>
      <c r="I23" s="29"/>
      <c r="J23" s="29"/>
      <c r="K23" s="29"/>
      <c r="L23" s="29"/>
      <c r="M23" s="29"/>
      <c r="N23" s="3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2"/>
      <c r="C24" s="32"/>
      <c r="D24" s="27"/>
      <c r="E24" s="32"/>
      <c r="F24" s="32"/>
      <c r="G24" s="32"/>
      <c r="H24" s="30"/>
      <c r="I24" s="29"/>
      <c r="J24" s="29"/>
      <c r="K24" s="29"/>
      <c r="L24" s="29"/>
      <c r="M24" s="29"/>
      <c r="N24" s="3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2"/>
      <c r="C25" s="32"/>
      <c r="D25" s="27"/>
      <c r="E25" s="32"/>
      <c r="F25" s="32"/>
      <c r="G25" s="32"/>
      <c r="H25" s="30"/>
      <c r="I25" s="29"/>
      <c r="J25" s="29"/>
      <c r="K25" s="29"/>
      <c r="L25" s="29"/>
      <c r="M25" s="29"/>
      <c r="N25" s="30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2"/>
      <c r="C26" s="32"/>
      <c r="D26" s="27"/>
      <c r="E26" s="32"/>
      <c r="F26" s="32"/>
      <c r="G26" s="32"/>
      <c r="H26" s="30"/>
      <c r="I26" s="29"/>
      <c r="J26" s="29"/>
      <c r="K26" s="29"/>
      <c r="L26" s="29"/>
      <c r="M26" s="29"/>
      <c r="N26" s="3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C27" s="32"/>
      <c r="D27" s="27"/>
      <c r="E27" s="32"/>
      <c r="F27" s="32"/>
      <c r="G27" s="32"/>
      <c r="H27" s="30"/>
      <c r="I27" s="29"/>
      <c r="J27" s="29"/>
      <c r="K27" s="29"/>
      <c r="L27" s="29"/>
      <c r="M27" s="29"/>
      <c r="N27" s="30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2"/>
      <c r="C28" s="32"/>
      <c r="D28" s="27"/>
      <c r="E28" s="32"/>
      <c r="F28" s="32"/>
      <c r="G28" s="32"/>
      <c r="H28" s="30"/>
      <c r="I28" s="29"/>
      <c r="J28" s="29"/>
      <c r="K28" s="29"/>
      <c r="L28" s="29"/>
      <c r="M28" s="29"/>
      <c r="N28" s="3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2"/>
      <c r="C29" s="32"/>
      <c r="D29" s="27"/>
      <c r="E29" s="32"/>
      <c r="F29" s="32"/>
      <c r="G29" s="32"/>
      <c r="H29" s="30"/>
      <c r="I29" s="29"/>
      <c r="J29" s="29"/>
      <c r="K29" s="29"/>
      <c r="L29" s="29"/>
      <c r="M29" s="29"/>
      <c r="N29" s="3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2"/>
      <c r="C30" s="32"/>
      <c r="D30" s="27"/>
      <c r="E30" s="32"/>
      <c r="F30" s="32"/>
      <c r="G30" s="32"/>
      <c r="H30" s="30"/>
      <c r="I30" s="29"/>
      <c r="J30" s="29"/>
      <c r="K30" s="29"/>
      <c r="L30" s="29"/>
      <c r="M30" s="29"/>
      <c r="N30" s="3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2"/>
      <c r="C31" s="32"/>
      <c r="D31" s="32"/>
      <c r="E31" s="32"/>
      <c r="F31" s="32"/>
      <c r="G31" s="32"/>
      <c r="H31" s="30"/>
      <c r="I31" s="29"/>
      <c r="J31" s="29"/>
      <c r="K31" s="29"/>
      <c r="L31" s="29"/>
      <c r="M31" s="29"/>
      <c r="N31" s="3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2"/>
      <c r="C32" s="32"/>
      <c r="D32" s="32"/>
      <c r="E32" s="32"/>
      <c r="F32" s="32"/>
      <c r="G32" s="32"/>
      <c r="H32" s="30"/>
      <c r="I32" s="29"/>
      <c r="J32" s="29"/>
      <c r="K32" s="29"/>
      <c r="L32" s="29"/>
      <c r="M32" s="29"/>
      <c r="N32" s="3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2"/>
      <c r="C33" s="32"/>
      <c r="D33" s="32"/>
      <c r="E33" s="32"/>
      <c r="F33" s="32"/>
      <c r="G33" s="32"/>
      <c r="H33" s="30"/>
      <c r="I33" s="29"/>
      <c r="J33" s="29"/>
      <c r="K33" s="29"/>
      <c r="L33" s="29"/>
      <c r="M33" s="29"/>
      <c r="N33" s="3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2"/>
      <c r="C34" s="32"/>
      <c r="D34" s="32"/>
      <c r="E34" s="32"/>
      <c r="F34" s="32"/>
      <c r="G34" s="32"/>
      <c r="H34" s="30"/>
      <c r="I34" s="29"/>
      <c r="J34" s="29"/>
      <c r="K34" s="29"/>
      <c r="L34" s="29"/>
      <c r="M34" s="29"/>
      <c r="N34" s="3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2"/>
      <c r="C35" s="32"/>
      <c r="D35" s="32"/>
      <c r="E35" s="32"/>
      <c r="F35" s="32"/>
      <c r="G35" s="32"/>
      <c r="H35" s="30"/>
      <c r="I35" s="29"/>
      <c r="J35" s="29"/>
      <c r="K35" s="29"/>
      <c r="L35" s="29"/>
      <c r="M35" s="29"/>
      <c r="N35" s="3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2"/>
      <c r="C36" s="32"/>
      <c r="D36" s="32"/>
      <c r="E36" s="32"/>
      <c r="F36" s="32"/>
      <c r="G36" s="32"/>
      <c r="H36" s="30"/>
      <c r="I36" s="29"/>
      <c r="J36" s="29"/>
      <c r="K36" s="29"/>
      <c r="L36" s="29"/>
      <c r="M36" s="29"/>
      <c r="N36" s="30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2"/>
      <c r="C37" s="32"/>
      <c r="D37" s="32"/>
      <c r="E37" s="32"/>
      <c r="F37" s="32"/>
      <c r="G37" s="32"/>
      <c r="H37" s="30"/>
      <c r="I37" s="29"/>
      <c r="J37" s="29"/>
      <c r="K37" s="29"/>
      <c r="L37" s="29"/>
      <c r="M37" s="29"/>
      <c r="N37" s="3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2"/>
      <c r="C38" s="32"/>
      <c r="D38" s="32"/>
      <c r="E38" s="32"/>
      <c r="F38" s="32"/>
      <c r="G38" s="32"/>
      <c r="H38" s="30"/>
      <c r="I38" s="29"/>
      <c r="J38" s="29"/>
      <c r="K38" s="29"/>
      <c r="L38" s="29"/>
      <c r="M38" s="29"/>
      <c r="N38" s="3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2"/>
      <c r="C39" s="32"/>
      <c r="D39" s="32"/>
      <c r="E39" s="32"/>
      <c r="F39" s="32"/>
      <c r="G39" s="32"/>
      <c r="H39" s="30"/>
      <c r="I39" s="29"/>
      <c r="J39" s="29"/>
      <c r="K39" s="29"/>
      <c r="L39" s="29"/>
      <c r="M39" s="29"/>
      <c r="N39" s="30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2"/>
      <c r="C40" s="32"/>
      <c r="D40" s="32"/>
      <c r="E40" s="32"/>
      <c r="F40" s="32"/>
      <c r="G40" s="32"/>
      <c r="H40" s="30"/>
      <c r="I40" s="29"/>
      <c r="J40" s="29"/>
      <c r="K40" s="29"/>
      <c r="L40" s="29"/>
      <c r="M40" s="29"/>
      <c r="N40" s="3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2"/>
      <c r="C41" s="32"/>
      <c r="D41" s="32"/>
      <c r="E41" s="32"/>
      <c r="F41" s="32"/>
      <c r="G41" s="32"/>
      <c r="H41" s="30"/>
      <c r="I41" s="29"/>
      <c r="J41" s="29"/>
      <c r="K41" s="29"/>
      <c r="L41" s="29"/>
      <c r="M41" s="29"/>
      <c r="N41" s="30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2"/>
      <c r="C42" s="32"/>
      <c r="D42" s="32"/>
      <c r="E42" s="32"/>
      <c r="F42" s="32"/>
      <c r="G42" s="32"/>
      <c r="H42" s="30"/>
      <c r="I42" s="29"/>
      <c r="J42" s="29"/>
      <c r="K42" s="29"/>
      <c r="L42" s="29"/>
      <c r="M42" s="29"/>
      <c r="N42" s="30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2"/>
      <c r="C43" s="32"/>
      <c r="D43" s="32"/>
      <c r="E43" s="32"/>
      <c r="F43" s="32"/>
      <c r="G43" s="32"/>
      <c r="H43" s="30"/>
      <c r="I43" s="29"/>
      <c r="J43" s="29"/>
      <c r="K43" s="29"/>
      <c r="L43" s="29"/>
      <c r="M43" s="29"/>
      <c r="N43" s="30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2"/>
      <c r="C44" s="32"/>
      <c r="D44" s="32"/>
      <c r="E44" s="32"/>
      <c r="F44" s="32"/>
      <c r="G44" s="32"/>
      <c r="H44" s="30"/>
      <c r="I44" s="29"/>
      <c r="J44" s="29"/>
      <c r="K44" s="29"/>
      <c r="L44" s="29"/>
      <c r="M44" s="29"/>
      <c r="N44" s="3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2"/>
      <c r="C45" s="32"/>
      <c r="D45" s="32"/>
      <c r="E45" s="32"/>
      <c r="F45" s="32"/>
      <c r="G45" s="32"/>
      <c r="H45" s="30"/>
      <c r="I45" s="29"/>
      <c r="J45" s="29"/>
      <c r="K45" s="29"/>
      <c r="L45" s="29"/>
      <c r="M45" s="29"/>
      <c r="N45" s="30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2"/>
      <c r="C46" s="32"/>
      <c r="D46" s="32"/>
      <c r="E46" s="32"/>
      <c r="F46" s="32"/>
      <c r="G46" s="32"/>
      <c r="H46" s="30"/>
      <c r="I46" s="29"/>
      <c r="J46" s="29"/>
      <c r="K46" s="29"/>
      <c r="L46" s="29"/>
      <c r="M46" s="29"/>
      <c r="N46" s="3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2"/>
      <c r="C47" s="32"/>
      <c r="D47" s="32"/>
      <c r="E47" s="32"/>
      <c r="F47" s="32"/>
      <c r="G47" s="32"/>
      <c r="H47" s="30"/>
      <c r="I47" s="29"/>
      <c r="J47" s="29"/>
      <c r="K47" s="29"/>
      <c r="L47" s="29"/>
      <c r="M47" s="29"/>
      <c r="N47" s="3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2"/>
      <c r="C48" s="32"/>
      <c r="D48" s="32"/>
      <c r="E48" s="32"/>
      <c r="F48" s="32"/>
      <c r="G48" s="32"/>
      <c r="H48" s="30"/>
      <c r="I48" s="29"/>
      <c r="J48" s="29"/>
      <c r="K48" s="29"/>
      <c r="L48" s="29"/>
      <c r="M48" s="29"/>
      <c r="N48" s="3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2"/>
      <c r="C49" s="32"/>
      <c r="D49" s="32"/>
      <c r="E49" s="32"/>
      <c r="F49" s="32"/>
      <c r="G49" s="32"/>
      <c r="H49" s="30"/>
      <c r="I49" s="29"/>
      <c r="J49" s="29"/>
      <c r="K49" s="29"/>
      <c r="L49" s="29"/>
      <c r="M49" s="29"/>
      <c r="N49" s="30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2"/>
      <c r="C50" s="32"/>
      <c r="D50" s="32"/>
      <c r="E50" s="32"/>
      <c r="F50" s="32"/>
      <c r="G50" s="32"/>
      <c r="H50" s="30"/>
      <c r="I50" s="29"/>
      <c r="J50" s="29"/>
      <c r="K50" s="29"/>
      <c r="L50" s="29"/>
      <c r="M50" s="29"/>
      <c r="N50" s="30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2"/>
      <c r="C51" s="32"/>
      <c r="D51" s="32"/>
      <c r="E51" s="32"/>
      <c r="F51" s="32"/>
      <c r="G51" s="32"/>
      <c r="H51" s="30"/>
      <c r="I51" s="29"/>
      <c r="J51" s="29"/>
      <c r="K51" s="29"/>
      <c r="L51" s="29"/>
      <c r="M51" s="29"/>
      <c r="N51" s="30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3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  <c r="M1000" s="3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9:N70">
    <cfRule type="expression" dxfId="0" priority="1" stopIfTrue="1">
      <formula>#REF!="Done"</formula>
    </cfRule>
  </conditionalFormatting>
  <conditionalFormatting sqref="N69:N70">
    <cfRule type="expression" dxfId="1" priority="2" stopIfTrue="1">
      <formula>#REF!="Ongoing"</formula>
    </cfRule>
  </conditionalFormatting>
  <conditionalFormatting sqref="N69:N70">
    <cfRule type="expression" dxfId="2" priority="3" stopIfTrue="1">
      <formula>#REF!="Removed"</formula>
    </cfRule>
  </conditionalFormatting>
  <conditionalFormatting sqref="N24">
    <cfRule type="expression" dxfId="0" priority="4" stopIfTrue="1">
      <formula>#REF!="Done"</formula>
    </cfRule>
  </conditionalFormatting>
  <conditionalFormatting sqref="N24">
    <cfRule type="expression" dxfId="1" priority="5" stopIfTrue="1">
      <formula>#REF!="Ongoing"</formula>
    </cfRule>
  </conditionalFormatting>
  <conditionalFormatting sqref="N24">
    <cfRule type="expression" dxfId="2" priority="6" stopIfTrue="1">
      <formula>#REF!="Removed"</formula>
    </cfRule>
  </conditionalFormatting>
  <conditionalFormatting sqref="N80">
    <cfRule type="expression" dxfId="0" priority="7" stopIfTrue="1">
      <formula>$M70="Done"</formula>
    </cfRule>
  </conditionalFormatting>
  <conditionalFormatting sqref="N80">
    <cfRule type="expression" dxfId="1" priority="8" stopIfTrue="1">
      <formula>$M70="Ongoing"</formula>
    </cfRule>
  </conditionalFormatting>
  <conditionalFormatting sqref="N80">
    <cfRule type="expression" dxfId="2" priority="9" stopIfTrue="1">
      <formula>$M70="Removed"</formula>
    </cfRule>
  </conditionalFormatting>
  <conditionalFormatting sqref="B7:N1000">
    <cfRule type="expression" dxfId="0" priority="10" stopIfTrue="1">
      <formula>$M7="Terminado"</formula>
    </cfRule>
  </conditionalFormatting>
  <conditionalFormatting sqref="B7:N1000">
    <cfRule type="expression" dxfId="1" priority="11" stopIfTrue="1">
      <formula>$M7="En Progreso"</formula>
    </cfRule>
  </conditionalFormatting>
  <conditionalFormatting sqref="B7:N1000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9 M81:M190">
      <formula1>"Por Hacer,En Progreso,Terminado,Eliminado"</formula1>
    </dataValidation>
    <dataValidation type="list" allowBlank="1" showErrorMessage="1" sqref="I7:I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4"/>
      <c r="H1" s="16"/>
    </row>
    <row r="2" ht="12.75" customHeight="1">
      <c r="B2" s="35" t="s">
        <v>22</v>
      </c>
      <c r="C2" s="35" t="s">
        <v>108</v>
      </c>
      <c r="D2" s="35" t="s">
        <v>109</v>
      </c>
      <c r="E2" s="35" t="s">
        <v>110</v>
      </c>
      <c r="F2" s="35" t="s">
        <v>20</v>
      </c>
      <c r="G2" s="36" t="s">
        <v>23</v>
      </c>
      <c r="H2" s="35" t="s">
        <v>111</v>
      </c>
      <c r="I2" s="36" t="s">
        <v>112</v>
      </c>
      <c r="J2" s="37"/>
    </row>
    <row r="3" ht="12.75" customHeight="1">
      <c r="B3" s="38">
        <v>1.1</v>
      </c>
      <c r="C3" s="39">
        <v>45317.0</v>
      </c>
      <c r="D3" s="40">
        <v>1.0</v>
      </c>
      <c r="E3" s="41">
        <v>45348.0</v>
      </c>
      <c r="F3" s="42">
        <f>IF(B3="","",SUMIF('Backlog del Producto'!L$7:L$130,Sprints!B3,'Backlog del Producto'!J$7:J$130))</f>
        <v>1</v>
      </c>
      <c r="G3" s="43" t="s">
        <v>7</v>
      </c>
      <c r="H3" s="44"/>
      <c r="I3" s="45" t="s">
        <v>113</v>
      </c>
    </row>
    <row r="4" ht="12.75" customHeight="1">
      <c r="B4" s="38">
        <v>1.2</v>
      </c>
      <c r="C4" s="46">
        <f t="shared" ref="C4:C17" si="1">IF(AND(C3&lt;&gt;"",D3&lt;&gt;"",D4&lt;&gt;""),C3+D3,"")</f>
        <v>45318</v>
      </c>
      <c r="D4" s="40">
        <v>2.0</v>
      </c>
      <c r="E4" s="47">
        <f t="shared" ref="E4:E17" si="2">IF(AND(C4&lt;&gt;"",D4&lt;&gt;""),C4+D4-1,"")</f>
        <v>45319</v>
      </c>
      <c r="F4" s="42">
        <f>IF(B4="","",SUMIF('Backlog del Producto'!L$7:L$130,Sprints!B4,'Backlog del Producto'!J$7:J$130))</f>
        <v>1</v>
      </c>
      <c r="G4" s="43" t="s">
        <v>7</v>
      </c>
      <c r="H4" s="44"/>
      <c r="I4" s="45" t="s">
        <v>114</v>
      </c>
    </row>
    <row r="5" ht="12.75" customHeight="1">
      <c r="B5" s="38">
        <v>1.3</v>
      </c>
      <c r="C5" s="46">
        <f t="shared" si="1"/>
        <v>45320</v>
      </c>
      <c r="D5" s="40">
        <v>2.0</v>
      </c>
      <c r="E5" s="47">
        <f t="shared" si="2"/>
        <v>45321</v>
      </c>
      <c r="F5" s="42">
        <f>IF(B5="","",SUMIF('Backlog del Producto'!L$7:L$130,Sprints!B5,'Backlog del Producto'!J$7:J$130))</f>
        <v>2</v>
      </c>
      <c r="G5" s="43" t="s">
        <v>4</v>
      </c>
      <c r="H5" s="44"/>
      <c r="I5" s="45" t="s">
        <v>115</v>
      </c>
    </row>
    <row r="6" ht="12.75" customHeight="1">
      <c r="B6" s="38">
        <v>1.4</v>
      </c>
      <c r="C6" s="46">
        <f t="shared" si="1"/>
        <v>45322</v>
      </c>
      <c r="D6" s="40">
        <v>1.0</v>
      </c>
      <c r="E6" s="47">
        <f t="shared" si="2"/>
        <v>45322</v>
      </c>
      <c r="F6" s="42">
        <f>IF(B6="","",SUMIF('Backlog del Producto'!L$7:L$130,Sprints!B6,'Backlog del Producto'!J$7:J$130))</f>
        <v>1</v>
      </c>
      <c r="G6" s="48" t="s">
        <v>116</v>
      </c>
      <c r="H6" s="44"/>
      <c r="I6" s="45" t="s">
        <v>117</v>
      </c>
    </row>
    <row r="7" ht="12.75" customHeight="1">
      <c r="B7" s="38">
        <v>2.1</v>
      </c>
      <c r="C7" s="46">
        <f t="shared" si="1"/>
        <v>45323</v>
      </c>
      <c r="D7" s="40">
        <v>1.0</v>
      </c>
      <c r="E7" s="47">
        <f t="shared" si="2"/>
        <v>45323</v>
      </c>
      <c r="F7" s="42">
        <f>IF(B7="","",SUMIF('Backlog del Producto'!L$7:L$130,Sprints!B7,'Backlog del Producto'!J$7:J$130))</f>
        <v>3</v>
      </c>
      <c r="G7" s="48" t="s">
        <v>116</v>
      </c>
      <c r="H7" s="44"/>
      <c r="I7" s="45" t="s">
        <v>118</v>
      </c>
    </row>
    <row r="8" ht="12.75" customHeight="1">
      <c r="B8" s="38">
        <v>2.2</v>
      </c>
      <c r="C8" s="46">
        <f t="shared" si="1"/>
        <v>45324</v>
      </c>
      <c r="D8" s="40">
        <v>3.0</v>
      </c>
      <c r="E8" s="47">
        <f t="shared" si="2"/>
        <v>45326</v>
      </c>
      <c r="F8" s="42">
        <f>IF(B8="","",SUMIF('Backlog del Producto'!L$7:L$130,Sprints!B8,'Backlog del Producto'!J$7:J$130))</f>
        <v>3</v>
      </c>
      <c r="G8" s="43" t="s">
        <v>116</v>
      </c>
      <c r="H8" s="44"/>
      <c r="I8" s="45" t="s">
        <v>119</v>
      </c>
    </row>
    <row r="9" ht="12.75" customHeight="1">
      <c r="B9" s="38">
        <v>2.3</v>
      </c>
      <c r="C9" s="46">
        <f t="shared" si="1"/>
        <v>45327</v>
      </c>
      <c r="D9" s="40">
        <v>3.0</v>
      </c>
      <c r="E9" s="47">
        <f t="shared" si="2"/>
        <v>45329</v>
      </c>
      <c r="F9" s="42">
        <f>IF(B9="","",SUMIF('Backlog del Producto'!L$7:L$130,Sprints!B9,'Backlog del Producto'!J$7:J$130))</f>
        <v>3</v>
      </c>
      <c r="G9" s="43" t="s">
        <v>116</v>
      </c>
      <c r="H9" s="44"/>
      <c r="I9" s="45" t="s">
        <v>120</v>
      </c>
    </row>
    <row r="10" ht="12.75" customHeight="1">
      <c r="B10" s="38">
        <v>3.1</v>
      </c>
      <c r="C10" s="46">
        <f t="shared" si="1"/>
        <v>45330</v>
      </c>
      <c r="D10" s="40">
        <v>1.0</v>
      </c>
      <c r="E10" s="47">
        <f t="shared" si="2"/>
        <v>45330</v>
      </c>
      <c r="F10" s="42">
        <f>IF(B10="","",SUMIF('Backlog del Producto'!L$7:L$130,Sprints!B10,'Backlog del Producto'!J$7:J$130))</f>
        <v>1</v>
      </c>
      <c r="G10" s="43" t="s">
        <v>116</v>
      </c>
      <c r="H10" s="44"/>
      <c r="I10" s="45" t="s">
        <v>121</v>
      </c>
    </row>
    <row r="11" ht="12.75" customHeight="1">
      <c r="B11" s="38">
        <v>3.2</v>
      </c>
      <c r="C11" s="46">
        <f t="shared" si="1"/>
        <v>45331</v>
      </c>
      <c r="D11" s="40">
        <v>1.0</v>
      </c>
      <c r="E11" s="47">
        <f t="shared" si="2"/>
        <v>45331</v>
      </c>
      <c r="F11" s="42">
        <f>IF(B11="","",SUMIF('Backlog del Producto'!L$7:L$130,Sprints!B11,'Backlog del Producto'!J$7:J$130))</f>
        <v>1</v>
      </c>
      <c r="G11" s="43" t="s">
        <v>116</v>
      </c>
      <c r="H11" s="44"/>
      <c r="I11" s="45" t="s">
        <v>122</v>
      </c>
    </row>
    <row r="12" ht="12.75" customHeight="1">
      <c r="B12" s="38">
        <v>3.3</v>
      </c>
      <c r="C12" s="46">
        <f t="shared" si="1"/>
        <v>45332</v>
      </c>
      <c r="D12" s="40">
        <v>4.0</v>
      </c>
      <c r="E12" s="47">
        <f t="shared" si="2"/>
        <v>45335</v>
      </c>
      <c r="F12" s="42">
        <f>IF(B12="","",SUMIF('Backlog del Producto'!L$7:L$130,Sprints!B12,'Backlog del Producto'!J$7:J$130))</f>
        <v>4</v>
      </c>
      <c r="G12" s="43" t="s">
        <v>116</v>
      </c>
      <c r="H12" s="44"/>
      <c r="I12" s="45" t="s">
        <v>123</v>
      </c>
    </row>
    <row r="13" ht="12.75" customHeight="1">
      <c r="B13" s="38">
        <v>3.4</v>
      </c>
      <c r="C13" s="46">
        <f t="shared" si="1"/>
        <v>45336</v>
      </c>
      <c r="D13" s="40">
        <v>3.0</v>
      </c>
      <c r="E13" s="47">
        <f t="shared" si="2"/>
        <v>45338</v>
      </c>
      <c r="F13" s="42">
        <f>IF(B13="","",SUMIF('Backlog del Producto'!L$7:L$130,Sprints!B13,'Backlog del Producto'!J$7:J$130))</f>
        <v>3</v>
      </c>
      <c r="G13" s="43" t="s">
        <v>116</v>
      </c>
      <c r="H13" s="44"/>
      <c r="I13" s="45" t="s">
        <v>124</v>
      </c>
    </row>
    <row r="14" ht="12.75" customHeight="1">
      <c r="B14" s="38">
        <v>4.1</v>
      </c>
      <c r="C14" s="46">
        <f t="shared" si="1"/>
        <v>45339</v>
      </c>
      <c r="D14" s="40">
        <v>1.0</v>
      </c>
      <c r="E14" s="47">
        <f t="shared" si="2"/>
        <v>45339</v>
      </c>
      <c r="F14" s="42">
        <f>IF(B14="","",SUMIF('Backlog del Producto'!L$7:L$130,Sprints!B14,'Backlog del Producto'!J$7:J$130))</f>
        <v>1</v>
      </c>
      <c r="G14" s="43" t="s">
        <v>116</v>
      </c>
      <c r="H14" s="44"/>
      <c r="I14" s="45" t="s">
        <v>125</v>
      </c>
    </row>
    <row r="15" ht="12.75" customHeight="1">
      <c r="B15" s="38">
        <v>4.2</v>
      </c>
      <c r="C15" s="46">
        <f t="shared" si="1"/>
        <v>45340</v>
      </c>
      <c r="D15" s="40">
        <v>4.0</v>
      </c>
      <c r="E15" s="47">
        <f t="shared" si="2"/>
        <v>45343</v>
      </c>
      <c r="F15" s="42">
        <f>IF(B15="","",SUMIF('Backlog del Producto'!L$7:L$130,Sprints!B15,'Backlog del Producto'!J$7:J$130))</f>
        <v>4</v>
      </c>
      <c r="G15" s="43" t="s">
        <v>116</v>
      </c>
      <c r="H15" s="44"/>
      <c r="I15" s="49" t="s">
        <v>126</v>
      </c>
    </row>
    <row r="16" ht="12.75" customHeight="1">
      <c r="B16" s="42" t="str">
        <f t="shared" ref="B16:B17" si="3">IF(AND(C16&lt;&gt;"",D16&lt;&gt;""),B15+1,"")</f>
        <v/>
      </c>
      <c r="C16" s="46" t="str">
        <f t="shared" si="1"/>
        <v/>
      </c>
      <c r="D16" s="44"/>
      <c r="E16" s="47" t="str">
        <f t="shared" si="2"/>
        <v/>
      </c>
      <c r="F16" s="42" t="str">
        <f>IF(B16="","",SUMIF('Backlog del Producto'!L$8:L$130,Sprints!B16,'Backlog del Producto'!J$8:J$130))</f>
        <v/>
      </c>
      <c r="G16" s="48" t="str">
        <f t="shared" ref="G16:G17" si="4">IF(AND(OR(G15="Planned",G15="Ongoing"),D16&lt;&gt;""),"Planned","Unplanned")</f>
        <v>Unplanned</v>
      </c>
      <c r="H16" s="44"/>
      <c r="I16" s="50"/>
    </row>
    <row r="17" ht="12.75" customHeight="1">
      <c r="B17" s="42" t="str">
        <f t="shared" si="3"/>
        <v/>
      </c>
      <c r="C17" s="46" t="str">
        <f t="shared" si="1"/>
        <v/>
      </c>
      <c r="D17" s="44"/>
      <c r="E17" s="47" t="str">
        <f t="shared" si="2"/>
        <v/>
      </c>
      <c r="F17" s="42" t="str">
        <f>IF(B17="","",SUMIF('Backlog del Producto'!L$8:L$130,Sprints!B17,'Backlog del Producto'!J$8:J$130))</f>
        <v/>
      </c>
      <c r="G17" s="48" t="str">
        <f t="shared" si="4"/>
        <v>Unplanned</v>
      </c>
      <c r="H17" s="44"/>
      <c r="I17" s="50"/>
    </row>
    <row r="18" ht="12.75" customHeight="1">
      <c r="B18" s="48"/>
      <c r="C18" s="48"/>
      <c r="D18" s="51"/>
      <c r="E18" s="52" t="s">
        <v>127</v>
      </c>
      <c r="F18" s="42">
        <f>SUM(F3:F15)</f>
        <v>28</v>
      </c>
      <c r="G18" s="48"/>
      <c r="H18" s="44"/>
      <c r="I18" s="53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