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Documents\"/>
    </mc:Choice>
  </mc:AlternateContent>
  <xr:revisionPtr revIDLastSave="0" documentId="13_ncr:1_{2A2C8661-B832-490D-8ABC-BF37AABE0E41}" xr6:coauthVersionLast="47" xr6:coauthVersionMax="47" xr10:uidLastSave="{00000000-0000-0000-0000-000000000000}"/>
  <bookViews>
    <workbookView xWindow="-108" yWindow="-108" windowWidth="23256" windowHeight="12576" firstSheet="2" activeTab="4" xr2:uid="{E2FD8BB5-47CC-4196-AE54-DC3DC61B5AF1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9" l="1"/>
  <c r="K9" i="9"/>
  <c r="H9" i="9"/>
  <c r="I9" i="9"/>
  <c r="B8" i="9"/>
  <c r="C8" i="9"/>
  <c r="D8" i="9"/>
  <c r="J4" i="9"/>
  <c r="J5" i="9"/>
  <c r="J7" i="9"/>
  <c r="J8" i="9"/>
  <c r="J9" i="9"/>
  <c r="J10" i="9"/>
  <c r="J11" i="9"/>
  <c r="F12" i="9"/>
  <c r="G12" i="9"/>
  <c r="H12" i="9"/>
  <c r="I12" i="9"/>
  <c r="J12" i="9"/>
  <c r="F6" i="9"/>
  <c r="G6" i="9"/>
  <c r="H6" i="9"/>
  <c r="I6" i="9"/>
  <c r="J6" i="9"/>
  <c r="K6" i="9"/>
  <c r="E12" i="9"/>
  <c r="E5" i="9"/>
  <c r="E6" i="9"/>
  <c r="E7" i="9"/>
  <c r="E8" i="9"/>
  <c r="E9" i="9"/>
  <c r="E10" i="9"/>
  <c r="E11" i="9"/>
  <c r="C4" i="9"/>
  <c r="D4" i="9"/>
  <c r="E4" i="9"/>
  <c r="F4" i="9"/>
  <c r="G4" i="9"/>
  <c r="H4" i="9"/>
  <c r="B4" i="9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D3" i="5"/>
  <c r="D4" i="5"/>
  <c r="D5" i="5"/>
  <c r="D6" i="5"/>
  <c r="D7" i="5"/>
  <c r="D8" i="5"/>
  <c r="D9" i="5"/>
  <c r="D2" i="5"/>
  <c r="C4" i="4"/>
  <c r="C5" i="4"/>
  <c r="C6" i="4"/>
  <c r="C7" i="4"/>
  <c r="C8" i="4"/>
  <c r="C3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J14" i="9" l="1"/>
</calcChain>
</file>

<file path=xl/sharedStrings.xml><?xml version="1.0" encoding="utf-8"?>
<sst xmlns="http://schemas.openxmlformats.org/spreadsheetml/2006/main" count="162" uniqueCount="117">
  <si>
    <t>Список класса</t>
  </si>
  <si>
    <t>Барабаш Александр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</si>
  <si>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</si>
  <si>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</si>
  <si>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</si>
  <si>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</si>
  <si>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</si>
  <si>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Куприянова Анастасия</t>
  </si>
  <si>
    <t>Малясов Артем</t>
  </si>
  <si>
    <t>Маунгалов Константин</t>
  </si>
  <si>
    <t>Шабаев Георгий</t>
  </si>
  <si>
    <t>Предмет</t>
  </si>
  <si>
    <t>алгебра</t>
  </si>
  <si>
    <t>геометрия</t>
  </si>
  <si>
    <t>Средний балл</t>
  </si>
  <si>
    <t>Результат зачета</t>
  </si>
  <si>
    <t>№
п/п</t>
  </si>
  <si>
    <t>Сигнал светофора</t>
  </si>
  <si>
    <t>Действие</t>
  </si>
  <si>
    <t>Красный</t>
  </si>
  <si>
    <t>Зеленый</t>
  </si>
  <si>
    <t>День недели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</si>
  <si>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</si>
  <si>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</si>
  <si>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</si>
  <si>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</si>
  <si>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</si>
  <si>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</si>
  <si>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Прогноз</t>
  </si>
  <si>
    <t>Пасмурно</t>
  </si>
  <si>
    <t>Солнечно</t>
  </si>
  <si>
    <t>Облачно</t>
  </si>
  <si>
    <t>Воскресенье</t>
  </si>
  <si>
    <t>Ветрено</t>
  </si>
  <si>
    <t>Совет</t>
  </si>
  <si>
    <t>Покупка</t>
  </si>
  <si>
    <t>Молочные продукты</t>
  </si>
  <si>
    <t>Бытовая Химия</t>
  </si>
  <si>
    <t>Мясо</t>
  </si>
  <si>
    <t>Фрукты</t>
  </si>
  <si>
    <t>Канцтовары</t>
  </si>
  <si>
    <t>Хлеб</t>
  </si>
  <si>
    <t>Торт</t>
  </si>
  <si>
    <t>Цена</t>
  </si>
  <si>
    <t>Наличие карты</t>
  </si>
  <si>
    <t>Итого к оплате</t>
  </si>
  <si>
    <t>нет</t>
  </si>
  <si>
    <t>да</t>
  </si>
  <si>
    <t>Керамическия изделия</t>
  </si>
  <si>
    <t>Ведомость перевода учащихся в следующий класс</t>
  </si>
  <si>
    <t>9а</t>
  </si>
  <si>
    <t>Класс -</t>
  </si>
  <si>
    <t>№</t>
  </si>
  <si>
    <t>Классный руководитель - Мезенцева М.И.</t>
  </si>
  <si>
    <t>Фамилия, имя учащегося</t>
  </si>
  <si>
    <t>Иванов Вася</t>
  </si>
  <si>
    <t>Петрова Даша</t>
  </si>
  <si>
    <t>Кашина Алиса</t>
  </si>
  <si>
    <t>Атабадзе Тамила</t>
  </si>
  <si>
    <t>Губницкий Леонид</t>
  </si>
  <si>
    <t>Иовенко Екатерина</t>
  </si>
  <si>
    <t>Козелкова Светлана</t>
  </si>
  <si>
    <t>Милешин Дмитрий</t>
  </si>
  <si>
    <t>Савчук Анастасия</t>
  </si>
  <si>
    <t>Сотникова Елизавета</t>
  </si>
  <si>
    <t>Тананыкин Никита</t>
  </si>
  <si>
    <t>Ярославова Анна</t>
  </si>
  <si>
    <t>Оценки</t>
  </si>
  <si>
    <t>Алгебра</t>
  </si>
  <si>
    <t>Русский язык</t>
  </si>
  <si>
    <t>Физика</t>
  </si>
  <si>
    <t>Химия</t>
  </si>
  <si>
    <t>Английский язык</t>
  </si>
  <si>
    <t>Физкультура</t>
  </si>
  <si>
    <t>Информатика</t>
  </si>
  <si>
    <t>Количество "2"</t>
  </si>
  <si>
    <t>Перевод в следующий класс</t>
  </si>
  <si>
    <t>Румянцева Софья</t>
  </si>
  <si>
    <t>Сидоров Иван</t>
  </si>
  <si>
    <t>Мусалимов Егор</t>
  </si>
  <si>
    <t xml:space="preserve">  </t>
  </si>
  <si>
    <t>Кроссворд "КОМПЬЮТЕР"</t>
  </si>
  <si>
    <t>д</t>
  </si>
  <si>
    <t>и</t>
  </si>
  <si>
    <t>с</t>
  </si>
  <si>
    <t>к</t>
  </si>
  <si>
    <t>е</t>
  </si>
  <si>
    <t>т</t>
  </si>
  <si>
    <t>а</t>
  </si>
  <si>
    <t>о</t>
  </si>
  <si>
    <t>м</t>
  </si>
  <si>
    <t>н</t>
  </si>
  <si>
    <t>р</t>
  </si>
  <si>
    <t>п</t>
  </si>
  <si>
    <t>ь</t>
  </si>
  <si>
    <t>ю</t>
  </si>
  <si>
    <t>ц</t>
  </si>
  <si>
    <t>ы</t>
  </si>
  <si>
    <t>ш</t>
  </si>
  <si>
    <t>ПО ГОРИЗОНТАЛИ:</t>
  </si>
  <si>
    <t>ПО ВЕРТИКАЛИ:</t>
  </si>
  <si>
    <t>Гибкий магнитный диск</t>
  </si>
  <si>
    <t>Устройство вывода информации.</t>
  </si>
  <si>
    <t>Устройство ввода информации.</t>
  </si>
  <si>
    <t>Жесткий магнитный …</t>
  </si>
  <si>
    <t>Устройство для вывода информации на бумажный носитель.</t>
  </si>
  <si>
    <t>Вычислительная система</t>
  </si>
  <si>
    <t>Устройство, преобразующее информацию и управляющее</t>
  </si>
  <si>
    <t>другим устройством компьютера</t>
  </si>
  <si>
    <t xml:space="preserve">Общее число набранных баллов = </t>
  </si>
  <si>
    <t>Д</t>
  </si>
  <si>
    <t>И</t>
  </si>
  <si>
    <t>С</t>
  </si>
  <si>
    <t>К</t>
  </si>
  <si>
    <t>Е</t>
  </si>
  <si>
    <t>Т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</si>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</sst>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&quot;₽&quot;"/>
    <numFmt numFmtId="171" formatCode="0.0"/>
  </numFmts>
  <fonts count="15" x14ac:knownFonts="1">
    <font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6"/>
      <color rgb="FF0070C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2" borderId="2" xfId="0" applyFont="1" applyFill="1" applyBorder="1"/>
    <xf numFmtId="0" fontId="0" fillId="3" borderId="3" xfId="0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 vertical="top"/>
    </xf>
    <xf numFmtId="0" fontId="7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0" fillId="5" borderId="1" xfId="0" applyFont="1" applyFill="1" applyBorder="1"/>
    <xf numFmtId="0" fontId="10" fillId="4" borderId="0" xfId="0" applyFont="1" applyFill="1" applyBorder="1"/>
    <xf numFmtId="0" fontId="10" fillId="5" borderId="7" xfId="0" applyFont="1" applyFill="1" applyBorder="1"/>
    <xf numFmtId="0" fontId="10" fillId="5" borderId="8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4" borderId="0" xfId="0" applyFont="1" applyFill="1" applyBorder="1"/>
    <xf numFmtId="171" fontId="7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F290-BFA4-411E-9E89-6AFE5AD17866}">
  <dimension ref="A1:B10"/>
  <sheetViews>
    <sheetView workbookViewId="0">
      <selection activeCell="C10" sqref="C10"/>
    </sheetView>
  </sheetViews>
  <sheetFormatPr defaultRowHeight="14.4" x14ac:dyDescent="0.3"/>
  <sheetData>
    <row r="1" spans="1:2" x14ac:dyDescent="0.3">
      <c r="A1">
        <v>-15</v>
      </c>
      <c r="B1">
        <f>IF(A1&gt;0,1,0)</f>
        <v>0</v>
      </c>
    </row>
    <row r="2" spans="1:2" x14ac:dyDescent="0.3">
      <c r="A2">
        <v>56</v>
      </c>
      <c r="B2">
        <f t="shared" ref="B2:B10" si="0">IF(A2&gt;0,1,0)</f>
        <v>1</v>
      </c>
    </row>
    <row r="3" spans="1:2" x14ac:dyDescent="0.3">
      <c r="A3">
        <v>2</v>
      </c>
      <c r="B3">
        <f t="shared" si="0"/>
        <v>1</v>
      </c>
    </row>
    <row r="4" spans="1:2" x14ac:dyDescent="0.3">
      <c r="A4">
        <v>-36</v>
      </c>
      <c r="B4">
        <f t="shared" si="0"/>
        <v>0</v>
      </c>
    </row>
    <row r="5" spans="1:2" x14ac:dyDescent="0.3">
      <c r="A5">
        <v>-23</v>
      </c>
      <c r="B5">
        <f t="shared" si="0"/>
        <v>0</v>
      </c>
    </row>
    <row r="6" spans="1:2" x14ac:dyDescent="0.3">
      <c r="A6" s="1">
        <v>5</v>
      </c>
      <c r="B6">
        <f t="shared" si="0"/>
        <v>1</v>
      </c>
    </row>
    <row r="7" spans="1:2" x14ac:dyDescent="0.3">
      <c r="A7">
        <v>15</v>
      </c>
      <c r="B7">
        <f t="shared" si="0"/>
        <v>1</v>
      </c>
    </row>
    <row r="8" spans="1:2" x14ac:dyDescent="0.3">
      <c r="A8">
        <v>15</v>
      </c>
      <c r="B8">
        <f t="shared" si="0"/>
        <v>1</v>
      </c>
    </row>
    <row r="9" spans="1:2" x14ac:dyDescent="0.3">
      <c r="A9">
        <v>-4</v>
      </c>
      <c r="B9">
        <f t="shared" si="0"/>
        <v>0</v>
      </c>
    </row>
    <row r="10" spans="1:2" x14ac:dyDescent="0.3">
      <c r="A10">
        <v>48</v>
      </c>
      <c r="B10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336-EAD1-485B-AF20-0DE8C6558CCF}">
  <dimension ref="A1:F12"/>
  <sheetViews>
    <sheetView workbookViewId="0">
      <selection activeCell="F3" sqref="F3:F12"/>
    </sheetView>
  </sheetViews>
  <sheetFormatPr defaultRowHeight="14.4" x14ac:dyDescent="0.3"/>
  <cols>
    <col min="1" max="1" width="8.88671875" style="2"/>
    <col min="2" max="2" width="32.33203125" customWidth="1"/>
    <col min="6" max="6" width="10.33203125" customWidth="1"/>
  </cols>
  <sheetData>
    <row r="1" spans="1:6" x14ac:dyDescent="0.3">
      <c r="A1" s="22" t="s">
        <v>16</v>
      </c>
      <c r="B1" s="21" t="s">
        <v>0</v>
      </c>
      <c r="C1" s="21" t="s">
        <v>11</v>
      </c>
      <c r="D1" s="21"/>
      <c r="E1" s="22" t="s">
        <v>14</v>
      </c>
      <c r="F1" s="22" t="s">
        <v>15</v>
      </c>
    </row>
    <row r="2" spans="1:6" x14ac:dyDescent="0.3">
      <c r="A2" s="21"/>
      <c r="B2" s="21"/>
      <c r="C2" s="3" t="s">
        <v>12</v>
      </c>
      <c r="D2" s="3" t="s">
        <v>13</v>
      </c>
      <c r="E2" s="22"/>
      <c r="F2" s="22"/>
    </row>
    <row r="3" spans="1:6" x14ac:dyDescent="0.3">
      <c r="A3" s="4">
        <v>1</v>
      </c>
      <c r="B3" s="3" t="s">
        <v>1</v>
      </c>
      <c r="C3" s="3">
        <v>4</v>
      </c>
      <c r="D3" s="3">
        <v>4</v>
      </c>
      <c r="E3" s="3">
        <f>AVERAGE(C3:D3)</f>
        <v>4</v>
      </c>
      <c r="F3" s="3" t="str">
        <f>IF(E3&gt;4,"зачтено","не зачтено")</f>
        <v>не зачтено</v>
      </c>
    </row>
    <row r="4" spans="1:6" x14ac:dyDescent="0.3">
      <c r="A4" s="4">
        <v>2</v>
      </c>
      <c r="B4" s="3" t="s">
        <v>2</v>
      </c>
      <c r="C4" s="3">
        <v>3</v>
      </c>
      <c r="D4" s="3">
        <v>4</v>
      </c>
      <c r="E4" s="3">
        <f t="shared" ref="E4:E12" si="0">AVERAGE(C4:D4)</f>
        <v>3.5</v>
      </c>
      <c r="F4" s="3" t="str">
        <f t="shared" ref="F4:F12" si="1">IF(E4&gt;4,"зачтено","не зачтено")</f>
        <v>не зачтено</v>
      </c>
    </row>
    <row r="5" spans="1:6" x14ac:dyDescent="0.3">
      <c r="A5" s="4">
        <v>3</v>
      </c>
      <c r="B5" s="3" t="s">
        <v>3</v>
      </c>
      <c r="C5" s="3">
        <v>4</v>
      </c>
      <c r="D5" s="3">
        <v>5</v>
      </c>
      <c r="E5" s="3">
        <f t="shared" si="0"/>
        <v>4.5</v>
      </c>
      <c r="F5" s="3" t="str">
        <f t="shared" si="1"/>
        <v>зачтено</v>
      </c>
    </row>
    <row r="6" spans="1:6" x14ac:dyDescent="0.3">
      <c r="A6" s="4">
        <v>4</v>
      </c>
      <c r="B6" s="3" t="s">
        <v>4</v>
      </c>
      <c r="C6" s="3">
        <v>5</v>
      </c>
      <c r="D6" s="3">
        <v>5</v>
      </c>
      <c r="E6" s="3">
        <f t="shared" si="0"/>
        <v>5</v>
      </c>
      <c r="F6" s="3" t="str">
        <f t="shared" si="1"/>
        <v>зачтено</v>
      </c>
    </row>
    <row r="7" spans="1:6" x14ac:dyDescent="0.3">
      <c r="A7" s="4">
        <v>5</v>
      </c>
      <c r="B7" s="3" t="s">
        <v>5</v>
      </c>
      <c r="C7" s="3">
        <v>3</v>
      </c>
      <c r="D7" s="3">
        <v>3</v>
      </c>
      <c r="E7" s="3">
        <f t="shared" si="0"/>
        <v>3</v>
      </c>
      <c r="F7" s="3" t="str">
        <f t="shared" si="1"/>
        <v>не зачтено</v>
      </c>
    </row>
    <row r="8" spans="1:6" x14ac:dyDescent="0.3">
      <c r="A8" s="4">
        <v>6</v>
      </c>
      <c r="B8" s="3" t="s">
        <v>6</v>
      </c>
      <c r="C8" s="3">
        <v>4</v>
      </c>
      <c r="D8" s="3">
        <v>3</v>
      </c>
      <c r="E8" s="3">
        <f t="shared" si="0"/>
        <v>3.5</v>
      </c>
      <c r="F8" s="3" t="str">
        <f t="shared" si="1"/>
        <v>не зачтено</v>
      </c>
    </row>
    <row r="9" spans="1:6" x14ac:dyDescent="0.3">
      <c r="A9" s="4">
        <v>7</v>
      </c>
      <c r="B9" s="3" t="s">
        <v>7</v>
      </c>
      <c r="C9" s="3">
        <v>5</v>
      </c>
      <c r="D9" s="3">
        <v>5</v>
      </c>
      <c r="E9" s="3">
        <f t="shared" si="0"/>
        <v>5</v>
      </c>
      <c r="F9" s="3" t="str">
        <f t="shared" si="1"/>
        <v>зачтено</v>
      </c>
    </row>
    <row r="10" spans="1:6" x14ac:dyDescent="0.3">
      <c r="A10" s="4">
        <v>8</v>
      </c>
      <c r="B10" s="3" t="s">
        <v>8</v>
      </c>
      <c r="C10" s="3">
        <v>4</v>
      </c>
      <c r="D10" s="3">
        <v>5</v>
      </c>
      <c r="E10" s="3">
        <f t="shared" si="0"/>
        <v>4.5</v>
      </c>
      <c r="F10" s="3" t="str">
        <f t="shared" si="1"/>
        <v>зачтено</v>
      </c>
    </row>
    <row r="11" spans="1:6" x14ac:dyDescent="0.3">
      <c r="A11" s="4">
        <v>9</v>
      </c>
      <c r="B11" s="3" t="s">
        <v>9</v>
      </c>
      <c r="C11" s="3">
        <v>5</v>
      </c>
      <c r="D11" s="3">
        <v>3</v>
      </c>
      <c r="E11" s="3">
        <f t="shared" si="0"/>
        <v>4</v>
      </c>
      <c r="F11" s="3" t="str">
        <f t="shared" si="1"/>
        <v>не зачтено</v>
      </c>
    </row>
    <row r="12" spans="1:6" x14ac:dyDescent="0.3">
      <c r="A12" s="4">
        <v>10</v>
      </c>
      <c r="B12" s="3" t="s">
        <v>10</v>
      </c>
      <c r="C12" s="3">
        <v>3</v>
      </c>
      <c r="D12" s="3">
        <v>3</v>
      </c>
      <c r="E12" s="3">
        <f t="shared" si="0"/>
        <v>3</v>
      </c>
      <c r="F12" s="3" t="str">
        <f t="shared" si="1"/>
        <v>не зачтено</v>
      </c>
    </row>
  </sheetData>
  <mergeCells count="5">
    <mergeCell ref="B1:B2"/>
    <mergeCell ref="C1:D1"/>
    <mergeCell ref="E1:E2"/>
    <mergeCell ref="F1:F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A60E-E027-44D8-A0FC-B32A416B234D}">
  <dimension ref="A1:B3"/>
  <sheetViews>
    <sheetView workbookViewId="0">
      <selection activeCell="A5" sqref="A5"/>
    </sheetView>
  </sheetViews>
  <sheetFormatPr defaultRowHeight="14.4" x14ac:dyDescent="0.3"/>
  <cols>
    <col min="1" max="1" width="20.44140625" customWidth="1"/>
    <col min="2" max="2" width="35.6640625" customWidth="1"/>
  </cols>
  <sheetData>
    <row r="1" spans="1:2" ht="57.6" x14ac:dyDescent="0.55000000000000004">
      <c r="A1" s="5" t="s">
        <v>17</v>
      </c>
      <c r="B1" s="6" t="s">
        <v>18</v>
      </c>
    </row>
    <row r="2" spans="1:2" x14ac:dyDescent="0.3">
      <c r="A2" s="7" t="s">
        <v>19</v>
      </c>
      <c r="B2" t="str">
        <f>IF(A2="Красный","Стоим","Переходим дорогу")</f>
        <v>Стоим</v>
      </c>
    </row>
    <row r="3" spans="1:2" x14ac:dyDescent="0.3">
      <c r="A3" s="8" t="s">
        <v>20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8723-8841-47FD-8C7C-AB823D41C0B2}">
  <dimension ref="A1:C8"/>
  <sheetViews>
    <sheetView workbookViewId="0">
      <selection activeCell="A5" sqref="A5"/>
    </sheetView>
  </sheetViews>
  <sheetFormatPr defaultRowHeight="14.4" x14ac:dyDescent="0.3"/>
  <cols>
    <col min="1" max="1" width="17.77734375" customWidth="1"/>
    <col min="2" max="2" width="14.6640625" customWidth="1"/>
    <col min="3" max="3" width="25.33203125" customWidth="1"/>
  </cols>
  <sheetData>
    <row r="1" spans="1:3" x14ac:dyDescent="0.3">
      <c r="A1" t="s">
        <v>21</v>
      </c>
      <c r="B1" t="s">
        <v>28</v>
      </c>
      <c r="C1" t="s">
        <v>34</v>
      </c>
    </row>
    <row r="2" spans="1:3" x14ac:dyDescent="0.3">
      <c r="A2" t="s">
        <v>22</v>
      </c>
      <c r="B2" t="s">
        <v>29</v>
      </c>
      <c r="C2" t="str">
        <f>IF(B2="Пасмурно","Возьми зонт","Посмотри температуру")</f>
        <v>Возьми зонт</v>
      </c>
    </row>
    <row r="3" spans="1:3" x14ac:dyDescent="0.3">
      <c r="A3" t="s">
        <v>23</v>
      </c>
      <c r="B3" t="s">
        <v>30</v>
      </c>
      <c r="C3" t="str">
        <f>IF(B3="Пасмурно","Возьми зонт","Посмотри температуру")</f>
        <v>Посмотри температуру</v>
      </c>
    </row>
    <row r="4" spans="1:3" x14ac:dyDescent="0.3">
      <c r="A4" t="s">
        <v>24</v>
      </c>
      <c r="B4" t="s">
        <v>31</v>
      </c>
      <c r="C4" t="str">
        <f t="shared" ref="C4:C8" si="0">IF(B4="Пасмурно","Возьми зонт","Посмотри температуру")</f>
        <v>Посмотри температуру</v>
      </c>
    </row>
    <row r="5" spans="1:3" x14ac:dyDescent="0.3">
      <c r="A5" t="s">
        <v>25</v>
      </c>
      <c r="B5" t="s">
        <v>29</v>
      </c>
      <c r="C5" t="str">
        <f t="shared" si="0"/>
        <v>Возьми зонт</v>
      </c>
    </row>
    <row r="6" spans="1:3" x14ac:dyDescent="0.3">
      <c r="A6" t="s">
        <v>26</v>
      </c>
      <c r="B6" t="s">
        <v>33</v>
      </c>
      <c r="C6" t="str">
        <f t="shared" si="0"/>
        <v>Посмотри температуру</v>
      </c>
    </row>
    <row r="7" spans="1:3" x14ac:dyDescent="0.3">
      <c r="A7" t="s">
        <v>27</v>
      </c>
      <c r="B7" t="s">
        <v>29</v>
      </c>
      <c r="C7" t="str">
        <f t="shared" si="0"/>
        <v>Возьми зонт</v>
      </c>
    </row>
    <row r="8" spans="1:3" x14ac:dyDescent="0.3">
      <c r="A8" t="s">
        <v>32</v>
      </c>
      <c r="B8" t="s">
        <v>30</v>
      </c>
      <c r="C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A65A-EDE5-4FCE-AF9B-848D4F596088}">
  <dimension ref="A1:D9"/>
  <sheetViews>
    <sheetView tabSelected="1" workbookViewId="0">
      <selection activeCell="A12" sqref="A12"/>
    </sheetView>
  </sheetViews>
  <sheetFormatPr defaultRowHeight="14.4" x14ac:dyDescent="0.3"/>
  <cols>
    <col min="1" max="1" width="26.5546875" customWidth="1"/>
    <col min="2" max="2" width="17.88671875" customWidth="1"/>
    <col min="3" max="4" width="17.77734375" customWidth="1"/>
  </cols>
  <sheetData>
    <row r="1" spans="1:4" ht="36" x14ac:dyDescent="0.35">
      <c r="A1" s="9" t="s">
        <v>35</v>
      </c>
      <c r="B1" s="9" t="s">
        <v>43</v>
      </c>
      <c r="C1" s="10" t="s">
        <v>44</v>
      </c>
      <c r="D1" s="11" t="s">
        <v>45</v>
      </c>
    </row>
    <row r="2" spans="1:4" x14ac:dyDescent="0.3">
      <c r="A2" t="s">
        <v>36</v>
      </c>
      <c r="B2" s="12">
        <v>25</v>
      </c>
      <c r="C2" t="s">
        <v>46</v>
      </c>
      <c r="D2" s="13">
        <f>IF(C2="да",B2-B2*0.05,B2)</f>
        <v>25</v>
      </c>
    </row>
    <row r="3" spans="1:4" x14ac:dyDescent="0.3">
      <c r="A3" t="s">
        <v>48</v>
      </c>
      <c r="B3" s="12">
        <v>255</v>
      </c>
      <c r="C3" t="s">
        <v>47</v>
      </c>
      <c r="D3" s="13">
        <f t="shared" ref="D3:D9" si="0">IF(C3="да",B3-B3*0.05,B3)</f>
        <v>242.25</v>
      </c>
    </row>
    <row r="4" spans="1:4" x14ac:dyDescent="0.3">
      <c r="A4" t="s">
        <v>37</v>
      </c>
      <c r="B4" s="12">
        <v>1100</v>
      </c>
      <c r="C4" t="s">
        <v>46</v>
      </c>
      <c r="D4" s="13">
        <f t="shared" si="0"/>
        <v>1100</v>
      </c>
    </row>
    <row r="5" spans="1:4" x14ac:dyDescent="0.3">
      <c r="A5" t="s">
        <v>38</v>
      </c>
      <c r="B5" s="12">
        <v>562</v>
      </c>
      <c r="C5" t="s">
        <v>47</v>
      </c>
      <c r="D5" s="13">
        <f t="shared" si="0"/>
        <v>533.9</v>
      </c>
    </row>
    <row r="6" spans="1:4" x14ac:dyDescent="0.3">
      <c r="A6" t="s">
        <v>39</v>
      </c>
      <c r="B6" s="12">
        <v>123</v>
      </c>
      <c r="C6" t="s">
        <v>47</v>
      </c>
      <c r="D6" s="13">
        <f t="shared" si="0"/>
        <v>116.85</v>
      </c>
    </row>
    <row r="7" spans="1:4" x14ac:dyDescent="0.3">
      <c r="A7" t="s">
        <v>40</v>
      </c>
      <c r="B7" s="12">
        <v>95.3</v>
      </c>
      <c r="C7" t="s">
        <v>46</v>
      </c>
      <c r="D7" s="13">
        <f t="shared" si="0"/>
        <v>95.3</v>
      </c>
    </row>
    <row r="8" spans="1:4" x14ac:dyDescent="0.3">
      <c r="A8" t="s">
        <v>41</v>
      </c>
      <c r="B8" s="12">
        <v>12.3</v>
      </c>
      <c r="C8" t="s">
        <v>46</v>
      </c>
      <c r="D8" s="13">
        <f t="shared" si="0"/>
        <v>12.3</v>
      </c>
    </row>
    <row r="9" spans="1:4" x14ac:dyDescent="0.3">
      <c r="A9" t="s">
        <v>42</v>
      </c>
      <c r="B9" s="12">
        <v>250</v>
      </c>
      <c r="C9" t="s">
        <v>47</v>
      </c>
      <c r="D9" s="13">
        <f t="shared" si="0"/>
        <v>237.5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5F03-D56F-4E10-ACA9-385DD96A5FAA}">
  <dimension ref="A2:N24"/>
  <sheetViews>
    <sheetView topLeftCell="D1" workbookViewId="0">
      <selection activeCell="O11" sqref="O11"/>
    </sheetView>
  </sheetViews>
  <sheetFormatPr defaultRowHeight="14.4" x14ac:dyDescent="0.3"/>
  <cols>
    <col min="1" max="1" width="8.88671875" customWidth="1"/>
    <col min="2" max="2" width="8.77734375" customWidth="1"/>
    <col min="3" max="3" width="20.21875" customWidth="1"/>
    <col min="4" max="4" width="6.21875" customWidth="1"/>
    <col min="11" max="12" width="14.77734375" customWidth="1"/>
    <col min="13" max="13" width="24.6640625" customWidth="1"/>
  </cols>
  <sheetData>
    <row r="2" spans="1:13" x14ac:dyDescent="0.3">
      <c r="A2" s="28" t="s">
        <v>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3">
      <c r="C3" s="14" t="s">
        <v>51</v>
      </c>
      <c r="D3" s="15" t="s">
        <v>50</v>
      </c>
    </row>
    <row r="4" spans="1:13" x14ac:dyDescent="0.3">
      <c r="A4" s="32" t="s">
        <v>53</v>
      </c>
      <c r="B4" s="32"/>
      <c r="C4" s="32"/>
      <c r="D4" s="32"/>
      <c r="E4" s="16"/>
    </row>
    <row r="6" spans="1:13" x14ac:dyDescent="0.3">
      <c r="B6" s="30" t="s">
        <v>52</v>
      </c>
      <c r="C6" s="31" t="s">
        <v>54</v>
      </c>
      <c r="D6" s="23" t="s">
        <v>67</v>
      </c>
      <c r="E6" s="24"/>
      <c r="F6" s="24"/>
      <c r="G6" s="24"/>
      <c r="H6" s="24"/>
      <c r="I6" s="24"/>
      <c r="J6" s="25"/>
      <c r="K6" s="26" t="s">
        <v>14</v>
      </c>
      <c r="L6" s="26" t="s">
        <v>75</v>
      </c>
      <c r="M6" s="26" t="s">
        <v>76</v>
      </c>
    </row>
    <row r="7" spans="1:13" ht="79.2" customHeight="1" x14ac:dyDescent="0.3">
      <c r="B7" s="30"/>
      <c r="C7" s="31"/>
      <c r="D7" s="17" t="s">
        <v>68</v>
      </c>
      <c r="E7" s="17" t="s">
        <v>69</v>
      </c>
      <c r="F7" s="17" t="s">
        <v>70</v>
      </c>
      <c r="G7" s="17" t="s">
        <v>71</v>
      </c>
      <c r="H7" s="18" t="s">
        <v>72</v>
      </c>
      <c r="I7" s="17" t="s">
        <v>73</v>
      </c>
      <c r="J7" s="17" t="s">
        <v>74</v>
      </c>
      <c r="K7" s="27"/>
      <c r="L7" s="27"/>
      <c r="M7" s="27"/>
    </row>
    <row r="8" spans="1:13" ht="14.4" customHeight="1" x14ac:dyDescent="0.3">
      <c r="B8" s="20">
        <v>1</v>
      </c>
      <c r="C8" s="20" t="s">
        <v>55</v>
      </c>
      <c r="D8" s="20">
        <v>2</v>
      </c>
      <c r="E8" s="20">
        <v>4</v>
      </c>
      <c r="F8" s="20">
        <v>5</v>
      </c>
      <c r="G8" s="20">
        <v>5</v>
      </c>
      <c r="H8" s="20">
        <v>3</v>
      </c>
      <c r="I8" s="20">
        <v>4</v>
      </c>
      <c r="J8" s="20">
        <v>3</v>
      </c>
      <c r="K8" s="44">
        <f>AVERAGE(D8:J8)</f>
        <v>3.7142857142857144</v>
      </c>
      <c r="L8" s="19">
        <f>COUNTIF(D8:J8,2)</f>
        <v>1</v>
      </c>
      <c r="M8" s="20" t="str">
        <f>IF(L8=0,"Переведен", IF(L8&gt;2,"Оставлен на второй год", "Оставлен на осень"))</f>
        <v>Оставлен на осень</v>
      </c>
    </row>
    <row r="9" spans="1:13" ht="14.4" customHeight="1" x14ac:dyDescent="0.3">
      <c r="B9" s="20">
        <v>2</v>
      </c>
      <c r="C9" s="20" t="s">
        <v>56</v>
      </c>
      <c r="D9" s="20">
        <v>5</v>
      </c>
      <c r="E9" s="20">
        <v>2</v>
      </c>
      <c r="F9" s="20">
        <v>3</v>
      </c>
      <c r="G9" s="20">
        <v>4</v>
      </c>
      <c r="H9" s="20">
        <v>2</v>
      </c>
      <c r="I9" s="20">
        <v>3</v>
      </c>
      <c r="J9" s="20">
        <v>2</v>
      </c>
      <c r="K9" s="44">
        <f t="shared" ref="K9:K22" si="0">AVERAGE(D9:J9)</f>
        <v>3</v>
      </c>
      <c r="L9" s="19">
        <f t="shared" ref="L9:L22" si="1">COUNTIF(D9:J9,2)</f>
        <v>3</v>
      </c>
      <c r="M9" s="20" t="str">
        <f t="shared" ref="M9:M22" si="2">IF(L9=0,"Переведен", IF(L9&gt;2,"Оставлен на второй год", "Оставлен на осень"))</f>
        <v>Оставлен на второй год</v>
      </c>
    </row>
    <row r="10" spans="1:13" x14ac:dyDescent="0.3">
      <c r="B10" s="20">
        <v>3</v>
      </c>
      <c r="C10" s="20" t="s">
        <v>78</v>
      </c>
      <c r="D10" s="20">
        <v>3</v>
      </c>
      <c r="E10" s="20">
        <v>4</v>
      </c>
      <c r="F10" s="20">
        <v>2</v>
      </c>
      <c r="G10" s="20">
        <v>2</v>
      </c>
      <c r="H10" s="20">
        <v>4</v>
      </c>
      <c r="I10" s="20">
        <v>4</v>
      </c>
      <c r="J10" s="20">
        <v>3</v>
      </c>
      <c r="K10" s="44">
        <f t="shared" si="0"/>
        <v>3.1428571428571428</v>
      </c>
      <c r="L10" s="19">
        <f t="shared" si="1"/>
        <v>2</v>
      </c>
      <c r="M10" s="20" t="str">
        <f t="shared" si="2"/>
        <v>Оставлен на осень</v>
      </c>
    </row>
    <row r="11" spans="1:13" x14ac:dyDescent="0.3">
      <c r="B11" s="20">
        <v>4</v>
      </c>
      <c r="C11" s="20" t="s">
        <v>57</v>
      </c>
      <c r="D11" s="20">
        <v>4</v>
      </c>
      <c r="E11" s="20">
        <v>3</v>
      </c>
      <c r="F11" s="20">
        <v>5</v>
      </c>
      <c r="G11" s="20">
        <v>5</v>
      </c>
      <c r="H11" s="20">
        <v>4</v>
      </c>
      <c r="I11" s="20">
        <v>5</v>
      </c>
      <c r="J11" s="20">
        <v>4</v>
      </c>
      <c r="K11" s="44">
        <f t="shared" si="0"/>
        <v>4.2857142857142856</v>
      </c>
      <c r="L11" s="19">
        <f t="shared" si="1"/>
        <v>0</v>
      </c>
      <c r="M11" s="20" t="str">
        <f t="shared" si="2"/>
        <v>Переведен</v>
      </c>
    </row>
    <row r="12" spans="1:13" x14ac:dyDescent="0.3">
      <c r="B12" s="20">
        <v>5</v>
      </c>
      <c r="C12" s="20" t="s">
        <v>58</v>
      </c>
      <c r="D12" s="20">
        <v>3</v>
      </c>
      <c r="E12" s="20">
        <v>4</v>
      </c>
      <c r="F12" s="20">
        <v>4</v>
      </c>
      <c r="G12" s="20">
        <v>4</v>
      </c>
      <c r="H12" s="20">
        <v>5</v>
      </c>
      <c r="I12" s="20">
        <v>4</v>
      </c>
      <c r="J12" s="20">
        <v>3</v>
      </c>
      <c r="K12" s="44">
        <f t="shared" si="0"/>
        <v>3.8571428571428572</v>
      </c>
      <c r="L12" s="19">
        <f t="shared" si="1"/>
        <v>0</v>
      </c>
      <c r="M12" s="20" t="str">
        <f t="shared" si="2"/>
        <v>Переведен</v>
      </c>
    </row>
    <row r="13" spans="1:13" x14ac:dyDescent="0.3">
      <c r="B13" s="20">
        <v>6</v>
      </c>
      <c r="C13" s="20" t="s">
        <v>59</v>
      </c>
      <c r="D13" s="20">
        <v>5</v>
      </c>
      <c r="E13" s="20">
        <v>4</v>
      </c>
      <c r="F13" s="20">
        <v>5</v>
      </c>
      <c r="G13" s="20">
        <v>5</v>
      </c>
      <c r="H13" s="20">
        <v>4</v>
      </c>
      <c r="I13" s="20">
        <v>5</v>
      </c>
      <c r="J13" s="20">
        <v>4</v>
      </c>
      <c r="K13" s="44">
        <f t="shared" si="0"/>
        <v>4.5714285714285712</v>
      </c>
      <c r="L13" s="19">
        <f t="shared" si="1"/>
        <v>0</v>
      </c>
      <c r="M13" s="20" t="str">
        <f t="shared" si="2"/>
        <v>Переведен</v>
      </c>
    </row>
    <row r="14" spans="1:13" x14ac:dyDescent="0.3">
      <c r="B14" s="20">
        <v>7</v>
      </c>
      <c r="C14" s="20" t="s">
        <v>60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0">
        <v>5</v>
      </c>
      <c r="K14" s="44">
        <f t="shared" si="0"/>
        <v>5</v>
      </c>
      <c r="L14" s="19">
        <f t="shared" si="1"/>
        <v>0</v>
      </c>
      <c r="M14" s="20" t="str">
        <f t="shared" si="2"/>
        <v>Переведен</v>
      </c>
    </row>
    <row r="15" spans="1:13" x14ac:dyDescent="0.3">
      <c r="B15" s="20">
        <v>8</v>
      </c>
      <c r="C15" s="20" t="s">
        <v>61</v>
      </c>
      <c r="D15" s="20">
        <v>5</v>
      </c>
      <c r="E15" s="20">
        <v>4</v>
      </c>
      <c r="F15" s="20">
        <v>3</v>
      </c>
      <c r="G15" s="20">
        <v>5</v>
      </c>
      <c r="H15" s="20">
        <v>5</v>
      </c>
      <c r="I15" s="20">
        <v>4</v>
      </c>
      <c r="J15" s="20">
        <v>4</v>
      </c>
      <c r="K15" s="44">
        <f t="shared" si="0"/>
        <v>4.2857142857142856</v>
      </c>
      <c r="L15" s="19">
        <f t="shared" si="1"/>
        <v>0</v>
      </c>
      <c r="M15" s="20" t="str">
        <f t="shared" si="2"/>
        <v>Переведен</v>
      </c>
    </row>
    <row r="16" spans="1:13" x14ac:dyDescent="0.3">
      <c r="B16" s="20">
        <v>9</v>
      </c>
      <c r="C16" s="20" t="s">
        <v>62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0">
        <v>5</v>
      </c>
      <c r="K16" s="44">
        <f t="shared" si="0"/>
        <v>5</v>
      </c>
      <c r="L16" s="19">
        <f t="shared" si="1"/>
        <v>0</v>
      </c>
      <c r="M16" s="20" t="str">
        <f t="shared" si="2"/>
        <v>Переведен</v>
      </c>
    </row>
    <row r="17" spans="2:14" x14ac:dyDescent="0.3">
      <c r="B17" s="20">
        <v>10</v>
      </c>
      <c r="C17" s="20" t="s">
        <v>79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20">
        <v>5</v>
      </c>
      <c r="K17" s="44">
        <f t="shared" si="0"/>
        <v>5</v>
      </c>
      <c r="L17" s="19">
        <f t="shared" si="1"/>
        <v>0</v>
      </c>
      <c r="M17" s="20" t="str">
        <f t="shared" si="2"/>
        <v>Переведен</v>
      </c>
    </row>
    <row r="18" spans="2:14" x14ac:dyDescent="0.3">
      <c r="B18" s="20">
        <v>11</v>
      </c>
      <c r="C18" s="20" t="s">
        <v>77</v>
      </c>
      <c r="D18" s="20">
        <v>3</v>
      </c>
      <c r="E18" s="20">
        <v>2</v>
      </c>
      <c r="F18" s="20">
        <v>3</v>
      </c>
      <c r="G18" s="20">
        <v>4</v>
      </c>
      <c r="H18" s="20">
        <v>3</v>
      </c>
      <c r="I18" s="20">
        <v>4</v>
      </c>
      <c r="J18" s="20">
        <v>2</v>
      </c>
      <c r="K18" s="44">
        <f t="shared" si="0"/>
        <v>3</v>
      </c>
      <c r="L18" s="19">
        <f t="shared" si="1"/>
        <v>2</v>
      </c>
      <c r="M18" s="20" t="str">
        <f t="shared" si="2"/>
        <v>Оставлен на осень</v>
      </c>
    </row>
    <row r="19" spans="2:14" x14ac:dyDescent="0.3">
      <c r="B19" s="20">
        <v>12</v>
      </c>
      <c r="C19" s="20" t="s">
        <v>63</v>
      </c>
      <c r="D19" s="20">
        <v>3</v>
      </c>
      <c r="E19" s="20">
        <v>4</v>
      </c>
      <c r="F19" s="20">
        <v>4</v>
      </c>
      <c r="G19" s="20">
        <v>5</v>
      </c>
      <c r="H19" s="20">
        <v>5</v>
      </c>
      <c r="I19" s="20">
        <v>4</v>
      </c>
      <c r="J19" s="20">
        <v>3</v>
      </c>
      <c r="K19" s="44">
        <f t="shared" si="0"/>
        <v>4</v>
      </c>
      <c r="L19" s="19">
        <f t="shared" si="1"/>
        <v>0</v>
      </c>
      <c r="M19" s="20" t="str">
        <f t="shared" si="2"/>
        <v>Переведен</v>
      </c>
    </row>
    <row r="20" spans="2:14" x14ac:dyDescent="0.3">
      <c r="B20" s="20">
        <v>13</v>
      </c>
      <c r="C20" s="20" t="s">
        <v>64</v>
      </c>
      <c r="D20" s="20">
        <v>2</v>
      </c>
      <c r="E20" s="20">
        <v>3</v>
      </c>
      <c r="F20" s="20">
        <v>2</v>
      </c>
      <c r="G20" s="20">
        <v>3</v>
      </c>
      <c r="H20" s="20">
        <v>2</v>
      </c>
      <c r="I20" s="20">
        <v>4</v>
      </c>
      <c r="J20" s="20">
        <v>3</v>
      </c>
      <c r="K20" s="44">
        <f t="shared" si="0"/>
        <v>2.7142857142857144</v>
      </c>
      <c r="L20" s="19">
        <f t="shared" si="1"/>
        <v>3</v>
      </c>
      <c r="M20" s="20" t="str">
        <f t="shared" si="2"/>
        <v>Оставлен на второй год</v>
      </c>
    </row>
    <row r="21" spans="2:14" x14ac:dyDescent="0.3">
      <c r="B21" s="20">
        <v>14</v>
      </c>
      <c r="C21" s="20" t="s">
        <v>65</v>
      </c>
      <c r="D21" s="20">
        <v>5</v>
      </c>
      <c r="E21" s="20">
        <v>4</v>
      </c>
      <c r="F21" s="20">
        <v>5</v>
      </c>
      <c r="G21" s="20">
        <v>4</v>
      </c>
      <c r="H21" s="20">
        <v>5</v>
      </c>
      <c r="I21" s="20">
        <v>5</v>
      </c>
      <c r="J21" s="20">
        <v>4</v>
      </c>
      <c r="K21" s="44">
        <f t="shared" si="0"/>
        <v>4.5714285714285712</v>
      </c>
      <c r="L21" s="19">
        <f t="shared" si="1"/>
        <v>0</v>
      </c>
      <c r="M21" s="20" t="str">
        <f t="shared" si="2"/>
        <v>Переведен</v>
      </c>
    </row>
    <row r="22" spans="2:14" x14ac:dyDescent="0.3">
      <c r="B22" s="20">
        <v>15</v>
      </c>
      <c r="C22" s="20" t="s">
        <v>66</v>
      </c>
      <c r="D22" s="20">
        <v>5</v>
      </c>
      <c r="E22" s="20">
        <v>5</v>
      </c>
      <c r="F22" s="20">
        <v>4</v>
      </c>
      <c r="G22" s="20">
        <v>5</v>
      </c>
      <c r="H22" s="20">
        <v>5</v>
      </c>
      <c r="I22" s="20">
        <v>4</v>
      </c>
      <c r="J22" s="20">
        <v>5</v>
      </c>
      <c r="K22" s="44">
        <f t="shared" si="0"/>
        <v>4.7142857142857144</v>
      </c>
      <c r="L22" s="19">
        <f t="shared" si="1"/>
        <v>0</v>
      </c>
      <c r="M22" s="20" t="str">
        <f t="shared" si="2"/>
        <v>Переведен</v>
      </c>
    </row>
    <row r="24" spans="2:14" x14ac:dyDescent="0.3">
      <c r="N24" t="s">
        <v>80</v>
      </c>
    </row>
  </sheetData>
  <mergeCells count="8">
    <mergeCell ref="D6:J6"/>
    <mergeCell ref="K6:K7"/>
    <mergeCell ref="L6:L7"/>
    <mergeCell ref="M6:M7"/>
    <mergeCell ref="A2:M2"/>
    <mergeCell ref="B6:B7"/>
    <mergeCell ref="C6:C7"/>
    <mergeCell ref="A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E833-F24D-4F35-92CE-990CA15822D7}">
  <dimension ref="A1:AB12"/>
  <sheetViews>
    <sheetView workbookViewId="0">
      <selection activeCell="K14" sqref="K14"/>
    </sheetView>
  </sheetViews>
  <sheetFormatPr defaultColWidth="3.77734375" defaultRowHeight="18" customHeight="1" x14ac:dyDescent="0.3"/>
  <sheetData>
    <row r="1" spans="1:28" ht="18" customHeight="1" x14ac:dyDescent="0.4">
      <c r="A1" s="33" t="s">
        <v>81</v>
      </c>
      <c r="B1" s="33"/>
      <c r="C1" s="33"/>
      <c r="D1" s="33"/>
      <c r="E1" s="33"/>
      <c r="F1" s="33"/>
      <c r="G1" s="33"/>
      <c r="H1" s="33"/>
      <c r="I1" s="33"/>
      <c r="J1" s="33"/>
    </row>
    <row r="2" spans="1:28" ht="18" customHeight="1" x14ac:dyDescent="0.35">
      <c r="M2" s="40" t="s">
        <v>99</v>
      </c>
    </row>
    <row r="3" spans="1:28" ht="18" customHeight="1" x14ac:dyDescent="0.35">
      <c r="A3" s="34"/>
      <c r="B3" s="34"/>
      <c r="C3" s="34"/>
      <c r="D3" s="34"/>
      <c r="E3" s="35">
        <v>1</v>
      </c>
      <c r="F3" s="34"/>
      <c r="G3" s="34"/>
      <c r="H3" s="34"/>
      <c r="I3" s="34"/>
      <c r="J3" s="35">
        <v>2</v>
      </c>
      <c r="K3" s="34"/>
      <c r="L3" s="34"/>
      <c r="M3" s="41">
        <v>3</v>
      </c>
      <c r="N3" s="42" t="s">
        <v>101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8" customHeight="1" x14ac:dyDescent="0.35">
      <c r="A4" s="35">
        <v>3</v>
      </c>
      <c r="B4" s="36" t="s">
        <v>110</v>
      </c>
      <c r="C4" s="36" t="s">
        <v>111</v>
      </c>
      <c r="D4" s="36" t="s">
        <v>112</v>
      </c>
      <c r="E4" s="36" t="s">
        <v>113</v>
      </c>
      <c r="F4" s="36" t="s">
        <v>114</v>
      </c>
      <c r="G4" s="36" t="s">
        <v>115</v>
      </c>
      <c r="H4" s="36" t="s">
        <v>116</v>
      </c>
      <c r="I4" s="34"/>
      <c r="J4" s="36"/>
      <c r="K4" s="37"/>
      <c r="L4" s="34"/>
      <c r="M4" s="41">
        <v>4</v>
      </c>
      <c r="N4" s="42" t="s">
        <v>102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" customHeight="1" x14ac:dyDescent="0.35">
      <c r="A5" s="34"/>
      <c r="B5" s="34"/>
      <c r="C5" s="34"/>
      <c r="D5" s="34"/>
      <c r="E5" s="36"/>
      <c r="F5" s="34"/>
      <c r="G5" s="34"/>
      <c r="H5" s="34"/>
      <c r="I5" s="34"/>
      <c r="J5" s="38"/>
      <c r="K5" s="34"/>
      <c r="L5" s="34"/>
      <c r="M5" s="41">
        <v>5</v>
      </c>
      <c r="N5" s="42" t="s">
        <v>103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8" customHeight="1" x14ac:dyDescent="0.35">
      <c r="A6" s="34"/>
      <c r="B6" s="34"/>
      <c r="C6" s="34"/>
      <c r="D6" s="35">
        <v>4</v>
      </c>
      <c r="E6" s="36"/>
      <c r="F6" s="36"/>
      <c r="G6" s="36"/>
      <c r="H6" s="36"/>
      <c r="I6" s="36"/>
      <c r="J6" s="36"/>
      <c r="K6" s="36"/>
      <c r="L6" s="34"/>
      <c r="M6" s="41">
        <v>6</v>
      </c>
      <c r="N6" s="43" t="s">
        <v>104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8" customHeight="1" x14ac:dyDescent="0.35">
      <c r="A7" s="34"/>
      <c r="B7" s="34"/>
      <c r="C7" s="34"/>
      <c r="D7" s="34"/>
      <c r="E7" s="36"/>
      <c r="F7" s="34"/>
      <c r="G7" s="34"/>
      <c r="H7" s="34"/>
      <c r="I7" s="34"/>
      <c r="J7" s="39"/>
      <c r="K7" s="34"/>
      <c r="L7" s="34"/>
      <c r="M7" s="41">
        <v>7</v>
      </c>
      <c r="N7" s="42" t="s">
        <v>105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8" customHeight="1" x14ac:dyDescent="0.35">
      <c r="A8" s="35">
        <v>5</v>
      </c>
      <c r="B8" s="36"/>
      <c r="C8" s="36"/>
      <c r="D8" s="36"/>
      <c r="E8" s="36"/>
      <c r="F8" s="34"/>
      <c r="G8" s="34"/>
      <c r="H8" s="34"/>
      <c r="I8" s="34"/>
      <c r="J8" s="38"/>
      <c r="K8" s="34"/>
      <c r="L8" s="34"/>
      <c r="M8" s="40" t="s">
        <v>100</v>
      </c>
    </row>
    <row r="9" spans="1:28" ht="18" customHeight="1" x14ac:dyDescent="0.35">
      <c r="A9" s="34"/>
      <c r="B9" s="34"/>
      <c r="C9" s="34"/>
      <c r="D9" s="34"/>
      <c r="E9" s="36"/>
      <c r="F9" s="34"/>
      <c r="G9" s="35">
        <v>6</v>
      </c>
      <c r="H9" s="36"/>
      <c r="I9" s="36"/>
      <c r="J9" s="36"/>
      <c r="K9" s="36"/>
      <c r="L9" s="34"/>
      <c r="M9" s="41">
        <v>1</v>
      </c>
      <c r="N9" s="43" t="s">
        <v>106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8" ht="18" customHeight="1" x14ac:dyDescent="0.35">
      <c r="A10" s="34"/>
      <c r="B10" s="34"/>
      <c r="C10" s="34"/>
      <c r="D10" s="34"/>
      <c r="E10" s="36"/>
      <c r="F10" s="34"/>
      <c r="G10" s="34"/>
      <c r="H10" s="34"/>
      <c r="I10" s="34"/>
      <c r="J10" s="39"/>
      <c r="K10" s="34"/>
      <c r="L10" s="34"/>
      <c r="M10" s="41">
        <v>2</v>
      </c>
      <c r="N10" s="42" t="s">
        <v>107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8" ht="18" customHeight="1" x14ac:dyDescent="0.35">
      <c r="A11" s="34"/>
      <c r="B11" s="34"/>
      <c r="C11" s="34"/>
      <c r="D11" s="34"/>
      <c r="E11" s="38"/>
      <c r="F11" s="34"/>
      <c r="G11" s="34"/>
      <c r="H11" s="34"/>
      <c r="I11" s="34"/>
      <c r="J11" s="36"/>
      <c r="K11" s="34"/>
      <c r="L11" s="34"/>
      <c r="N11" s="42" t="s">
        <v>108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8" ht="18" customHeight="1" x14ac:dyDescent="0.35">
      <c r="A12" s="34"/>
      <c r="B12" s="34"/>
      <c r="C12" s="35">
        <v>7</v>
      </c>
      <c r="D12" s="36"/>
      <c r="E12" s="36"/>
      <c r="F12" s="36"/>
      <c r="G12" s="36"/>
      <c r="H12" s="36"/>
      <c r="I12" s="36"/>
      <c r="J12" s="36"/>
      <c r="K12" s="34"/>
      <c r="L12" s="34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05B1-0DC2-49C6-9EC5-563DCB57E7A7}">
  <dimension ref="A1:AB12"/>
  <sheetViews>
    <sheetView workbookViewId="0">
      <selection activeCell="C12" sqref="C12"/>
    </sheetView>
  </sheetViews>
  <sheetFormatPr defaultColWidth="3.77734375" defaultRowHeight="18" customHeight="1" x14ac:dyDescent="0.3"/>
  <sheetData>
    <row r="1" spans="1:28" ht="18" customHeight="1" x14ac:dyDescent="0.4">
      <c r="A1" s="33" t="s">
        <v>81</v>
      </c>
      <c r="B1" s="33"/>
      <c r="C1" s="33"/>
      <c r="D1" s="33"/>
      <c r="E1" s="33"/>
      <c r="F1" s="33"/>
      <c r="G1" s="33"/>
      <c r="H1" s="33"/>
      <c r="I1" s="33"/>
      <c r="J1" s="33"/>
    </row>
    <row r="2" spans="1:28" ht="18" customHeight="1" x14ac:dyDescent="0.35">
      <c r="M2" s="40" t="s">
        <v>99</v>
      </c>
    </row>
    <row r="3" spans="1:28" ht="18" customHeight="1" x14ac:dyDescent="0.35">
      <c r="A3" s="34"/>
      <c r="B3" s="34"/>
      <c r="C3" s="34"/>
      <c r="D3" s="34"/>
      <c r="E3" s="35"/>
      <c r="F3" s="34"/>
      <c r="G3" s="34"/>
      <c r="H3" s="34"/>
      <c r="I3" s="34"/>
      <c r="J3" s="35"/>
      <c r="K3" s="34"/>
      <c r="L3" s="34"/>
      <c r="M3" s="41">
        <v>3</v>
      </c>
      <c r="N3" s="42" t="s">
        <v>101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8" customHeight="1" x14ac:dyDescent="0.35">
      <c r="A4" s="35"/>
      <c r="B4" s="36" t="s">
        <v>82</v>
      </c>
      <c r="C4" s="36" t="s">
        <v>83</v>
      </c>
      <c r="D4" s="36" t="s">
        <v>84</v>
      </c>
      <c r="E4" s="36" t="s">
        <v>85</v>
      </c>
      <c r="F4" s="36" t="s">
        <v>86</v>
      </c>
      <c r="G4" s="36" t="s">
        <v>87</v>
      </c>
      <c r="H4" s="36" t="s">
        <v>88</v>
      </c>
      <c r="I4" s="34"/>
      <c r="J4" s="36" t="s">
        <v>93</v>
      </c>
      <c r="K4" s="37"/>
      <c r="L4" s="34"/>
      <c r="M4" s="41">
        <v>4</v>
      </c>
      <c r="N4" s="42" t="s">
        <v>102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" customHeight="1" x14ac:dyDescent="0.35">
      <c r="A5" s="34"/>
      <c r="B5" s="34"/>
      <c r="C5" s="34"/>
      <c r="D5" s="34"/>
      <c r="E5" s="36" t="s">
        <v>89</v>
      </c>
      <c r="F5" s="34"/>
      <c r="G5" s="34"/>
      <c r="H5" s="34"/>
      <c r="I5" s="34"/>
      <c r="J5" s="38" t="s">
        <v>92</v>
      </c>
      <c r="K5" s="34"/>
      <c r="L5" s="34"/>
      <c r="M5" s="41">
        <v>5</v>
      </c>
      <c r="N5" s="42" t="s">
        <v>103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8" customHeight="1" x14ac:dyDescent="0.35">
      <c r="A6" s="34"/>
      <c r="B6" s="34"/>
      <c r="C6" s="34"/>
      <c r="D6" s="35"/>
      <c r="E6" s="36" t="s">
        <v>90</v>
      </c>
      <c r="F6" s="36" t="s">
        <v>89</v>
      </c>
      <c r="G6" s="36" t="s">
        <v>91</v>
      </c>
      <c r="H6" s="36" t="s">
        <v>83</v>
      </c>
      <c r="I6" s="36" t="s">
        <v>87</v>
      </c>
      <c r="J6" s="36" t="s">
        <v>89</v>
      </c>
      <c r="K6" s="36" t="s">
        <v>92</v>
      </c>
      <c r="L6" s="34"/>
      <c r="M6" s="41">
        <v>6</v>
      </c>
      <c r="N6" s="43" t="s">
        <v>104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8" customHeight="1" x14ac:dyDescent="0.35">
      <c r="A7" s="34"/>
      <c r="B7" s="34"/>
      <c r="C7" s="34"/>
      <c r="D7" s="34"/>
      <c r="E7" s="36" t="s">
        <v>93</v>
      </c>
      <c r="F7" s="34"/>
      <c r="G7" s="34"/>
      <c r="H7" s="34"/>
      <c r="I7" s="34"/>
      <c r="J7" s="39" t="s">
        <v>96</v>
      </c>
      <c r="K7" s="34"/>
      <c r="L7" s="34"/>
      <c r="M7" s="41">
        <v>7</v>
      </c>
      <c r="N7" s="42" t="s">
        <v>105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8" customHeight="1" x14ac:dyDescent="0.35">
      <c r="A8" s="35"/>
      <c r="B8" s="36" t="s">
        <v>90</v>
      </c>
      <c r="C8" s="36" t="s">
        <v>97</v>
      </c>
      <c r="D8" s="36" t="s">
        <v>98</v>
      </c>
      <c r="E8" s="36" t="s">
        <v>94</v>
      </c>
      <c r="F8" s="34"/>
      <c r="G8" s="34"/>
      <c r="H8" s="34"/>
      <c r="I8" s="34"/>
      <c r="J8" s="38" t="s">
        <v>86</v>
      </c>
      <c r="K8" s="34"/>
      <c r="L8" s="34"/>
      <c r="M8" s="40" t="s">
        <v>100</v>
      </c>
    </row>
    <row r="9" spans="1:28" ht="18" customHeight="1" x14ac:dyDescent="0.35">
      <c r="A9" s="34"/>
      <c r="B9" s="34"/>
      <c r="C9" s="34"/>
      <c r="D9" s="34"/>
      <c r="E9" s="36" t="s">
        <v>95</v>
      </c>
      <c r="F9" s="34"/>
      <c r="G9" s="35"/>
      <c r="H9" s="36" t="s">
        <v>82</v>
      </c>
      <c r="I9" s="36" t="s">
        <v>83</v>
      </c>
      <c r="J9" s="36" t="s">
        <v>84</v>
      </c>
      <c r="K9" s="36" t="s">
        <v>85</v>
      </c>
      <c r="L9" s="34"/>
      <c r="M9" s="41">
        <v>1</v>
      </c>
      <c r="N9" s="43" t="s">
        <v>106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8" ht="18" customHeight="1" x14ac:dyDescent="0.35">
      <c r="A10" s="34"/>
      <c r="B10" s="34"/>
      <c r="C10" s="34"/>
      <c r="D10" s="34"/>
      <c r="E10" s="36" t="s">
        <v>87</v>
      </c>
      <c r="F10" s="34"/>
      <c r="G10" s="34"/>
      <c r="H10" s="34"/>
      <c r="I10" s="34"/>
      <c r="J10" s="39" t="s">
        <v>84</v>
      </c>
      <c r="K10" s="34"/>
      <c r="L10" s="34"/>
      <c r="M10" s="41">
        <v>2</v>
      </c>
      <c r="N10" s="42" t="s">
        <v>107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8" ht="18" customHeight="1" x14ac:dyDescent="0.35">
      <c r="A11" s="34"/>
      <c r="B11" s="34"/>
      <c r="C11" s="34"/>
      <c r="D11" s="34"/>
      <c r="E11" s="38" t="s">
        <v>86</v>
      </c>
      <c r="F11" s="34"/>
      <c r="G11" s="34"/>
      <c r="H11" s="34"/>
      <c r="I11" s="34"/>
      <c r="J11" s="36" t="s">
        <v>89</v>
      </c>
      <c r="K11" s="34"/>
      <c r="L11" s="34"/>
      <c r="N11" s="42" t="s">
        <v>108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8" ht="18" customHeight="1" x14ac:dyDescent="0.35">
      <c r="A12" s="34"/>
      <c r="B12" s="34"/>
      <c r="C12" s="35">
        <v>7</v>
      </c>
      <c r="D12" s="36" t="s">
        <v>93</v>
      </c>
      <c r="E12" s="36" t="s">
        <v>92</v>
      </c>
      <c r="F12" s="36" t="s">
        <v>83</v>
      </c>
      <c r="G12" s="36" t="s">
        <v>91</v>
      </c>
      <c r="H12" s="36" t="s">
        <v>87</v>
      </c>
      <c r="I12" s="36" t="s">
        <v>86</v>
      </c>
      <c r="J12" s="36" t="s">
        <v>92</v>
      </c>
      <c r="K12" s="34"/>
      <c r="L12" s="34"/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530A-07F7-4838-9B29-98F90FDEDCA4}">
  <dimension ref="A1:AB14"/>
  <sheetViews>
    <sheetView workbookViewId="0">
      <selection activeCell="J14" sqref="J14"/>
    </sheetView>
  </sheetViews>
  <sheetFormatPr defaultColWidth="3.77734375" defaultRowHeight="18" customHeight="1" x14ac:dyDescent="0.3"/>
  <sheetData>
    <row r="1" spans="1:28" ht="18" customHeight="1" x14ac:dyDescent="0.4">
      <c r="A1" s="33" t="s">
        <v>81</v>
      </c>
      <c r="B1" s="33"/>
      <c r="C1" s="33"/>
      <c r="D1" s="33"/>
      <c r="E1" s="33"/>
      <c r="F1" s="33"/>
      <c r="G1" s="33"/>
      <c r="H1" s="33"/>
      <c r="I1" s="33"/>
      <c r="J1" s="33"/>
    </row>
    <row r="2" spans="1:28" ht="18" customHeight="1" x14ac:dyDescent="0.35">
      <c r="M2" s="40"/>
    </row>
    <row r="3" spans="1:28" ht="18" customHeight="1" x14ac:dyDescent="0.35">
      <c r="A3" s="34"/>
      <c r="B3" s="34"/>
      <c r="C3" s="34"/>
      <c r="D3" s="34"/>
      <c r="E3" s="35"/>
      <c r="F3" s="34"/>
      <c r="G3" s="34"/>
      <c r="H3" s="34"/>
      <c r="I3" s="34"/>
      <c r="J3" s="35"/>
      <c r="K3" s="34"/>
      <c r="L3" s="34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8" customHeight="1" x14ac:dyDescent="0.35">
      <c r="A4" s="35"/>
      <c r="B4" s="36">
        <f>IF(Лист7!B4=Лист8!B4,1,0)</f>
        <v>1</v>
      </c>
      <c r="C4" s="36">
        <f>IF(Лист7!C4=Лист8!C4,1,0)</f>
        <v>1</v>
      </c>
      <c r="D4" s="36">
        <f>IF(Лист7!D4=Лист8!D4,1,0)</f>
        <v>1</v>
      </c>
      <c r="E4" s="36">
        <f>IF(Лист7!E4=Лист8!E4,1,0)</f>
        <v>1</v>
      </c>
      <c r="F4" s="36">
        <f>IF(Лист7!F4=Лист8!F4,1,0)</f>
        <v>1</v>
      </c>
      <c r="G4" s="36">
        <f>IF(Лист7!G4=Лист8!G4,1,0)</f>
        <v>1</v>
      </c>
      <c r="H4" s="36">
        <f>IF(Лист7!H4=Лист8!H4,1,0)</f>
        <v>1</v>
      </c>
      <c r="I4" s="34"/>
      <c r="J4" s="36">
        <f>IF(Лист7!J4=Лист8!J4,1,0)</f>
        <v>0</v>
      </c>
      <c r="K4" s="37"/>
      <c r="L4" s="34"/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" customHeight="1" x14ac:dyDescent="0.35">
      <c r="A5" s="34"/>
      <c r="B5" s="34"/>
      <c r="C5" s="34"/>
      <c r="D5" s="34"/>
      <c r="E5" s="36">
        <f>IF(Лист7!E5=Лист8!E5,1,0)</f>
        <v>0</v>
      </c>
      <c r="F5" s="34"/>
      <c r="G5" s="34"/>
      <c r="H5" s="34"/>
      <c r="I5" s="34"/>
      <c r="J5" s="36">
        <f>IF(Лист7!J5=Лист8!J5,1,0)</f>
        <v>0</v>
      </c>
      <c r="K5" s="34"/>
      <c r="L5" s="34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8" customHeight="1" x14ac:dyDescent="0.35">
      <c r="A6" s="34"/>
      <c r="B6" s="34"/>
      <c r="C6" s="34"/>
      <c r="D6" s="35"/>
      <c r="E6" s="36">
        <f>IF(Лист7!E6=Лист8!E6,1,0)</f>
        <v>0</v>
      </c>
      <c r="F6" s="36">
        <f>IF(Лист7!F6=Лист8!F6,1,0)</f>
        <v>0</v>
      </c>
      <c r="G6" s="36">
        <f>IF(Лист7!G6=Лист8!G6,1,0)</f>
        <v>0</v>
      </c>
      <c r="H6" s="36">
        <f>IF(Лист7!H6=Лист8!H6,1,0)</f>
        <v>0</v>
      </c>
      <c r="I6" s="36">
        <f>IF(Лист7!I6=Лист8!I6,1,0)</f>
        <v>0</v>
      </c>
      <c r="J6" s="36">
        <f>IF(Лист7!J6=Лист8!J6,1,0)</f>
        <v>0</v>
      </c>
      <c r="K6" s="36">
        <f>IF(Лист7!K6=Лист8!K6,1,0)</f>
        <v>0</v>
      </c>
      <c r="L6" s="34"/>
      <c r="M6" s="41"/>
      <c r="N6" s="43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8" customHeight="1" x14ac:dyDescent="0.35">
      <c r="A7" s="34"/>
      <c r="B7" s="34"/>
      <c r="C7" s="34"/>
      <c r="D7" s="34"/>
      <c r="E7" s="36">
        <f>IF(Лист7!E7=Лист8!E7,1,0)</f>
        <v>0</v>
      </c>
      <c r="F7" s="34"/>
      <c r="G7" s="34"/>
      <c r="H7" s="34"/>
      <c r="I7" s="34"/>
      <c r="J7" s="36">
        <f>IF(Лист7!J7=Лист8!J7,1,0)</f>
        <v>0</v>
      </c>
      <c r="K7" s="34"/>
      <c r="L7" s="34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8" customHeight="1" x14ac:dyDescent="0.35">
      <c r="A8" s="35"/>
      <c r="B8" s="36">
        <f>IF(Лист7!B8=Лист8!B8,1,0)</f>
        <v>0</v>
      </c>
      <c r="C8" s="36">
        <f>IF(Лист7!C8=Лист8!C8,1,0)</f>
        <v>0</v>
      </c>
      <c r="D8" s="36">
        <f>IF(Лист7!D8=Лист8!D8,1,0)</f>
        <v>0</v>
      </c>
      <c r="E8" s="36">
        <f>IF(Лист7!E8=Лист8!E8,1,0)</f>
        <v>0</v>
      </c>
      <c r="F8" s="34"/>
      <c r="G8" s="34"/>
      <c r="H8" s="34"/>
      <c r="I8" s="34"/>
      <c r="J8" s="36">
        <f>IF(Лист7!J8=Лист8!J8,1,0)</f>
        <v>0</v>
      </c>
      <c r="K8" s="34"/>
      <c r="L8" s="34"/>
      <c r="M8" s="40"/>
    </row>
    <row r="9" spans="1:28" ht="18" customHeight="1" x14ac:dyDescent="0.35">
      <c r="A9" s="34"/>
      <c r="B9" s="34"/>
      <c r="C9" s="34"/>
      <c r="D9" s="34"/>
      <c r="E9" s="36">
        <f>IF(Лист7!E9=Лист8!E9,1,0)</f>
        <v>0</v>
      </c>
      <c r="F9" s="34"/>
      <c r="G9" s="35"/>
      <c r="H9" s="36">
        <f>IF(Лист7!H9=Лист8!H9,1,0)</f>
        <v>0</v>
      </c>
      <c r="I9" s="36">
        <f>IF(Лист7!I9=Лист8!I9,1,0)</f>
        <v>0</v>
      </c>
      <c r="J9" s="36">
        <f>IF(Лист7!J9=Лист8!J9,1,0)</f>
        <v>0</v>
      </c>
      <c r="K9" s="36">
        <f>IF(Лист7!K9=Лист8!K9,1,0)</f>
        <v>0</v>
      </c>
      <c r="L9" s="34"/>
      <c r="M9" s="41"/>
      <c r="N9" s="43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spans="1:28" ht="18" customHeight="1" x14ac:dyDescent="0.35">
      <c r="A10" s="34"/>
      <c r="B10" s="34"/>
      <c r="C10" s="34"/>
      <c r="D10" s="34"/>
      <c r="E10" s="36">
        <f>IF(Лист7!E10=Лист8!E10,1,0)</f>
        <v>0</v>
      </c>
      <c r="F10" s="34"/>
      <c r="G10" s="34"/>
      <c r="H10" s="34"/>
      <c r="I10" s="34"/>
      <c r="J10" s="36">
        <f>IF(Лист7!J10=Лист8!J10,1,0)</f>
        <v>0</v>
      </c>
      <c r="K10" s="34"/>
      <c r="L10" s="34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8" ht="18" customHeight="1" x14ac:dyDescent="0.35">
      <c r="A11" s="34"/>
      <c r="B11" s="34"/>
      <c r="C11" s="34"/>
      <c r="D11" s="34"/>
      <c r="E11" s="36">
        <f>IF(Лист7!E11=Лист8!E11,1,0)</f>
        <v>0</v>
      </c>
      <c r="F11" s="34"/>
      <c r="G11" s="34"/>
      <c r="H11" s="34"/>
      <c r="I11" s="34"/>
      <c r="J11" s="36">
        <f>IF(Лист7!J11=Лист8!J11,1,0)</f>
        <v>0</v>
      </c>
      <c r="K11" s="34"/>
      <c r="L11" s="34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8" ht="18" customHeight="1" x14ac:dyDescent="0.35">
      <c r="A12" s="34"/>
      <c r="B12" s="34"/>
      <c r="C12" s="35"/>
      <c r="D12" s="36">
        <f>IF(Лист7!D12=Лист8!D12,1,0)</f>
        <v>0</v>
      </c>
      <c r="E12" s="36">
        <f>IF(Лист7!E12=Лист8!E12,1,0)</f>
        <v>0</v>
      </c>
      <c r="F12" s="36">
        <f>IF(Лист7!F12=Лист8!F12,1,0)</f>
        <v>0</v>
      </c>
      <c r="G12" s="36">
        <f>IF(Лист7!G12=Лист8!G12,1,0)</f>
        <v>0</v>
      </c>
      <c r="H12" s="36">
        <f>IF(Лист7!H12=Лист8!H12,1,0)</f>
        <v>0</v>
      </c>
      <c r="I12" s="36">
        <f>IF(Лист7!I12=Лист8!I12,1,0)</f>
        <v>0</v>
      </c>
      <c r="J12" s="36">
        <f>IF(Лист7!J12=Лист8!J12,1,0)</f>
        <v>0</v>
      </c>
      <c r="K12" s="34"/>
      <c r="L12" s="34"/>
    </row>
    <row r="14" spans="1:28" ht="18" customHeight="1" x14ac:dyDescent="0.3">
      <c r="A14" t="s">
        <v>109</v>
      </c>
      <c r="J14">
        <f>SUM(B4:K12)</f>
        <v>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Hi-tech</cp:lastModifiedBy>
  <dcterms:created xsi:type="dcterms:W3CDTF">2024-02-11T16:48:02Z</dcterms:created>
  <dcterms:modified xsi:type="dcterms:W3CDTF">2024-02-13T19:32:08Z</dcterms:modified>
</cp:coreProperties>
</file>