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ardomata/Desktop/Protocolo/"/>
    </mc:Choice>
  </mc:AlternateContent>
  <xr:revisionPtr revIDLastSave="0" documentId="8_{C6A4F9D1-6532-0540-97FB-A5608B3550E3}" xr6:coauthVersionLast="47" xr6:coauthVersionMax="47" xr10:uidLastSave="{00000000-0000-0000-0000-000000000000}"/>
  <bookViews>
    <workbookView xWindow="1180" yWindow="500" windowWidth="28800" windowHeight="16140" xr2:uid="{FAE3A410-1D4F-B641-A6FD-795180F370E5}"/>
  </bookViews>
  <sheets>
    <sheet name="Inventario" sheetId="1" r:id="rId1"/>
    <sheet name="Computadoras" sheetId="2" r:id="rId2"/>
    <sheet name="Usuarios" sheetId="3" r:id="rId3"/>
    <sheet name="Calculadora" sheetId="4" r:id="rId4"/>
    <sheet name="Proyec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C6" i="4"/>
  <c r="C8" i="4"/>
  <c r="C2" i="4"/>
  <c r="B5" i="4"/>
  <c r="C5" i="4" s="1"/>
  <c r="B6" i="4"/>
  <c r="B7" i="4"/>
  <c r="C7" i="4" s="1"/>
  <c r="B8" i="4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4" i="4"/>
  <c r="C4" i="4" s="1"/>
  <c r="B3" i="4"/>
  <c r="C3" i="4" s="1"/>
  <c r="B2" i="4"/>
  <c r="D2" i="1"/>
  <c r="I2" i="2"/>
  <c r="F24" i="2"/>
  <c r="G24" i="2"/>
  <c r="E24" i="2"/>
  <c r="D24" i="2"/>
  <c r="D2" i="4" l="1"/>
  <c r="E2" i="4" s="1"/>
</calcChain>
</file>

<file path=xl/sharedStrings.xml><?xml version="1.0" encoding="utf-8"?>
<sst xmlns="http://schemas.openxmlformats.org/spreadsheetml/2006/main" count="311" uniqueCount="230">
  <si>
    <t>Activo</t>
  </si>
  <si>
    <t>Cantidad</t>
  </si>
  <si>
    <t>AC-1</t>
  </si>
  <si>
    <t>AC-2</t>
  </si>
  <si>
    <t>AC-3</t>
  </si>
  <si>
    <t>AC-4</t>
  </si>
  <si>
    <t>AC-5</t>
  </si>
  <si>
    <t>AC-6</t>
  </si>
  <si>
    <t>AC-7</t>
  </si>
  <si>
    <t>AC-8</t>
  </si>
  <si>
    <t>AC-9</t>
  </si>
  <si>
    <t>AC-10</t>
  </si>
  <si>
    <t>Computadoras</t>
  </si>
  <si>
    <t>Pantallas</t>
  </si>
  <si>
    <t>Monitores</t>
  </si>
  <si>
    <t xml:space="preserve">No break's </t>
  </si>
  <si>
    <t>Multicontacto</t>
  </si>
  <si>
    <t>Ventilador</t>
  </si>
  <si>
    <t xml:space="preserve">Aire acondicionado </t>
  </si>
  <si>
    <t>Lámparas</t>
  </si>
  <si>
    <t>Servidores</t>
  </si>
  <si>
    <t>Routers</t>
  </si>
  <si>
    <t>Proyectores</t>
  </si>
  <si>
    <t>Módems</t>
  </si>
  <si>
    <t>AC-11</t>
  </si>
  <si>
    <t>AC-12</t>
  </si>
  <si>
    <t>IP</t>
  </si>
  <si>
    <t>MAC</t>
  </si>
  <si>
    <t>Consumo_procesador</t>
  </si>
  <si>
    <t>Potencia_(W)</t>
  </si>
  <si>
    <t>Horas_de_funcionamiento</t>
  </si>
  <si>
    <t>Consumo_tarjeta_gráfica</t>
  </si>
  <si>
    <t>Consumo_ram</t>
  </si>
  <si>
    <t>Consumo_almacenamiento</t>
  </si>
  <si>
    <t>ID_Usuario</t>
  </si>
  <si>
    <t>Perfil</t>
  </si>
  <si>
    <t>Email</t>
  </si>
  <si>
    <t>Nombre</t>
  </si>
  <si>
    <t>Teléfono</t>
  </si>
  <si>
    <t>Numero_de_serie</t>
  </si>
  <si>
    <t>192.168.1.1</t>
  </si>
  <si>
    <t>00-14-22-01-23-45</t>
  </si>
  <si>
    <t>ABC123456</t>
  </si>
  <si>
    <t>192.168.1.2</t>
  </si>
  <si>
    <t>00-14-22-01-23-46</t>
  </si>
  <si>
    <t>DEF234567</t>
  </si>
  <si>
    <t>192.168.1.3</t>
  </si>
  <si>
    <t>00-14-22-01-23-47</t>
  </si>
  <si>
    <t>GHI345678</t>
  </si>
  <si>
    <t>192.168.1.4</t>
  </si>
  <si>
    <t>00-14-22-01-23-48</t>
  </si>
  <si>
    <t>JKL456789</t>
  </si>
  <si>
    <t>192.168.1.5</t>
  </si>
  <si>
    <t>00-14-22-01-23-49</t>
  </si>
  <si>
    <t>MNO567890</t>
  </si>
  <si>
    <t>192.168.1.6</t>
  </si>
  <si>
    <t>00-14-22-01-23-50</t>
  </si>
  <si>
    <t>PQR678901</t>
  </si>
  <si>
    <t>192.168.1.7</t>
  </si>
  <si>
    <t>00-14-22-01-23-51</t>
  </si>
  <si>
    <t>STU789012</t>
  </si>
  <si>
    <t>192.168.1.8</t>
  </si>
  <si>
    <t>00-14-22-01-23-52</t>
  </si>
  <si>
    <t>VWX890123</t>
  </si>
  <si>
    <t>192.168.1.9</t>
  </si>
  <si>
    <t>00-14-22-01-23-53</t>
  </si>
  <si>
    <t>YZA901234</t>
  </si>
  <si>
    <t>192.168.1.10</t>
  </si>
  <si>
    <t>00-14-22-01-23-54</t>
  </si>
  <si>
    <t>BCD012345</t>
  </si>
  <si>
    <t>192.168.1.11</t>
  </si>
  <si>
    <t>00-14-22-01-23-55</t>
  </si>
  <si>
    <t>EFG123456</t>
  </si>
  <si>
    <t>192.168.1.12</t>
  </si>
  <si>
    <t>00-14-22-01-23-56</t>
  </si>
  <si>
    <t>HIJ234567</t>
  </si>
  <si>
    <t>192.168.1.13</t>
  </si>
  <si>
    <t>00-14-22-01-23-57</t>
  </si>
  <si>
    <t>KLM345678</t>
  </si>
  <si>
    <t>192.168.1.14</t>
  </si>
  <si>
    <t>00-14-22-01-23-58</t>
  </si>
  <si>
    <t>NOP456789</t>
  </si>
  <si>
    <t>192.168.1.15</t>
  </si>
  <si>
    <t>00-14-22-01-23-59</t>
  </si>
  <si>
    <t>QRS567890</t>
  </si>
  <si>
    <t>192.168.1.16</t>
  </si>
  <si>
    <t>00-14-22-01-24-00</t>
  </si>
  <si>
    <t>TUV678901</t>
  </si>
  <si>
    <t>192.168.1.17</t>
  </si>
  <si>
    <t>00-14-22-01-24-01</t>
  </si>
  <si>
    <t>WXY789012</t>
  </si>
  <si>
    <t>192.168.1.18</t>
  </si>
  <si>
    <t>00-14-22-01-24-02</t>
  </si>
  <si>
    <t>ZAB890123</t>
  </si>
  <si>
    <t>192.168.1.19</t>
  </si>
  <si>
    <t>00-14-22-01-24-03</t>
  </si>
  <si>
    <t>CDE901234</t>
  </si>
  <si>
    <t>192.168.1.20</t>
  </si>
  <si>
    <t>00-14-22-01-24-04</t>
  </si>
  <si>
    <t>FGH012345</t>
  </si>
  <si>
    <t>Admin</t>
  </si>
  <si>
    <t>admin1@empresa.com</t>
  </si>
  <si>
    <t>Juan Pérez</t>
  </si>
  <si>
    <t>555-1234</t>
  </si>
  <si>
    <t>User</t>
  </si>
  <si>
    <t>user2@empresa.com</t>
  </si>
  <si>
    <t>María López</t>
  </si>
  <si>
    <t>555-2345</t>
  </si>
  <si>
    <t>user3@empresa.com</t>
  </si>
  <si>
    <t>Carlos García</t>
  </si>
  <si>
    <t>555-3456</t>
  </si>
  <si>
    <t>admin4@empresa.com</t>
  </si>
  <si>
    <t>Laura Sánchez</t>
  </si>
  <si>
    <t>555-4567</t>
  </si>
  <si>
    <t>user5@empresa.com</t>
  </si>
  <si>
    <t>José Rodríguez</t>
  </si>
  <si>
    <t>555-5678</t>
  </si>
  <si>
    <t>user6@empresa.com</t>
  </si>
  <si>
    <t>Ana Martínez</t>
  </si>
  <si>
    <t>555-6789</t>
  </si>
  <si>
    <t>admin7@empresa.com</t>
  </si>
  <si>
    <t>Miguel Torres</t>
  </si>
  <si>
    <t>555-7890</t>
  </si>
  <si>
    <t>user8@empresa.com</t>
  </si>
  <si>
    <t>Carmen Díaz</t>
  </si>
  <si>
    <t>555-8901</t>
  </si>
  <si>
    <t>user9@empresa.com</t>
  </si>
  <si>
    <t>Luis Fernández</t>
  </si>
  <si>
    <t>555-9012</t>
  </si>
  <si>
    <t>admin10@empresa.com</t>
  </si>
  <si>
    <t>Sofía Gómez</t>
  </si>
  <si>
    <t>555-0123</t>
  </si>
  <si>
    <t>user11@empresa.com</t>
  </si>
  <si>
    <t>Pablo Álvarez</t>
  </si>
  <si>
    <t>555-1235</t>
  </si>
  <si>
    <t>admin12@empresa.com</t>
  </si>
  <si>
    <t>Natalia Ortega</t>
  </si>
  <si>
    <t>555-2346</t>
  </si>
  <si>
    <t>user13@empresa.com</t>
  </si>
  <si>
    <t>Diego Ruiz</t>
  </si>
  <si>
    <t>555-3457</t>
  </si>
  <si>
    <t>user14@empresa.com</t>
  </si>
  <si>
    <t>Elena Flores</t>
  </si>
  <si>
    <t>555-4568</t>
  </si>
  <si>
    <t>admin15@empresa.com</t>
  </si>
  <si>
    <t>Javier Vega</t>
  </si>
  <si>
    <t>555-5679</t>
  </si>
  <si>
    <t>user16@empresa.com</t>
  </si>
  <si>
    <t>Gabriela Solis</t>
  </si>
  <si>
    <t>555-6780</t>
  </si>
  <si>
    <t>admin17@empresa.com</t>
  </si>
  <si>
    <t>Daniel Mendoza</t>
  </si>
  <si>
    <t>555-7891</t>
  </si>
  <si>
    <t>user18@empresa.com</t>
  </si>
  <si>
    <t>Lucía Castro</t>
  </si>
  <si>
    <t>555-8902</t>
  </si>
  <si>
    <t>user19@empresa.com</t>
  </si>
  <si>
    <t>Andrés Ramírez</t>
  </si>
  <si>
    <t>555-9013</t>
  </si>
  <si>
    <t>admin20@empresa.com</t>
  </si>
  <si>
    <t>Teresa Paredes</t>
  </si>
  <si>
    <t>555-0124</t>
  </si>
  <si>
    <t>AC-13</t>
  </si>
  <si>
    <t>Repetidores</t>
  </si>
  <si>
    <t>Consumo total</t>
  </si>
  <si>
    <t>Consumo_sumado</t>
  </si>
  <si>
    <t>Valor_GEI</t>
  </si>
  <si>
    <t>Consumo_de_energía</t>
  </si>
  <si>
    <t>ID</t>
  </si>
  <si>
    <t>Consumo_energía_kilos</t>
  </si>
  <si>
    <t>Sumo_consumo_energía</t>
  </si>
  <si>
    <t>Huella_carbono</t>
  </si>
  <si>
    <t>Semáforo</t>
  </si>
  <si>
    <t>ID_Proyecto</t>
  </si>
  <si>
    <t>ID_activo</t>
  </si>
  <si>
    <t>Modelo_computadora</t>
  </si>
  <si>
    <t>ID_computadora</t>
  </si>
  <si>
    <t>AC-1-1</t>
  </si>
  <si>
    <t>AC-1-2</t>
  </si>
  <si>
    <t>AC-1-3</t>
  </si>
  <si>
    <t>AC-1-4</t>
  </si>
  <si>
    <t>AC-1-5</t>
  </si>
  <si>
    <t>AC-1-6</t>
  </si>
  <si>
    <t>AC-1-7</t>
  </si>
  <si>
    <t>AC-1-8</t>
  </si>
  <si>
    <t>AC-1-9</t>
  </si>
  <si>
    <t>AC-1-10</t>
  </si>
  <si>
    <t>AC-1-11</t>
  </si>
  <si>
    <t>AC-1-12</t>
  </si>
  <si>
    <t>AC-1-13</t>
  </si>
  <si>
    <t>AC-1-14</t>
  </si>
  <si>
    <t>AC-1-15</t>
  </si>
  <si>
    <t>AC-1-16</t>
  </si>
  <si>
    <t>AC-1-17</t>
  </si>
  <si>
    <t>AC-1-18</t>
  </si>
  <si>
    <t>AC-1-19</t>
  </si>
  <si>
    <t>AC-1-20</t>
  </si>
  <si>
    <t>Apple MacBook Air M2</t>
  </si>
  <si>
    <t>Dell XPS 13</t>
  </si>
  <si>
    <t>Lenovo ThinkPad X1 Carbon</t>
  </si>
  <si>
    <t>HP Spectre x360</t>
  </si>
  <si>
    <t>ASUS ZenBook 14</t>
  </si>
  <si>
    <t>Apple iMac</t>
  </si>
  <si>
    <t>Dell Inspiron Desktop</t>
  </si>
  <si>
    <t>HP Omen 30L</t>
  </si>
  <si>
    <t>Alienware Aurora R15</t>
  </si>
  <si>
    <t>Lenovo Legion Tower 5</t>
  </si>
  <si>
    <t>Dell Precision 7865</t>
  </si>
  <si>
    <t>HP Z4 G5</t>
  </si>
  <si>
    <t>Lenovo ThinkStation P620</t>
  </si>
  <si>
    <t>Intel NUC 11</t>
  </si>
  <si>
    <t>Mac Mini (M2)</t>
  </si>
  <si>
    <t>Microsoft Surface Laptop Studio</t>
  </si>
  <si>
    <t>Razer Blade 15</t>
  </si>
  <si>
    <t>Acer Predator Helios 300</t>
  </si>
  <si>
    <t>MSI Creator Z16</t>
  </si>
  <si>
    <t>Gigabyte Aorus 17</t>
  </si>
  <si>
    <t>ID_proyecto</t>
  </si>
  <si>
    <t>Nombre_proyecto</t>
  </si>
  <si>
    <t>proyecto 1</t>
  </si>
  <si>
    <t>proyecto 2</t>
  </si>
  <si>
    <t>proyecto 3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</si>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</sst>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BAE7-76DA-5345-B74B-DE6E0370BA1A}">
  <dimension ref="A1:F17"/>
  <sheetViews>
    <sheetView tabSelected="1" workbookViewId="0">
      <selection activeCell="F17" sqref="F17"/>
    </sheetView>
  </sheetViews>
  <sheetFormatPr baseColWidth="10" defaultRowHeight="16" x14ac:dyDescent="0.2"/>
  <cols>
    <col min="2" max="2" width="18" customWidth="1"/>
    <col min="4" max="4" width="12" customWidth="1"/>
    <col min="5" max="5" width="22.5" customWidth="1"/>
    <col min="6" max="6" width="10.83203125" customWidth="1"/>
  </cols>
  <sheetData>
    <row r="1" spans="1:5" x14ac:dyDescent="0.2">
      <c r="A1" t="s">
        <v>174</v>
      </c>
      <c r="B1" t="s">
        <v>0</v>
      </c>
      <c r="C1" t="s">
        <v>1</v>
      </c>
      <c r="D1" t="s">
        <v>29</v>
      </c>
      <c r="E1" t="s">
        <v>30</v>
      </c>
    </row>
    <row r="2" spans="1:5" x14ac:dyDescent="0.2">
      <c r="A2" t="s">
        <v>2</v>
      </c>
      <c r="B2" t="s">
        <v>12</v>
      </c>
      <c r="C2">
        <v>20</v>
      </c>
      <c r="D2">
        <f>Computadoras!I2</f>
        <v>5723</v>
      </c>
      <c r="E2">
        <v>8</v>
      </c>
    </row>
    <row r="3" spans="1:5" x14ac:dyDescent="0.2">
      <c r="A3" t="s">
        <v>3</v>
      </c>
      <c r="B3" t="s">
        <v>13</v>
      </c>
      <c r="C3">
        <v>10</v>
      </c>
      <c r="D3">
        <v>65</v>
      </c>
      <c r="E3">
        <v>8</v>
      </c>
    </row>
    <row r="4" spans="1:5" x14ac:dyDescent="0.2">
      <c r="A4" t="s">
        <v>4</v>
      </c>
      <c r="B4" t="s">
        <v>14</v>
      </c>
      <c r="C4">
        <v>10</v>
      </c>
      <c r="D4">
        <v>65</v>
      </c>
      <c r="E4">
        <v>8</v>
      </c>
    </row>
    <row r="5" spans="1:5" x14ac:dyDescent="0.2">
      <c r="A5" t="s">
        <v>5</v>
      </c>
      <c r="B5" t="s">
        <v>15</v>
      </c>
      <c r="C5">
        <v>3</v>
      </c>
      <c r="D5">
        <v>400</v>
      </c>
      <c r="E5">
        <v>24</v>
      </c>
    </row>
    <row r="6" spans="1:5" x14ac:dyDescent="0.2">
      <c r="A6" t="s">
        <v>6</v>
      </c>
      <c r="B6" t="s">
        <v>16</v>
      </c>
      <c r="C6">
        <v>5</v>
      </c>
      <c r="D6">
        <v>1700</v>
      </c>
      <c r="E6">
        <v>24</v>
      </c>
    </row>
    <row r="7" spans="1:5" x14ac:dyDescent="0.2">
      <c r="A7" t="s">
        <v>7</v>
      </c>
      <c r="B7" t="s">
        <v>17</v>
      </c>
      <c r="C7">
        <v>1</v>
      </c>
      <c r="D7">
        <v>154</v>
      </c>
      <c r="E7">
        <v>8</v>
      </c>
    </row>
    <row r="8" spans="1:5" x14ac:dyDescent="0.2">
      <c r="A8" t="s">
        <v>8</v>
      </c>
      <c r="B8" t="s">
        <v>18</v>
      </c>
      <c r="C8">
        <v>2</v>
      </c>
      <c r="D8">
        <v>1000</v>
      </c>
      <c r="E8">
        <v>24</v>
      </c>
    </row>
    <row r="9" spans="1:5" x14ac:dyDescent="0.2">
      <c r="A9" t="s">
        <v>9</v>
      </c>
      <c r="B9" t="s">
        <v>19</v>
      </c>
      <c r="C9">
        <v>10</v>
      </c>
      <c r="D9">
        <v>50</v>
      </c>
      <c r="E9">
        <v>8</v>
      </c>
    </row>
    <row r="10" spans="1:5" x14ac:dyDescent="0.2">
      <c r="A10" t="s">
        <v>10</v>
      </c>
      <c r="B10" t="s">
        <v>20</v>
      </c>
      <c r="C10">
        <v>1</v>
      </c>
      <c r="D10">
        <v>50000</v>
      </c>
      <c r="E10">
        <v>24</v>
      </c>
    </row>
    <row r="11" spans="1:5" x14ac:dyDescent="0.2">
      <c r="A11" t="s">
        <v>11</v>
      </c>
      <c r="B11" t="s">
        <v>21</v>
      </c>
      <c r="C11">
        <v>1</v>
      </c>
      <c r="D11">
        <v>15</v>
      </c>
      <c r="E11">
        <v>24</v>
      </c>
    </row>
    <row r="12" spans="1:5" x14ac:dyDescent="0.2">
      <c r="A12" t="s">
        <v>24</v>
      </c>
      <c r="B12" t="s">
        <v>163</v>
      </c>
      <c r="C12">
        <v>1</v>
      </c>
      <c r="D12">
        <v>10</v>
      </c>
      <c r="E12">
        <v>24</v>
      </c>
    </row>
    <row r="13" spans="1:5" x14ac:dyDescent="0.2">
      <c r="A13" t="s">
        <v>25</v>
      </c>
      <c r="B13" t="s">
        <v>23</v>
      </c>
      <c r="C13">
        <v>1</v>
      </c>
      <c r="D13">
        <v>7</v>
      </c>
      <c r="E13">
        <v>24</v>
      </c>
    </row>
    <row r="14" spans="1:5" x14ac:dyDescent="0.2">
      <c r="A14" t="s">
        <v>162</v>
      </c>
      <c r="B14" t="s">
        <v>22</v>
      </c>
      <c r="C14">
        <v>1</v>
      </c>
      <c r="D14">
        <v>200</v>
      </c>
      <c r="E14">
        <v>8</v>
      </c>
    </row>
    <row r="17" spans="6:6" x14ac:dyDescent="0.2">
      <c r="F17" t="s">
        <v>229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9385-B275-9546-8796-F4020D562650}">
  <dimension ref="A1:K24"/>
  <sheetViews>
    <sheetView workbookViewId="0">
      <selection activeCell="K1" sqref="K1:K21"/>
    </sheetView>
  </sheetViews>
  <sheetFormatPr baseColWidth="10" defaultRowHeight="16" x14ac:dyDescent="0.2"/>
  <cols>
    <col min="1" max="1" width="13" customWidth="1"/>
    <col min="2" max="3" width="17.83203125" customWidth="1"/>
    <col min="4" max="4" width="18.83203125" customWidth="1"/>
    <col min="5" max="5" width="22.1640625" customWidth="1"/>
    <col min="6" max="6" width="16.5" customWidth="1"/>
    <col min="7" max="7" width="23.33203125" customWidth="1"/>
    <col min="9" max="9" width="14.5" customWidth="1"/>
    <col min="10" max="10" width="27.1640625" customWidth="1"/>
    <col min="11" max="11" width="15.83203125" customWidth="1"/>
  </cols>
  <sheetData>
    <row r="1" spans="1:11" x14ac:dyDescent="0.2">
      <c r="A1" t="s">
        <v>26</v>
      </c>
      <c r="B1" t="s">
        <v>27</v>
      </c>
      <c r="C1" t="s">
        <v>39</v>
      </c>
      <c r="D1" t="s">
        <v>28</v>
      </c>
      <c r="E1" t="s">
        <v>31</v>
      </c>
      <c r="F1" t="s">
        <v>32</v>
      </c>
      <c r="G1" t="s">
        <v>33</v>
      </c>
      <c r="H1" t="s">
        <v>34</v>
      </c>
      <c r="I1" t="s">
        <v>164</v>
      </c>
      <c r="J1" t="s">
        <v>175</v>
      </c>
      <c r="K1" t="s">
        <v>176</v>
      </c>
    </row>
    <row r="2" spans="1:11" x14ac:dyDescent="0.2">
      <c r="A2" t="s">
        <v>40</v>
      </c>
      <c r="B2" t="s">
        <v>41</v>
      </c>
      <c r="C2" t="s">
        <v>42</v>
      </c>
      <c r="D2">
        <v>65</v>
      </c>
      <c r="E2">
        <v>150</v>
      </c>
      <c r="F2">
        <v>15</v>
      </c>
      <c r="G2">
        <v>10</v>
      </c>
      <c r="H2">
        <v>101</v>
      </c>
      <c r="I2">
        <f>SUM(D24+E24+F24+G24)</f>
        <v>5723</v>
      </c>
      <c r="J2" t="s">
        <v>197</v>
      </c>
      <c r="K2" t="s">
        <v>177</v>
      </c>
    </row>
    <row r="3" spans="1:11" x14ac:dyDescent="0.2">
      <c r="A3" t="s">
        <v>43</v>
      </c>
      <c r="B3" t="s">
        <v>44</v>
      </c>
      <c r="C3" t="s">
        <v>45</v>
      </c>
      <c r="D3">
        <v>75</v>
      </c>
      <c r="E3">
        <v>180</v>
      </c>
      <c r="F3">
        <v>16</v>
      </c>
      <c r="G3">
        <v>12</v>
      </c>
      <c r="H3">
        <v>102</v>
      </c>
      <c r="J3" t="s">
        <v>198</v>
      </c>
      <c r="K3" t="s">
        <v>178</v>
      </c>
    </row>
    <row r="4" spans="1:11" x14ac:dyDescent="0.2">
      <c r="A4" t="s">
        <v>46</v>
      </c>
      <c r="B4" t="s">
        <v>47</v>
      </c>
      <c r="C4" t="s">
        <v>48</v>
      </c>
      <c r="D4">
        <v>55</v>
      </c>
      <c r="E4">
        <v>120</v>
      </c>
      <c r="F4">
        <v>14</v>
      </c>
      <c r="G4">
        <v>9</v>
      </c>
      <c r="H4">
        <v>103</v>
      </c>
      <c r="J4" t="s">
        <v>199</v>
      </c>
      <c r="K4" t="s">
        <v>179</v>
      </c>
    </row>
    <row r="5" spans="1:11" x14ac:dyDescent="0.2">
      <c r="A5" t="s">
        <v>49</v>
      </c>
      <c r="B5" t="s">
        <v>50</v>
      </c>
      <c r="C5" t="s">
        <v>51</v>
      </c>
      <c r="D5">
        <v>70</v>
      </c>
      <c r="E5">
        <v>200</v>
      </c>
      <c r="F5">
        <v>18</v>
      </c>
      <c r="G5">
        <v>11</v>
      </c>
      <c r="H5">
        <v>104</v>
      </c>
      <c r="J5" t="s">
        <v>200</v>
      </c>
      <c r="K5" t="s">
        <v>180</v>
      </c>
    </row>
    <row r="6" spans="1:11" x14ac:dyDescent="0.2">
      <c r="A6" t="s">
        <v>52</v>
      </c>
      <c r="B6" t="s">
        <v>53</v>
      </c>
      <c r="C6" t="s">
        <v>54</v>
      </c>
      <c r="D6">
        <v>60</v>
      </c>
      <c r="E6">
        <v>140</v>
      </c>
      <c r="F6">
        <v>15</v>
      </c>
      <c r="G6">
        <v>10</v>
      </c>
      <c r="H6">
        <v>105</v>
      </c>
      <c r="J6" t="s">
        <v>201</v>
      </c>
      <c r="K6" t="s">
        <v>181</v>
      </c>
    </row>
    <row r="7" spans="1:11" x14ac:dyDescent="0.2">
      <c r="A7" t="s">
        <v>55</v>
      </c>
      <c r="B7" t="s">
        <v>56</v>
      </c>
      <c r="C7" t="s">
        <v>57</v>
      </c>
      <c r="D7">
        <v>85</v>
      </c>
      <c r="E7">
        <v>220</v>
      </c>
      <c r="F7">
        <v>17</v>
      </c>
      <c r="G7">
        <v>13</v>
      </c>
      <c r="H7">
        <v>106</v>
      </c>
      <c r="J7" t="s">
        <v>202</v>
      </c>
      <c r="K7" t="s">
        <v>182</v>
      </c>
    </row>
    <row r="8" spans="1:11" x14ac:dyDescent="0.2">
      <c r="A8" t="s">
        <v>58</v>
      </c>
      <c r="B8" t="s">
        <v>59</v>
      </c>
      <c r="C8" t="s">
        <v>60</v>
      </c>
      <c r="D8">
        <v>90</v>
      </c>
      <c r="E8">
        <v>250</v>
      </c>
      <c r="F8">
        <v>19</v>
      </c>
      <c r="G8">
        <v>14</v>
      </c>
      <c r="H8">
        <v>107</v>
      </c>
      <c r="J8" t="s">
        <v>203</v>
      </c>
      <c r="K8" t="s">
        <v>183</v>
      </c>
    </row>
    <row r="9" spans="1:11" x14ac:dyDescent="0.2">
      <c r="A9" t="s">
        <v>61</v>
      </c>
      <c r="B9" t="s">
        <v>62</v>
      </c>
      <c r="C9" t="s">
        <v>63</v>
      </c>
      <c r="D9">
        <v>65</v>
      </c>
      <c r="E9">
        <v>160</v>
      </c>
      <c r="F9">
        <v>16</v>
      </c>
      <c r="G9">
        <v>12</v>
      </c>
      <c r="H9">
        <v>108</v>
      </c>
      <c r="J9" t="s">
        <v>204</v>
      </c>
      <c r="K9" t="s">
        <v>184</v>
      </c>
    </row>
    <row r="10" spans="1:11" x14ac:dyDescent="0.2">
      <c r="A10" t="s">
        <v>64</v>
      </c>
      <c r="B10" t="s">
        <v>65</v>
      </c>
      <c r="C10" t="s">
        <v>66</v>
      </c>
      <c r="D10">
        <v>75</v>
      </c>
      <c r="E10">
        <v>180</v>
      </c>
      <c r="F10">
        <v>18</v>
      </c>
      <c r="G10">
        <v>15</v>
      </c>
      <c r="H10">
        <v>109</v>
      </c>
      <c r="J10" t="s">
        <v>205</v>
      </c>
      <c r="K10" t="s">
        <v>185</v>
      </c>
    </row>
    <row r="11" spans="1:11" x14ac:dyDescent="0.2">
      <c r="A11" t="s">
        <v>67</v>
      </c>
      <c r="B11" t="s">
        <v>68</v>
      </c>
      <c r="C11" t="s">
        <v>69</v>
      </c>
      <c r="D11">
        <v>80</v>
      </c>
      <c r="E11">
        <v>240</v>
      </c>
      <c r="F11">
        <v>17</v>
      </c>
      <c r="G11">
        <v>13</v>
      </c>
      <c r="H11">
        <v>110</v>
      </c>
      <c r="J11" t="s">
        <v>206</v>
      </c>
      <c r="K11" t="s">
        <v>186</v>
      </c>
    </row>
    <row r="12" spans="1:11" x14ac:dyDescent="0.2">
      <c r="A12" t="s">
        <v>70</v>
      </c>
      <c r="B12" t="s">
        <v>71</v>
      </c>
      <c r="C12" t="s">
        <v>72</v>
      </c>
      <c r="D12">
        <v>55</v>
      </c>
      <c r="E12">
        <v>120</v>
      </c>
      <c r="F12">
        <v>14</v>
      </c>
      <c r="G12">
        <v>9</v>
      </c>
      <c r="H12">
        <v>111</v>
      </c>
      <c r="J12" t="s">
        <v>207</v>
      </c>
      <c r="K12" t="s">
        <v>187</v>
      </c>
    </row>
    <row r="13" spans="1:11" x14ac:dyDescent="0.2">
      <c r="A13" t="s">
        <v>73</v>
      </c>
      <c r="B13" t="s">
        <v>74</v>
      </c>
      <c r="C13" t="s">
        <v>75</v>
      </c>
      <c r="D13">
        <v>60</v>
      </c>
      <c r="E13">
        <v>150</v>
      </c>
      <c r="F13">
        <v>15</v>
      </c>
      <c r="G13">
        <v>11</v>
      </c>
      <c r="H13">
        <v>112</v>
      </c>
      <c r="J13" t="s">
        <v>208</v>
      </c>
      <c r="K13" t="s">
        <v>188</v>
      </c>
    </row>
    <row r="14" spans="1:11" x14ac:dyDescent="0.2">
      <c r="A14" t="s">
        <v>76</v>
      </c>
      <c r="B14" t="s">
        <v>77</v>
      </c>
      <c r="C14" t="s">
        <v>78</v>
      </c>
      <c r="D14">
        <v>65</v>
      </c>
      <c r="E14">
        <v>200</v>
      </c>
      <c r="F14">
        <v>16</v>
      </c>
      <c r="G14">
        <v>12</v>
      </c>
      <c r="H14">
        <v>113</v>
      </c>
      <c r="J14" t="s">
        <v>209</v>
      </c>
      <c r="K14" t="s">
        <v>189</v>
      </c>
    </row>
    <row r="15" spans="1:11" x14ac:dyDescent="0.2">
      <c r="A15" t="s">
        <v>79</v>
      </c>
      <c r="B15" t="s">
        <v>80</v>
      </c>
      <c r="C15" t="s">
        <v>81</v>
      </c>
      <c r="D15">
        <v>70</v>
      </c>
      <c r="E15">
        <v>220</v>
      </c>
      <c r="F15">
        <v>18</v>
      </c>
      <c r="G15">
        <v>14</v>
      </c>
      <c r="H15">
        <v>114</v>
      </c>
      <c r="J15" t="s">
        <v>210</v>
      </c>
      <c r="K15" t="s">
        <v>190</v>
      </c>
    </row>
    <row r="16" spans="1:11" x14ac:dyDescent="0.2">
      <c r="A16" t="s">
        <v>82</v>
      </c>
      <c r="B16" t="s">
        <v>83</v>
      </c>
      <c r="C16" t="s">
        <v>84</v>
      </c>
      <c r="D16">
        <v>75</v>
      </c>
      <c r="E16">
        <v>250</v>
      </c>
      <c r="F16">
        <v>19</v>
      </c>
      <c r="G16">
        <v>15</v>
      </c>
      <c r="H16">
        <v>115</v>
      </c>
      <c r="J16" t="s">
        <v>211</v>
      </c>
      <c r="K16" t="s">
        <v>191</v>
      </c>
    </row>
    <row r="17" spans="1:11" x14ac:dyDescent="0.2">
      <c r="A17" t="s">
        <v>85</v>
      </c>
      <c r="B17" t="s">
        <v>86</v>
      </c>
      <c r="C17" t="s">
        <v>87</v>
      </c>
      <c r="D17">
        <v>80</v>
      </c>
      <c r="E17">
        <v>240</v>
      </c>
      <c r="F17">
        <v>17</v>
      </c>
      <c r="G17">
        <v>13</v>
      </c>
      <c r="H17">
        <v>116</v>
      </c>
      <c r="J17" t="s">
        <v>212</v>
      </c>
      <c r="K17" t="s">
        <v>192</v>
      </c>
    </row>
    <row r="18" spans="1:11" x14ac:dyDescent="0.2">
      <c r="A18" t="s">
        <v>88</v>
      </c>
      <c r="B18" t="s">
        <v>89</v>
      </c>
      <c r="C18" t="s">
        <v>90</v>
      </c>
      <c r="D18">
        <v>55</v>
      </c>
      <c r="E18">
        <v>120</v>
      </c>
      <c r="F18">
        <v>14</v>
      </c>
      <c r="G18">
        <v>9</v>
      </c>
      <c r="H18">
        <v>117</v>
      </c>
      <c r="J18" t="s">
        <v>213</v>
      </c>
      <c r="K18" t="s">
        <v>193</v>
      </c>
    </row>
    <row r="19" spans="1:11" x14ac:dyDescent="0.2">
      <c r="A19" t="s">
        <v>91</v>
      </c>
      <c r="B19" t="s">
        <v>92</v>
      </c>
      <c r="C19" t="s">
        <v>93</v>
      </c>
      <c r="D19">
        <v>60</v>
      </c>
      <c r="E19">
        <v>150</v>
      </c>
      <c r="F19">
        <v>15</v>
      </c>
      <c r="G19">
        <v>11</v>
      </c>
      <c r="H19">
        <v>118</v>
      </c>
      <c r="J19" t="s">
        <v>214</v>
      </c>
      <c r="K19" t="s">
        <v>194</v>
      </c>
    </row>
    <row r="20" spans="1:11" x14ac:dyDescent="0.2">
      <c r="A20" t="s">
        <v>94</v>
      </c>
      <c r="B20" t="s">
        <v>95</v>
      </c>
      <c r="C20" t="s">
        <v>96</v>
      </c>
      <c r="D20">
        <v>85</v>
      </c>
      <c r="E20">
        <v>200</v>
      </c>
      <c r="F20">
        <v>16</v>
      </c>
      <c r="G20">
        <v>12</v>
      </c>
      <c r="H20">
        <v>119</v>
      </c>
      <c r="J20" t="s">
        <v>215</v>
      </c>
      <c r="K20" t="s">
        <v>195</v>
      </c>
    </row>
    <row r="21" spans="1:11" x14ac:dyDescent="0.2">
      <c r="A21" t="s">
        <v>97</v>
      </c>
      <c r="B21" t="s">
        <v>98</v>
      </c>
      <c r="C21" t="s">
        <v>99</v>
      </c>
      <c r="D21">
        <v>90</v>
      </c>
      <c r="E21">
        <v>250</v>
      </c>
      <c r="F21">
        <v>19</v>
      </c>
      <c r="G21">
        <v>15</v>
      </c>
      <c r="H21">
        <v>120</v>
      </c>
      <c r="J21" t="s">
        <v>216</v>
      </c>
      <c r="K21" t="s">
        <v>196</v>
      </c>
    </row>
    <row r="23" spans="1:11" x14ac:dyDescent="0.2">
      <c r="D23" t="s">
        <v>165</v>
      </c>
      <c r="E23" t="s">
        <v>165</v>
      </c>
      <c r="F23" t="s">
        <v>165</v>
      </c>
      <c r="G23" t="s">
        <v>165</v>
      </c>
    </row>
    <row r="24" spans="1:11" x14ac:dyDescent="0.2">
      <c r="D24">
        <f>SUM(D2:D21)</f>
        <v>1415</v>
      </c>
      <c r="E24">
        <f>SUM(E2:E21)</f>
        <v>3740</v>
      </c>
      <c r="F24">
        <f>SUM(F2:F21)</f>
        <v>328</v>
      </c>
      <c r="G24">
        <f>SUM(G2:G21)</f>
        <v>240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6003-41CB-2146-B181-D6F45454FD97}">
  <dimension ref="A1:G21"/>
  <sheetViews>
    <sheetView workbookViewId="0">
      <selection activeCell="I9" sqref="I9"/>
    </sheetView>
  </sheetViews>
  <sheetFormatPr baseColWidth="10" defaultRowHeight="16" x14ac:dyDescent="0.2"/>
  <cols>
    <col min="3" max="3" width="22.5" customWidth="1"/>
    <col min="4" max="4" width="17.1640625" customWidth="1"/>
    <col min="6" max="6" width="17.33203125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176</v>
      </c>
      <c r="G1" t="s">
        <v>217</v>
      </c>
    </row>
    <row r="2" spans="1:7" x14ac:dyDescent="0.2">
      <c r="A2">
        <v>101</v>
      </c>
      <c r="B2" t="s">
        <v>100</v>
      </c>
      <c r="C2" t="s">
        <v>101</v>
      </c>
      <c r="D2" t="s">
        <v>102</v>
      </c>
      <c r="E2" t="s">
        <v>103</v>
      </c>
      <c r="F2" t="s">
        <v>177</v>
      </c>
      <c r="G2">
        <v>1</v>
      </c>
    </row>
    <row r="3" spans="1:7" x14ac:dyDescent="0.2">
      <c r="A3">
        <v>102</v>
      </c>
      <c r="B3" t="s">
        <v>104</v>
      </c>
      <c r="C3" t="s">
        <v>105</v>
      </c>
      <c r="D3" t="s">
        <v>106</v>
      </c>
      <c r="E3" t="s">
        <v>107</v>
      </c>
      <c r="F3" t="s">
        <v>178</v>
      </c>
      <c r="G3">
        <v>2</v>
      </c>
    </row>
    <row r="4" spans="1:7" x14ac:dyDescent="0.2">
      <c r="A4">
        <v>103</v>
      </c>
      <c r="B4" t="s">
        <v>104</v>
      </c>
      <c r="C4" t="s">
        <v>108</v>
      </c>
      <c r="D4" t="s">
        <v>109</v>
      </c>
      <c r="E4" t="s">
        <v>110</v>
      </c>
      <c r="F4" t="s">
        <v>179</v>
      </c>
      <c r="G4">
        <v>3</v>
      </c>
    </row>
    <row r="5" spans="1:7" x14ac:dyDescent="0.2">
      <c r="A5">
        <v>104</v>
      </c>
      <c r="B5" t="s">
        <v>100</v>
      </c>
      <c r="C5" t="s">
        <v>111</v>
      </c>
      <c r="D5" t="s">
        <v>112</v>
      </c>
      <c r="E5" t="s">
        <v>113</v>
      </c>
      <c r="F5" t="s">
        <v>180</v>
      </c>
      <c r="G5">
        <v>4</v>
      </c>
    </row>
    <row r="6" spans="1:7" x14ac:dyDescent="0.2">
      <c r="A6">
        <v>105</v>
      </c>
      <c r="B6" t="s">
        <v>104</v>
      </c>
      <c r="C6" t="s">
        <v>114</v>
      </c>
      <c r="D6" t="s">
        <v>115</v>
      </c>
      <c r="E6" t="s">
        <v>116</v>
      </c>
      <c r="F6" t="s">
        <v>181</v>
      </c>
      <c r="G6">
        <v>5</v>
      </c>
    </row>
    <row r="7" spans="1:7" x14ac:dyDescent="0.2">
      <c r="A7">
        <v>106</v>
      </c>
      <c r="B7" t="s">
        <v>104</v>
      </c>
      <c r="C7" t="s">
        <v>117</v>
      </c>
      <c r="D7" t="s">
        <v>118</v>
      </c>
      <c r="E7" t="s">
        <v>119</v>
      </c>
      <c r="F7" t="s">
        <v>182</v>
      </c>
      <c r="G7">
        <v>6</v>
      </c>
    </row>
    <row r="8" spans="1:7" x14ac:dyDescent="0.2">
      <c r="A8">
        <v>107</v>
      </c>
      <c r="B8" t="s">
        <v>100</v>
      </c>
      <c r="C8" t="s">
        <v>120</v>
      </c>
      <c r="D8" t="s">
        <v>121</v>
      </c>
      <c r="E8" t="s">
        <v>122</v>
      </c>
      <c r="F8" t="s">
        <v>183</v>
      </c>
      <c r="G8">
        <v>7</v>
      </c>
    </row>
    <row r="9" spans="1:7" x14ac:dyDescent="0.2">
      <c r="A9">
        <v>108</v>
      </c>
      <c r="B9" t="s">
        <v>104</v>
      </c>
      <c r="C9" t="s">
        <v>123</v>
      </c>
      <c r="D9" t="s">
        <v>124</v>
      </c>
      <c r="E9" t="s">
        <v>125</v>
      </c>
      <c r="F9" t="s">
        <v>184</v>
      </c>
      <c r="G9">
        <v>8</v>
      </c>
    </row>
    <row r="10" spans="1:7" x14ac:dyDescent="0.2">
      <c r="A10">
        <v>109</v>
      </c>
      <c r="B10" t="s">
        <v>104</v>
      </c>
      <c r="C10" t="s">
        <v>126</v>
      </c>
      <c r="D10" t="s">
        <v>127</v>
      </c>
      <c r="E10" t="s">
        <v>128</v>
      </c>
      <c r="F10" t="s">
        <v>185</v>
      </c>
      <c r="G10">
        <v>9</v>
      </c>
    </row>
    <row r="11" spans="1:7" x14ac:dyDescent="0.2">
      <c r="A11">
        <v>110</v>
      </c>
      <c r="B11" t="s">
        <v>100</v>
      </c>
      <c r="C11" t="s">
        <v>129</v>
      </c>
      <c r="D11" t="s">
        <v>130</v>
      </c>
      <c r="E11" t="s">
        <v>131</v>
      </c>
      <c r="F11" t="s">
        <v>186</v>
      </c>
      <c r="G11">
        <v>10</v>
      </c>
    </row>
    <row r="12" spans="1:7" x14ac:dyDescent="0.2">
      <c r="A12">
        <v>111</v>
      </c>
      <c r="B12" t="s">
        <v>104</v>
      </c>
      <c r="C12" t="s">
        <v>132</v>
      </c>
      <c r="D12" t="s">
        <v>133</v>
      </c>
      <c r="E12" t="s">
        <v>134</v>
      </c>
      <c r="F12" t="s">
        <v>187</v>
      </c>
      <c r="G12">
        <v>1</v>
      </c>
    </row>
    <row r="13" spans="1:7" x14ac:dyDescent="0.2">
      <c r="A13">
        <v>112</v>
      </c>
      <c r="B13" t="s">
        <v>100</v>
      </c>
      <c r="C13" t="s">
        <v>135</v>
      </c>
      <c r="D13" t="s">
        <v>136</v>
      </c>
      <c r="E13" t="s">
        <v>137</v>
      </c>
      <c r="F13" t="s">
        <v>188</v>
      </c>
      <c r="G13">
        <v>2</v>
      </c>
    </row>
    <row r="14" spans="1:7" x14ac:dyDescent="0.2">
      <c r="A14">
        <v>113</v>
      </c>
      <c r="B14" t="s">
        <v>104</v>
      </c>
      <c r="C14" t="s">
        <v>138</v>
      </c>
      <c r="D14" t="s">
        <v>139</v>
      </c>
      <c r="E14" t="s">
        <v>140</v>
      </c>
      <c r="F14" t="s">
        <v>189</v>
      </c>
      <c r="G14">
        <v>3</v>
      </c>
    </row>
    <row r="15" spans="1:7" x14ac:dyDescent="0.2">
      <c r="A15">
        <v>114</v>
      </c>
      <c r="B15" t="s">
        <v>104</v>
      </c>
      <c r="C15" t="s">
        <v>141</v>
      </c>
      <c r="D15" t="s">
        <v>142</v>
      </c>
      <c r="E15" t="s">
        <v>143</v>
      </c>
      <c r="F15" t="s">
        <v>190</v>
      </c>
      <c r="G15">
        <v>4</v>
      </c>
    </row>
    <row r="16" spans="1:7" x14ac:dyDescent="0.2">
      <c r="A16">
        <v>115</v>
      </c>
      <c r="B16" t="s">
        <v>100</v>
      </c>
      <c r="C16" t="s">
        <v>144</v>
      </c>
      <c r="D16" t="s">
        <v>145</v>
      </c>
      <c r="E16" t="s">
        <v>146</v>
      </c>
      <c r="F16" t="s">
        <v>191</v>
      </c>
      <c r="G16">
        <v>5</v>
      </c>
    </row>
    <row r="17" spans="1:7" x14ac:dyDescent="0.2">
      <c r="A17">
        <v>116</v>
      </c>
      <c r="B17" t="s">
        <v>104</v>
      </c>
      <c r="C17" t="s">
        <v>147</v>
      </c>
      <c r="D17" t="s">
        <v>148</v>
      </c>
      <c r="E17" t="s">
        <v>149</v>
      </c>
      <c r="F17" t="s">
        <v>192</v>
      </c>
      <c r="G17">
        <v>6</v>
      </c>
    </row>
    <row r="18" spans="1:7" x14ac:dyDescent="0.2">
      <c r="A18">
        <v>117</v>
      </c>
      <c r="B18" t="s">
        <v>100</v>
      </c>
      <c r="C18" t="s">
        <v>150</v>
      </c>
      <c r="D18" t="s">
        <v>151</v>
      </c>
      <c r="E18" t="s">
        <v>152</v>
      </c>
      <c r="F18" t="s">
        <v>193</v>
      </c>
      <c r="G18">
        <v>7</v>
      </c>
    </row>
    <row r="19" spans="1:7" x14ac:dyDescent="0.2">
      <c r="A19">
        <v>118</v>
      </c>
      <c r="B19" t="s">
        <v>104</v>
      </c>
      <c r="C19" t="s">
        <v>153</v>
      </c>
      <c r="D19" t="s">
        <v>154</v>
      </c>
      <c r="E19" t="s">
        <v>155</v>
      </c>
      <c r="F19" t="s">
        <v>194</v>
      </c>
      <c r="G19">
        <v>8</v>
      </c>
    </row>
    <row r="20" spans="1:7" x14ac:dyDescent="0.2">
      <c r="A20">
        <v>119</v>
      </c>
      <c r="B20" t="s">
        <v>104</v>
      </c>
      <c r="C20" t="s">
        <v>156</v>
      </c>
      <c r="D20" t="s">
        <v>157</v>
      </c>
      <c r="E20" t="s">
        <v>158</v>
      </c>
      <c r="F20" t="s">
        <v>195</v>
      </c>
      <c r="G20">
        <v>9</v>
      </c>
    </row>
    <row r="21" spans="1:7" x14ac:dyDescent="0.2">
      <c r="A21">
        <v>120</v>
      </c>
      <c r="B21" t="s">
        <v>100</v>
      </c>
      <c r="C21" t="s">
        <v>159</v>
      </c>
      <c r="D21" t="s">
        <v>160</v>
      </c>
      <c r="E21" t="s">
        <v>161</v>
      </c>
      <c r="F21" t="s">
        <v>196</v>
      </c>
      <c r="G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3EE6-5239-2E45-A8A0-246BEDAD2D8D}">
  <dimension ref="A1:H14"/>
  <sheetViews>
    <sheetView topLeftCell="C1" workbookViewId="0">
      <selection activeCell="F27" sqref="F27"/>
    </sheetView>
  </sheetViews>
  <sheetFormatPr baseColWidth="10" defaultRowHeight="16" x14ac:dyDescent="0.2"/>
  <cols>
    <col min="2" max="2" width="19.83203125" customWidth="1"/>
    <col min="3" max="3" width="23" customWidth="1"/>
    <col min="4" max="4" width="22" customWidth="1"/>
    <col min="5" max="5" width="16.83203125" customWidth="1"/>
    <col min="6" max="6" width="16" customWidth="1"/>
  </cols>
  <sheetData>
    <row r="1" spans="1:8" x14ac:dyDescent="0.2">
      <c r="A1" t="s">
        <v>168</v>
      </c>
      <c r="B1" t="s">
        <v>167</v>
      </c>
      <c r="C1" t="s">
        <v>169</v>
      </c>
      <c r="D1" t="s">
        <v>170</v>
      </c>
      <c r="E1" t="s">
        <v>171</v>
      </c>
      <c r="F1" t="s">
        <v>172</v>
      </c>
      <c r="G1" t="s">
        <v>166</v>
      </c>
      <c r="H1" t="s">
        <v>174</v>
      </c>
    </row>
    <row r="2" spans="1:8" x14ac:dyDescent="0.2">
      <c r="A2" t="s">
        <v>2</v>
      </c>
      <c r="B2">
        <f>(Inventario!D2*Inventario!E2)*Inventario!C2</f>
        <v>915680</v>
      </c>
      <c r="C2">
        <f>B2/1000</f>
        <v>915.68</v>
      </c>
      <c r="D2">
        <f>SUM(C2:C14)</f>
        <v>2414.48</v>
      </c>
      <c r="E2">
        <f>D2*G2</f>
        <v>1057.54224</v>
      </c>
      <c r="F2" t="str">
        <f>IF(E2&lt;10000,"Nivel verde",IF(E2&lt;=25000,"Nivel amarillo","Nivel rojo"))</f>
        <v>Nivel verde</v>
      </c>
      <c r="G2">
        <v>0.438</v>
      </c>
      <c r="H2" t="s">
        <v>2</v>
      </c>
    </row>
    <row r="3" spans="1:8" x14ac:dyDescent="0.2">
      <c r="A3" t="s">
        <v>3</v>
      </c>
      <c r="B3">
        <f>(Inventario!D3*Inventario!E3)*Inventario!C3</f>
        <v>5200</v>
      </c>
      <c r="C3">
        <f>B3/1000</f>
        <v>5.2</v>
      </c>
      <c r="H3" t="s">
        <v>3</v>
      </c>
    </row>
    <row r="4" spans="1:8" x14ac:dyDescent="0.2">
      <c r="A4" t="s">
        <v>4</v>
      </c>
      <c r="B4">
        <f>(Inventario!D4*Inventario!E4)*Inventario!C4</f>
        <v>5200</v>
      </c>
      <c r="C4">
        <f>B4/1000</f>
        <v>5.2</v>
      </c>
      <c r="H4" t="s">
        <v>4</v>
      </c>
    </row>
    <row r="5" spans="1:8" x14ac:dyDescent="0.2">
      <c r="A5" t="s">
        <v>5</v>
      </c>
      <c r="B5">
        <f>(Inventario!D5*Inventario!E5)*Inventario!C5</f>
        <v>28800</v>
      </c>
      <c r="C5">
        <f t="shared" ref="C5:C14" si="0">B5/1000</f>
        <v>28.8</v>
      </c>
      <c r="H5" t="s">
        <v>5</v>
      </c>
    </row>
    <row r="6" spans="1:8" x14ac:dyDescent="0.2">
      <c r="A6" t="s">
        <v>6</v>
      </c>
      <c r="B6">
        <f>(Inventario!D6*Inventario!E6)*Inventario!C6</f>
        <v>204000</v>
      </c>
      <c r="C6">
        <f t="shared" si="0"/>
        <v>204</v>
      </c>
      <c r="H6" t="s">
        <v>6</v>
      </c>
    </row>
    <row r="7" spans="1:8" x14ac:dyDescent="0.2">
      <c r="A7" t="s">
        <v>7</v>
      </c>
      <c r="B7">
        <f>(Inventario!D7*Inventario!E7)*Inventario!C7</f>
        <v>1232</v>
      </c>
      <c r="C7">
        <f t="shared" si="0"/>
        <v>1.232</v>
      </c>
      <c r="H7" t="s">
        <v>7</v>
      </c>
    </row>
    <row r="8" spans="1:8" x14ac:dyDescent="0.2">
      <c r="A8" t="s">
        <v>8</v>
      </c>
      <c r="B8">
        <f>(Inventario!D8*Inventario!E8)*Inventario!C8</f>
        <v>48000</v>
      </c>
      <c r="C8">
        <f t="shared" si="0"/>
        <v>48</v>
      </c>
      <c r="H8" t="s">
        <v>8</v>
      </c>
    </row>
    <row r="9" spans="1:8" x14ac:dyDescent="0.2">
      <c r="A9" t="s">
        <v>9</v>
      </c>
      <c r="B9">
        <f>(Inventario!D9*Inventario!E9)*Inventario!C9</f>
        <v>4000</v>
      </c>
      <c r="C9">
        <f t="shared" si="0"/>
        <v>4</v>
      </c>
      <c r="H9" t="s">
        <v>9</v>
      </c>
    </row>
    <row r="10" spans="1:8" x14ac:dyDescent="0.2">
      <c r="A10" t="s">
        <v>10</v>
      </c>
      <c r="B10">
        <f>(Inventario!D10*Inventario!E10)*Inventario!C10</f>
        <v>1200000</v>
      </c>
      <c r="C10">
        <f t="shared" si="0"/>
        <v>1200</v>
      </c>
      <c r="H10" t="s">
        <v>10</v>
      </c>
    </row>
    <row r="11" spans="1:8" x14ac:dyDescent="0.2">
      <c r="A11" t="s">
        <v>11</v>
      </c>
      <c r="B11">
        <f>(Inventario!D11*Inventario!E11)*Inventario!C11</f>
        <v>360</v>
      </c>
      <c r="C11">
        <f t="shared" si="0"/>
        <v>0.36</v>
      </c>
      <c r="H11" t="s">
        <v>11</v>
      </c>
    </row>
    <row r="12" spans="1:8" x14ac:dyDescent="0.2">
      <c r="A12" t="s">
        <v>24</v>
      </c>
      <c r="B12">
        <f>(Inventario!D12*Inventario!E12)*Inventario!C12</f>
        <v>240</v>
      </c>
      <c r="C12">
        <f t="shared" si="0"/>
        <v>0.24</v>
      </c>
      <c r="H12" t="s">
        <v>24</v>
      </c>
    </row>
    <row r="13" spans="1:8" x14ac:dyDescent="0.2">
      <c r="A13" t="s">
        <v>25</v>
      </c>
      <c r="B13">
        <f>(Inventario!D13*Inventario!E13)*Inventario!C13</f>
        <v>168</v>
      </c>
      <c r="C13">
        <f t="shared" si="0"/>
        <v>0.16800000000000001</v>
      </c>
      <c r="H13" t="s">
        <v>25</v>
      </c>
    </row>
    <row r="14" spans="1:8" x14ac:dyDescent="0.2">
      <c r="A14" t="s">
        <v>162</v>
      </c>
      <c r="B14">
        <f>(Inventario!D14*Inventario!E14)*Inventario!C14</f>
        <v>1600</v>
      </c>
      <c r="C14">
        <f t="shared" si="0"/>
        <v>1.6</v>
      </c>
      <c r="H14" t="s">
        <v>162</v>
      </c>
    </row>
  </sheetData>
  <conditionalFormatting sqref="E2">
    <cfRule type="colorScale" priority="1">
      <colorScale>
        <cfvo type="min"/>
        <cfvo type="num" val="10000"/>
        <cfvo type="num" val="25000"/>
        <color theme="9"/>
        <color rgb="FFFFC000"/>
        <color rgb="FFC00000"/>
      </colorScale>
    </cfRule>
  </conditionalFormatting>
  <conditionalFormatting sqref="F2">
    <cfRule type="colorScale" priority="2">
      <colorScale>
        <cfvo type="min"/>
        <cfvo type="num" val="10000"/>
        <cfvo type="num" val="25000"/>
        <color theme="9"/>
        <color rgb="FFFFC000"/>
        <color rgb="FFFF0000"/>
      </colorScale>
    </cfRule>
  </conditionalFormatting>
  <conditionalFormatting sqref="F3">
    <cfRule type="colorScale" priority="3">
      <colorScale>
        <cfvo type="formula" val="&quot;&gt;=10000&quot;"/>
        <cfvo type="formula" val="&quot;&lt;=25000&quot;"/>
        <cfvo type="formula" val="&quot;&lt;25000&quot;"/>
        <color rgb="FF00B050"/>
        <color rgb="FFFFFF00"/>
        <color rgb="FFFF0000"/>
      </colorScale>
    </cfRule>
    <cfRule type="colorScale" priority="4">
      <colorScale>
        <cfvo type="num" val="0"/>
        <cfvo type="num" val="&quot;&lt;=25555&quot;"/>
        <cfvo type="num" val="&quot;&lt;25000&quot;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7A1E-93FE-5B48-A20A-B1C6ED46AAEB}">
  <dimension ref="A1:C21"/>
  <sheetViews>
    <sheetView workbookViewId="0">
      <selection activeCell="G13" sqref="G13"/>
    </sheetView>
  </sheetViews>
  <sheetFormatPr baseColWidth="10" defaultRowHeight="16" x14ac:dyDescent="0.2"/>
  <cols>
    <col min="3" max="3" width="15.5" customWidth="1"/>
  </cols>
  <sheetData>
    <row r="1" spans="1:3" x14ac:dyDescent="0.2">
      <c r="A1" t="s">
        <v>34</v>
      </c>
      <c r="B1" t="s">
        <v>173</v>
      </c>
      <c r="C1" t="s">
        <v>218</v>
      </c>
    </row>
    <row r="2" spans="1:3" x14ac:dyDescent="0.2">
      <c r="A2">
        <v>101</v>
      </c>
      <c r="B2">
        <v>1</v>
      </c>
      <c r="C2" t="s">
        <v>219</v>
      </c>
    </row>
    <row r="3" spans="1:3" x14ac:dyDescent="0.2">
      <c r="A3">
        <v>102</v>
      </c>
      <c r="B3">
        <v>2</v>
      </c>
      <c r="C3" t="s">
        <v>220</v>
      </c>
    </row>
    <row r="4" spans="1:3" x14ac:dyDescent="0.2">
      <c r="A4">
        <v>103</v>
      </c>
      <c r="B4">
        <v>3</v>
      </c>
      <c r="C4" t="s">
        <v>221</v>
      </c>
    </row>
    <row r="5" spans="1:3" x14ac:dyDescent="0.2">
      <c r="A5">
        <v>104</v>
      </c>
      <c r="B5">
        <v>4</v>
      </c>
      <c r="C5" t="s">
        <v>222</v>
      </c>
    </row>
    <row r="6" spans="1:3" x14ac:dyDescent="0.2">
      <c r="A6">
        <v>105</v>
      </c>
      <c r="B6">
        <v>5</v>
      </c>
      <c r="C6" t="s">
        <v>223</v>
      </c>
    </row>
    <row r="7" spans="1:3" x14ac:dyDescent="0.2">
      <c r="A7">
        <v>106</v>
      </c>
      <c r="B7">
        <v>6</v>
      </c>
      <c r="C7" t="s">
        <v>224</v>
      </c>
    </row>
    <row r="8" spans="1:3" x14ac:dyDescent="0.2">
      <c r="A8">
        <v>107</v>
      </c>
      <c r="B8">
        <v>7</v>
      </c>
      <c r="C8" t="s">
        <v>225</v>
      </c>
    </row>
    <row r="9" spans="1:3" x14ac:dyDescent="0.2">
      <c r="A9">
        <v>108</v>
      </c>
      <c r="B9">
        <v>8</v>
      </c>
      <c r="C9" t="s">
        <v>226</v>
      </c>
    </row>
    <row r="10" spans="1:3" x14ac:dyDescent="0.2">
      <c r="A10">
        <v>109</v>
      </c>
      <c r="B10">
        <v>9</v>
      </c>
      <c r="C10" t="s">
        <v>227</v>
      </c>
    </row>
    <row r="11" spans="1:3" x14ac:dyDescent="0.2">
      <c r="A11">
        <v>110</v>
      </c>
      <c r="B11">
        <v>10</v>
      </c>
      <c r="C11" t="s">
        <v>228</v>
      </c>
    </row>
    <row r="12" spans="1:3" x14ac:dyDescent="0.2">
      <c r="A12">
        <v>111</v>
      </c>
      <c r="B12">
        <v>1</v>
      </c>
      <c r="C12" t="s">
        <v>219</v>
      </c>
    </row>
    <row r="13" spans="1:3" x14ac:dyDescent="0.2">
      <c r="A13">
        <v>112</v>
      </c>
      <c r="B13">
        <v>2</v>
      </c>
      <c r="C13" t="s">
        <v>220</v>
      </c>
    </row>
    <row r="14" spans="1:3" x14ac:dyDescent="0.2">
      <c r="A14">
        <v>113</v>
      </c>
      <c r="B14">
        <v>3</v>
      </c>
      <c r="C14" t="s">
        <v>221</v>
      </c>
    </row>
    <row r="15" spans="1:3" x14ac:dyDescent="0.2">
      <c r="A15">
        <v>114</v>
      </c>
      <c r="B15">
        <v>4</v>
      </c>
      <c r="C15" t="s">
        <v>222</v>
      </c>
    </row>
    <row r="16" spans="1:3" x14ac:dyDescent="0.2">
      <c r="A16">
        <v>115</v>
      </c>
      <c r="B16">
        <v>5</v>
      </c>
      <c r="C16" t="s">
        <v>223</v>
      </c>
    </row>
    <row r="17" spans="1:3" x14ac:dyDescent="0.2">
      <c r="A17">
        <v>116</v>
      </c>
      <c r="B17">
        <v>6</v>
      </c>
      <c r="C17" t="s">
        <v>224</v>
      </c>
    </row>
    <row r="18" spans="1:3" x14ac:dyDescent="0.2">
      <c r="A18">
        <v>117</v>
      </c>
      <c r="B18">
        <v>7</v>
      </c>
      <c r="C18" t="s">
        <v>225</v>
      </c>
    </row>
    <row r="19" spans="1:3" x14ac:dyDescent="0.2">
      <c r="A19">
        <v>118</v>
      </c>
      <c r="B19">
        <v>8</v>
      </c>
      <c r="C19" t="s">
        <v>226</v>
      </c>
    </row>
    <row r="20" spans="1:3" x14ac:dyDescent="0.2">
      <c r="A20">
        <v>119</v>
      </c>
      <c r="B20">
        <v>9</v>
      </c>
      <c r="C20" t="s">
        <v>227</v>
      </c>
    </row>
    <row r="21" spans="1:3" x14ac:dyDescent="0.2">
      <c r="A21">
        <v>120</v>
      </c>
      <c r="B21">
        <v>10</v>
      </c>
      <c r="C21" t="s">
        <v>228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Computadoras</vt:lpstr>
      <vt:lpstr>Usuarios</vt:lpstr>
      <vt:lpstr>Calculadora</vt:lpstr>
      <vt:lpstr>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Mata Angulo</dc:creator>
  <cp:lastModifiedBy>Ricardo Mata Angulo</cp:lastModifiedBy>
  <dcterms:created xsi:type="dcterms:W3CDTF">2024-09-20T00:59:13Z</dcterms:created>
  <dcterms:modified xsi:type="dcterms:W3CDTF">2024-09-25T03:39:20Z</dcterms:modified>
</cp:coreProperties>
</file>